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51196F13-6AD0-C1B8-E2B4-A1F9AE17003E}"/>
  <workbookPr codeName="ThisWorkbook"/>
  <mc:AlternateContent xmlns:mc="http://schemas.openxmlformats.org/markup-compatibility/2006">
    <mc:Choice Requires="x15">
      <x15ac:absPath xmlns:x15ac="http://schemas.microsoft.com/office/spreadsheetml/2010/11/ac" url="C:\Users\a547247\Desktop\AIPs\Allstate\"/>
    </mc:Choice>
  </mc:AlternateContent>
  <xr:revisionPtr revIDLastSave="0" documentId="8_{9295352C-3C7E-45BE-B6F3-B4B63F2D1FAE}" xr6:coauthVersionLast="41" xr6:coauthVersionMax="41" xr10:uidLastSave="{00000000-0000-0000-0000-000000000000}"/>
  <bookViews>
    <workbookView xWindow="-110" yWindow="-110" windowWidth="19420" windowHeight="10420" tabRatio="722" firstSheet="103" activeTab="108" xr2:uid="{00000000-000D-0000-FFFF-FFFF00000000}"/>
  </bookViews>
  <sheets>
    <sheet name="Validation Values" sheetId="23" r:id="rId1"/>
    <sheet name="DataSource" sheetId="21" r:id="rId2"/>
    <sheet name="Workflows" sheetId="22" r:id="rId3"/>
    <sheet name="DSDK" sheetId="97" r:id="rId4"/>
    <sheet name="FACEBOOK" sheetId="98" r:id="rId5"/>
    <sheet name="Variables" sheetId="110" r:id="rId6"/>
    <sheet name="raw_1" sheetId="88" r:id="rId7"/>
    <sheet name="raw_2" sheetId="152" r:id="rId8"/>
    <sheet name="raw_3" sheetId="153" r:id="rId9"/>
    <sheet name="raw_4" sheetId="154" r:id="rId10"/>
    <sheet name="raw_5" sheetId="155" r:id="rId11"/>
    <sheet name="raw_6" sheetId="156" r:id="rId12"/>
    <sheet name="raw_7" sheetId="157" r:id="rId13"/>
    <sheet name="raw_8" sheetId="158" r:id="rId14"/>
    <sheet name="raw_9" sheetId="159" r:id="rId15"/>
    <sheet name="raw_10" sheetId="160" r:id="rId16"/>
    <sheet name="raw_11" sheetId="161" r:id="rId17"/>
    <sheet name="raw_12" sheetId="163" r:id="rId18"/>
    <sheet name="raw_13" sheetId="164" r:id="rId19"/>
    <sheet name="raw_14" sheetId="165" r:id="rId20"/>
    <sheet name="raw_15" sheetId="166" r:id="rId21"/>
    <sheet name="raw_16" sheetId="167" r:id="rId22"/>
    <sheet name="raw_17" sheetId="168" r:id="rId23"/>
    <sheet name="raw_18" sheetId="169" r:id="rId24"/>
    <sheet name="raw_19" sheetId="170" r:id="rId25"/>
    <sheet name="raw_20" sheetId="171" r:id="rId26"/>
    <sheet name="raw_21" sheetId="172" r:id="rId27"/>
    <sheet name="raw_22" sheetId="173" r:id="rId28"/>
    <sheet name="raw_23" sheetId="174" r:id="rId29"/>
    <sheet name="raw_24" sheetId="175" r:id="rId30"/>
    <sheet name="raw_25" sheetId="176" r:id="rId31"/>
    <sheet name="raw_26" sheetId="177" r:id="rId32"/>
    <sheet name="raw_27" sheetId="178" r:id="rId33"/>
    <sheet name="raw_28" sheetId="179" r:id="rId34"/>
    <sheet name="raw_29" sheetId="180" r:id="rId35"/>
    <sheet name="raw_30" sheetId="181" r:id="rId36"/>
    <sheet name="raw_31" sheetId="182" r:id="rId37"/>
    <sheet name="raw_32" sheetId="183" r:id="rId38"/>
    <sheet name="raw_33" sheetId="184" r:id="rId39"/>
    <sheet name="raw_34" sheetId="185" r:id="rId40"/>
    <sheet name="raw_35" sheetId="186" r:id="rId41"/>
    <sheet name="raw_36" sheetId="187" r:id="rId42"/>
    <sheet name="raw_37" sheetId="188" r:id="rId43"/>
    <sheet name="raw_38" sheetId="225" r:id="rId44"/>
    <sheet name="raw_39" sheetId="238" r:id="rId45"/>
    <sheet name="raw_40" sheetId="237" r:id="rId46"/>
    <sheet name="presrc_27" sheetId="243" r:id="rId47"/>
    <sheet name="raw_41" sheetId="236" r:id="rId48"/>
    <sheet name="raw_42" sheetId="235" r:id="rId49"/>
    <sheet name="raw_43" sheetId="234" r:id="rId50"/>
    <sheet name="raw_44" sheetId="233" r:id="rId51"/>
    <sheet name="raw_45" sheetId="232" r:id="rId52"/>
    <sheet name="raw_46" sheetId="231" r:id="rId53"/>
    <sheet name="raw_47" sheetId="230" r:id="rId54"/>
    <sheet name="raw_48" sheetId="229" r:id="rId55"/>
    <sheet name="raw_49" sheetId="228" r:id="rId56"/>
    <sheet name="raw_50" sheetId="227" r:id="rId57"/>
    <sheet name="raw_51" sheetId="239" r:id="rId58"/>
    <sheet name="raw_52" sheetId="252" r:id="rId59"/>
    <sheet name="raw_53" sheetId="256" r:id="rId60"/>
    <sheet name="raw_54" sheetId="257" r:id="rId61"/>
    <sheet name="raw_55" sheetId="260" r:id="rId62"/>
    <sheet name="raw_56" sheetId="263" r:id="rId63"/>
    <sheet name="raw_57" sheetId="262" r:id="rId64"/>
    <sheet name="raw_58" sheetId="261" r:id="rId65"/>
    <sheet name="raw_59" sheetId="266" r:id="rId66"/>
    <sheet name="presrc_1" sheetId="93" r:id="rId67"/>
    <sheet name="presrc_2" sheetId="196" r:id="rId68"/>
    <sheet name="presrc_3" sheetId="197" r:id="rId69"/>
    <sheet name="presrc_4" sheetId="198" r:id="rId70"/>
    <sheet name="presrc_5" sheetId="199" r:id="rId71"/>
    <sheet name="presrc_6" sheetId="200" r:id="rId72"/>
    <sheet name="presrc_7" sheetId="201" r:id="rId73"/>
    <sheet name="presrc_8" sheetId="202" r:id="rId74"/>
    <sheet name="presrc_9" sheetId="203" r:id="rId75"/>
    <sheet name="presrc_10" sheetId="204" r:id="rId76"/>
    <sheet name="presrc_11" sheetId="205" r:id="rId77"/>
    <sheet name="presrc_12" sheetId="206" r:id="rId78"/>
    <sheet name="presrc_13" sheetId="207" r:id="rId79"/>
    <sheet name="presrc_14" sheetId="208" r:id="rId80"/>
    <sheet name="presrc_16" sheetId="210" r:id="rId81"/>
    <sheet name="presrc_17" sheetId="211" r:id="rId82"/>
    <sheet name="presrc_18" sheetId="212" r:id="rId83"/>
    <sheet name="presrc_19" sheetId="213" r:id="rId84"/>
    <sheet name="presrc_20" sheetId="214" r:id="rId85"/>
    <sheet name="presrc_21" sheetId="215" r:id="rId86"/>
    <sheet name="presrc_22" sheetId="218" r:id="rId87"/>
    <sheet name="presrc_23" sheetId="217" r:id="rId88"/>
    <sheet name="presrc_15" sheetId="209" r:id="rId89"/>
    <sheet name="presrc_25" sheetId="246" r:id="rId90"/>
    <sheet name="presrc_28" sheetId="242" r:id="rId91"/>
    <sheet name="presrc_29" sheetId="253" r:id="rId92"/>
    <sheet name="raw_generation" sheetId="87" r:id="rId93"/>
    <sheet name="presrc_generation" sheetId="90" r:id="rId94"/>
    <sheet name="src_DSDK_1" sheetId="219" r:id="rId95"/>
    <sheet name="src_DSDK_2" sheetId="221" r:id="rId96"/>
    <sheet name="src_DSDK_3" sheetId="222" r:id="rId97"/>
    <sheet name="src_DSDK_4" sheetId="223" r:id="rId98"/>
    <sheet name="src_DSDK_5" sheetId="224" r:id="rId99"/>
    <sheet name="src_LMT" sheetId="36" r:id="rId100"/>
    <sheet name="src_ATTR" sheetId="102" r:id="rId101"/>
    <sheet name="src_FACEBOOK_1" sheetId="220" r:id="rId102"/>
    <sheet name="src_CUSTOM_O2O_QUOTES_2" sheetId="244" r:id="rId103"/>
    <sheet name="src_CUSTOM_O2O_BINDS_2" sheetId="245" r:id="rId104"/>
    <sheet name="src_CUSTOM_ADOBE_3" sheetId="247" r:id="rId105"/>
    <sheet name="src_CUSTOM_COMSCORE_1" sheetId="255" r:id="rId106"/>
    <sheet name="presrc_SPEND" sheetId="99" r:id="rId107"/>
    <sheet name="src_SPEND" sheetId="100" r:id="rId108"/>
    <sheet name="lbis_SPEND" sheetId="107" r:id="rId109"/>
    <sheet name="presrc_LMT" sheetId="9" r:id="rId110"/>
    <sheet name="presrc_ATTR" sheetId="96" r:id="rId111"/>
    <sheet name="lbis_LMT" sheetId="85" r:id="rId112"/>
    <sheet name="src_generation" sheetId="91" r:id="rId113"/>
    <sheet name="lbis_EVENTS" sheetId="101" r:id="rId114"/>
    <sheet name="lbis_CONVERSIONS" sheetId="103" r:id="rId115"/>
    <sheet name="lbis_SESSIONS" sheetId="104" r:id="rId116"/>
    <sheet name="lbis_IDENTITY" sheetId="106" r:id="rId117"/>
    <sheet name="lbis_USERPROFILE" sheetId="105" r:id="rId118"/>
    <sheet name="lbis_generation" sheetId="226" r:id="rId119"/>
    <sheet name="lbis_ATTR" sheetId="108" r:id="rId120"/>
    <sheet name="DDM_Modeling" sheetId="92" r:id="rId121"/>
    <sheet name="Attribution" sheetId="86" r:id="rId122"/>
    <sheet name="FACT_FUNNEL" sheetId="264" r:id="rId123"/>
    <sheet name="Project_Association" sheetId="265" r:id="rId124"/>
    <sheet name="LF_FF_Reports" sheetId="267" r:id="rId125"/>
  </sheets>
  <externalReferences>
    <externalReference r:id="rId126"/>
    <externalReference r:id="rId127"/>
    <externalReference r:id="rId128"/>
    <externalReference r:id="rId129"/>
    <externalReference r:id="rId130"/>
  </externalReferences>
  <definedNames>
    <definedName name="_xlnm._FilterDatabase" localSheetId="119" hidden="1">lbis_ATTR!$A$2:$G$26</definedName>
    <definedName name="_xlnm._FilterDatabase" localSheetId="5" hidden="1">Variables!$A$2:$E$253</definedName>
    <definedName name="_xlnm._FilterDatabase" localSheetId="2" hidden="1">Workflows!$A$2:$K$100</definedName>
    <definedName name="albis_orig_n_resolved_cols" localSheetId="122">OFFSET(FACT_FUNNEL!$H$8,0,0,COUNTA(FACT_FUNNEL!$H$8:$H$101),1)</definedName>
    <definedName name="albis_orig_n_resolved_cols" localSheetId="124">OFFSET([1]FACT_FUNNEL!$H$8,0,0,COUNTA([1]FACT_FUNNEL!$H$8:$H$101),1)</definedName>
    <definedName name="albis_orig_n_resolved_cols" localSheetId="123">OFFSET([1]FACT_FUNNEL!$H$8,0,0,COUNTA([1]FACT_FUNNEL!$H$8:$H$101),1)</definedName>
    <definedName name="albis_orig_n_resolved_cols" localSheetId="61">OFFSET([2]FACT_FUNNEL!#REF!,0,0,COUNTA([2]FACT_FUNNEL!$H$8:$H$99),1)</definedName>
    <definedName name="albis_orig_n_resolved_cols" localSheetId="62">OFFSET([2]FACT_FUNNEL!#REF!,0,0,COUNTA([2]FACT_FUNNEL!$H$8:$H$99),1)</definedName>
    <definedName name="albis_orig_n_resolved_cols" localSheetId="63">OFFSET([2]FACT_FUNNEL!#REF!,0,0,COUNTA([2]FACT_FUNNEL!$H$8:$H$99),1)</definedName>
    <definedName name="albis_orig_n_resolved_cols" localSheetId="64">OFFSET([2]FACT_FUNNEL!#REF!,0,0,COUNTA([2]FACT_FUNNEL!$H$8:$H$99),1)</definedName>
    <definedName name="albis_orig_n_resolved_cols" localSheetId="65">OFFSET([2]FACT_FUNNEL!#REF!,0,0,COUNTA([2]FACT_FUNNEL!$H$8:$H$99),1)</definedName>
    <definedName name="albis_orig_n_resolved_cols">OFFSET([2]FACT_FUNNEL!#REF!,0,0,COUNTA([2]FACT_FUNNEL!$H$8:$H$99),1)</definedName>
    <definedName name="applicableValues" localSheetId="122">'[1]Validation Values'!$A$2:$A$3</definedName>
    <definedName name="applicableValues" localSheetId="124">'[1]Validation Values'!$A$2:$A$3</definedName>
    <definedName name="applicableValues" localSheetId="123">'[1]Validation Values'!$A$2:$A$3</definedName>
    <definedName name="applicableValues">'[2]Validation Values'!$A$2:$A$3</definedName>
    <definedName name="datasources" localSheetId="122">OFFSET([1]DataSource!$B$3,0,0,COUNTA([1]DataSource!$B$3:$B$50),1)</definedName>
    <definedName name="datasources" localSheetId="124">OFFSET([1]DataSource!$B$3,0,0,COUNTA([1]DataSource!$B$3:$B$50),1)</definedName>
    <definedName name="datasources" localSheetId="123">OFFSET([1]DataSource!$B$3,0,0,COUNTA([1]DataSource!$B$3:$B$50),1)</definedName>
    <definedName name="datasources">OFFSET([2]DataSource!$B$3,0,0,COUNTA([2]DataSource!$B$3:$B$50),1)</definedName>
    <definedName name="DataTypeValues">'Validation Values'!$A$20:$A$33</definedName>
    <definedName name="elbis_orig_n_resolved_cols" localSheetId="122">OFFSET(FACT_FUNNEL!$B$8,0,0,COUNTA(FACT_FUNNEL!$B$8:$B$98),1)</definedName>
    <definedName name="elbis_orig_n_resolved_cols" localSheetId="124">OFFSET([1]FACT_FUNNEL!$B$8,0,0,COUNTA([1]FACT_FUNNEL!$B$8:$B$96),1)</definedName>
    <definedName name="elbis_orig_n_resolved_cols" localSheetId="123">OFFSET([1]FACT_FUNNEL!$B$8,0,0,COUNTA([1]FACT_FUNNEL!$B$8:$B$99),1)</definedName>
    <definedName name="elbis_orig_n_resolved_cols" localSheetId="61">OFFSET([2]FACT_FUNNEL!#REF!,0,0,COUNTA([2]FACT_FUNNEL!$B$8:$B$99),1)</definedName>
    <definedName name="elbis_orig_n_resolved_cols" localSheetId="62">OFFSET([2]FACT_FUNNEL!#REF!,0,0,COUNTA([2]FACT_FUNNEL!$B$8:$B$99),1)</definedName>
    <definedName name="elbis_orig_n_resolved_cols" localSheetId="63">OFFSET([2]FACT_FUNNEL!#REF!,0,0,COUNTA([2]FACT_FUNNEL!$B$8:$B$99),1)</definedName>
    <definedName name="elbis_orig_n_resolved_cols" localSheetId="64">OFFSET([2]FACT_FUNNEL!#REF!,0,0,COUNTA([2]FACT_FUNNEL!$B$8:$B$99),1)</definedName>
    <definedName name="elbis_orig_n_resolved_cols" localSheetId="65">OFFSET([2]FACT_FUNNEL!#REF!,0,0,COUNTA([2]FACT_FUNNEL!$B$8:$B$99),1)</definedName>
    <definedName name="elbis_orig_n_resolved_cols">OFFSET([2]FACT_FUNNEL!#REF!,0,0,COUNTA([2]FACT_FUNNEL!$B$8:$B$99),1)</definedName>
    <definedName name="Enable_Values" localSheetId="122">'[1]Validation Values'!$B$11:$B$12</definedName>
    <definedName name="Enable_Values" localSheetId="124">'[1]Validation Values'!$B$11:$B$12</definedName>
    <definedName name="Enable_Values" localSheetId="123">'[1]Validation Values'!$B$11:$B$12</definedName>
    <definedName name="Enable_Values">'Validation Values'!$B$11:$B$12</definedName>
    <definedName name="expressionList" localSheetId="122">OFFSET([1]Variables!#REF!,0,0,COUNTA([1]Variables!$B$3:$B$958),1)</definedName>
    <definedName name="expressionList" localSheetId="124">OFFSET([1]Variables!#REF!,0,0,COUNTA([1]Variables!$B$3:$B$956),1)</definedName>
    <definedName name="expressionList" localSheetId="123">OFFSET([1]Variables!#REF!,0,0,COUNTA([1]Variables!$B$3:$B$956),1)</definedName>
    <definedName name="expressionList">OFFSET(Variables!$B$4,0,0,COUNTA(Variables!$B$4:$B$1000),1)</definedName>
    <definedName name="ff_all_metrics" localSheetId="122">ff_standard_metrics</definedName>
    <definedName name="ff_all_metrics" localSheetId="124">ff_standard_metrics</definedName>
    <definedName name="ff_all_metrics" localSheetId="123">ff_standard_metrics</definedName>
    <definedName name="ff_all_metrics">ff_standard_metrics</definedName>
    <definedName name="ff_derived_dimensions" localSheetId="124">[1]FACT_FUNNEL!$R$8</definedName>
    <definedName name="ff_derived_dimensions" localSheetId="123">[1]FACT_FUNNEL!$R$8</definedName>
    <definedName name="ff_derived_dimensions">OFFSET([3]FACT_FUNNEL!$R$8,0,0,COUNT([3]FACT_FUNNEL!$R$8:$R$50),1)</definedName>
    <definedName name="ff_derived_metrics">OFFSET([3]FACT_FUNNEL!$V$8,0,0,COUNTA([3]FACT_FUNNEL!$V$8:$V$50),1)</definedName>
    <definedName name="ff_report_metrics">OFFSET([4]LF_FF_Reports!$D$74,0,0,COUNTA([4]LF_FF_Reports!$D$74:$D$96),1)</definedName>
    <definedName name="ff_standard_metrics">[3]FACT_FUNNEL!$N$8:$N$23</definedName>
    <definedName name="InternalColumnNames" localSheetId="122">'[1]Validation Values'!$A$38:$A$40</definedName>
    <definedName name="InternalColumnNames" localSheetId="124">'[1]Validation Values'!$A$38:$A$40</definedName>
    <definedName name="InternalColumnNames" localSheetId="123">'[1]Validation Values'!$A$38:$A$40</definedName>
    <definedName name="InternalColumnNames">'Validation Values'!$A$38:$A$40</definedName>
    <definedName name="ReportGranularity" localSheetId="122">'[1]Validation Values'!$B$25:$B$26</definedName>
    <definedName name="ReportGranularity" localSheetId="124">'[1]Validation Values'!$B$25:$B$26</definedName>
    <definedName name="ReportGranularity" localSheetId="123">'[1]Validation Values'!$B$25:$B$26</definedName>
    <definedName name="ReportGranularity">'[2]Validation Values'!$B$25:$B$26</definedName>
    <definedName name="wf_lbis_table_names">Workflows!$K$3:$K$100</definedName>
    <definedName name="wf_presrc_table_names">Workflows!$I$3:$I$100</definedName>
    <definedName name="wf_raw_table_names">Workflows!$H$3:$H$100</definedName>
    <definedName name="wf_src_table_names">Workflows!$J$3:$J$100</definedName>
    <definedName name="wf_staging_table_names">Workflows!$G$3:$G$100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0" i="85" l="1" a="1"/>
  <c r="C30" i="85" s="1"/>
  <c r="C31" i="85" a="1"/>
  <c r="C31" i="85" s="1"/>
  <c r="C32" i="85" a="1"/>
  <c r="C32" i="85" s="1"/>
  <c r="C33" i="85" a="1"/>
  <c r="C33" i="85" s="1"/>
  <c r="C34" i="85" a="1"/>
  <c r="C34" i="85" s="1"/>
  <c r="C35" i="85" a="1"/>
  <c r="C35" i="85" s="1"/>
  <c r="C36" i="85" a="1"/>
  <c r="C36" i="85" s="1"/>
  <c r="C37" i="85" a="1"/>
  <c r="C37" i="85" s="1"/>
  <c r="C38" i="85" a="1"/>
  <c r="C38" i="85" s="1"/>
  <c r="C39" i="85" a="1"/>
  <c r="C39" i="85" s="1"/>
  <c r="C40" i="85" a="1"/>
  <c r="C40" i="85" s="1"/>
  <c r="C41" i="85" a="1"/>
  <c r="C41" i="85" s="1"/>
  <c r="C42" i="85" a="1"/>
  <c r="C42" i="85" s="1"/>
  <c r="C43" i="85" a="1"/>
  <c r="C43" i="85" s="1"/>
  <c r="C44" i="85" a="1"/>
  <c r="C44" i="85" s="1"/>
  <c r="C45" i="85" a="1"/>
  <c r="C45" i="85" s="1"/>
  <c r="C46" i="85" a="1"/>
  <c r="C46" i="85" s="1"/>
  <c r="C47" i="85" a="1"/>
  <c r="C47" i="85" s="1"/>
  <c r="C48" i="85" a="1"/>
  <c r="C48" i="85" s="1"/>
  <c r="C49" i="85" a="1"/>
  <c r="C49" i="85" s="1"/>
  <c r="C50" i="85" a="1"/>
  <c r="C50" i="85" s="1"/>
  <c r="C51" i="85" a="1"/>
  <c r="C51" i="85" s="1"/>
  <c r="B30" i="85" a="1"/>
  <c r="B30" i="85" s="1"/>
  <c r="B31" i="85" a="1"/>
  <c r="B31" i="85" s="1"/>
  <c r="B32" i="85" a="1"/>
  <c r="B32" i="85" s="1"/>
  <c r="B33" i="85" a="1"/>
  <c r="B33" i="85" s="1"/>
  <c r="B34" i="85" a="1"/>
  <c r="B34" i="85" s="1"/>
  <c r="B35" i="85" a="1"/>
  <c r="B35" i="85" s="1"/>
  <c r="B36" i="85" a="1"/>
  <c r="B36" i="85" s="1"/>
  <c r="B37" i="85" a="1"/>
  <c r="B37" i="85" s="1"/>
  <c r="B38" i="85" a="1"/>
  <c r="B38" i="85" s="1"/>
  <c r="B39" i="85" a="1"/>
  <c r="B39" i="85" s="1"/>
  <c r="B40" i="85" a="1"/>
  <c r="B40" i="85" s="1"/>
  <c r="B41" i="85" a="1"/>
  <c r="B41" i="85" s="1"/>
  <c r="B42" i="85" a="1"/>
  <c r="B42" i="85" s="1"/>
  <c r="B43" i="85" a="1"/>
  <c r="B43" i="85" s="1"/>
  <c r="B44" i="85" a="1"/>
  <c r="B44" i="85" s="1"/>
  <c r="B45" i="85" a="1"/>
  <c r="B45" i="85" s="1"/>
  <c r="B46" i="85" a="1"/>
  <c r="B46" i="85" s="1"/>
  <c r="B47" i="85" a="1"/>
  <c r="B47" i="85" s="1"/>
  <c r="B48" i="85" a="1"/>
  <c r="B48" i="85" s="1"/>
  <c r="B49" i="85" a="1"/>
  <c r="B49" i="85" s="1"/>
  <c r="B50" i="85" a="1"/>
  <c r="B50" i="85" s="1"/>
  <c r="B51" i="85" a="1"/>
  <c r="B51" i="85" s="1"/>
  <c r="A3" i="266" l="1"/>
  <c r="B3" i="266" s="1"/>
  <c r="B7" i="266" l="1"/>
  <c r="D3" i="266"/>
  <c r="C3" i="266"/>
  <c r="A7" i="266"/>
  <c r="E3" i="266"/>
  <c r="B29" i="85" a="1"/>
  <c r="B29" i="85" s="1"/>
  <c r="F3" i="266" l="1"/>
  <c r="B4" i="265"/>
  <c r="H43" i="264" l="1"/>
  <c r="H42" i="264"/>
  <c r="H41" i="264"/>
  <c r="H40" i="264"/>
  <c r="H39" i="264"/>
  <c r="H38" i="264"/>
  <c r="H37" i="264"/>
  <c r="H36" i="264"/>
  <c r="H35" i="264"/>
  <c r="H34" i="264"/>
  <c r="H33" i="264"/>
  <c r="H32" i="264"/>
  <c r="H31" i="264"/>
  <c r="H30" i="264"/>
  <c r="H29" i="264"/>
  <c r="H28" i="264"/>
  <c r="H27" i="264"/>
  <c r="H26" i="264"/>
  <c r="H25" i="264"/>
  <c r="H24" i="264"/>
  <c r="H23" i="264"/>
  <c r="H22" i="264"/>
  <c r="H21" i="264"/>
  <c r="H20" i="264"/>
  <c r="H19" i="264"/>
  <c r="H18" i="264"/>
  <c r="H17" i="264"/>
  <c r="H16" i="264"/>
  <c r="H15" i="264"/>
  <c r="H14" i="264"/>
  <c r="H13" i="264"/>
  <c r="H12" i="264"/>
  <c r="H11" i="264"/>
  <c r="H10" i="264"/>
  <c r="H9" i="264"/>
  <c r="H8" i="264"/>
  <c r="M44" i="217" l="1"/>
  <c r="M43" i="217"/>
  <c r="M42" i="217"/>
  <c r="M41" i="217"/>
  <c r="M40" i="217"/>
  <c r="M39" i="217"/>
  <c r="M38" i="217"/>
  <c r="M37" i="217"/>
  <c r="M36" i="217"/>
  <c r="M35" i="217"/>
  <c r="M34" i="217"/>
  <c r="M33" i="217"/>
  <c r="M32" i="217"/>
  <c r="M27" i="217"/>
  <c r="M26" i="217"/>
  <c r="M25" i="217"/>
  <c r="M24" i="217"/>
  <c r="M23" i="217"/>
  <c r="M22" i="217"/>
  <c r="M21" i="217"/>
  <c r="M20" i="217"/>
  <c r="M19" i="217"/>
  <c r="M18" i="217"/>
  <c r="M17" i="217"/>
  <c r="M16" i="217"/>
  <c r="M15" i="217"/>
  <c r="M12" i="217"/>
  <c r="M10" i="217"/>
  <c r="M4" i="217"/>
  <c r="M5" i="217"/>
  <c r="A3" i="263"/>
  <c r="B3" i="263" s="1"/>
  <c r="A3" i="262"/>
  <c r="B3" i="262" s="1"/>
  <c r="A3" i="261"/>
  <c r="B3" i="261" s="1"/>
  <c r="A3" i="260"/>
  <c r="B3" i="260" s="1"/>
  <c r="A3" i="257"/>
  <c r="B3" i="257" s="1"/>
  <c r="A3" i="256"/>
  <c r="B3" i="256" s="1"/>
  <c r="I46" i="255"/>
  <c r="I45" i="255"/>
  <c r="I44" i="255"/>
  <c r="I43" i="255"/>
  <c r="I42" i="255"/>
  <c r="I41" i="255"/>
  <c r="I40" i="255"/>
  <c r="I39" i="255"/>
  <c r="I38" i="255"/>
  <c r="I37" i="255"/>
  <c r="I36" i="255"/>
  <c r="I35" i="255"/>
  <c r="I34" i="255"/>
  <c r="I33" i="255"/>
  <c r="I32" i="255"/>
  <c r="I31" i="255"/>
  <c r="I30" i="255"/>
  <c r="I29" i="255"/>
  <c r="I28" i="255"/>
  <c r="I27" i="255"/>
  <c r="L26" i="255"/>
  <c r="I25" i="255"/>
  <c r="I23" i="255"/>
  <c r="I22" i="255"/>
  <c r="I21" i="255"/>
  <c r="I20" i="255"/>
  <c r="I19" i="255"/>
  <c r="I18" i="255"/>
  <c r="I17" i="255"/>
  <c r="I16" i="255"/>
  <c r="I15" i="255"/>
  <c r="I14" i="255"/>
  <c r="I13" i="255"/>
  <c r="I12" i="255"/>
  <c r="I11" i="255"/>
  <c r="I10" i="255"/>
  <c r="I9" i="255"/>
  <c r="I8" i="255"/>
  <c r="I7" i="255"/>
  <c r="I6" i="255"/>
  <c r="I5" i="255"/>
  <c r="I3" i="255"/>
  <c r="A3" i="255"/>
  <c r="B3" i="255" s="1"/>
  <c r="C3" i="255" s="1"/>
  <c r="M44" i="253"/>
  <c r="I44" i="253"/>
  <c r="M43" i="253"/>
  <c r="I43" i="253"/>
  <c r="M42" i="253"/>
  <c r="I42" i="253"/>
  <c r="M41" i="253"/>
  <c r="I41" i="253"/>
  <c r="M40" i="253"/>
  <c r="I40" i="253"/>
  <c r="M39" i="253"/>
  <c r="I39" i="253"/>
  <c r="M38" i="253"/>
  <c r="I38" i="253"/>
  <c r="M37" i="253"/>
  <c r="I37" i="253"/>
  <c r="M36" i="253"/>
  <c r="I36" i="253"/>
  <c r="M35" i="253"/>
  <c r="I35" i="253"/>
  <c r="M34" i="253"/>
  <c r="I34" i="253"/>
  <c r="M33" i="253"/>
  <c r="I33" i="253"/>
  <c r="I32" i="253"/>
  <c r="M31" i="253"/>
  <c r="I31" i="253"/>
  <c r="M30" i="253"/>
  <c r="I30" i="253"/>
  <c r="M29" i="253"/>
  <c r="I29" i="253"/>
  <c r="M28" i="253"/>
  <c r="I28" i="253"/>
  <c r="M27" i="253"/>
  <c r="I27" i="253"/>
  <c r="M26" i="253"/>
  <c r="I26" i="253"/>
  <c r="M25" i="253"/>
  <c r="I25" i="253"/>
  <c r="M24" i="253"/>
  <c r="I24" i="253"/>
  <c r="I23" i="253"/>
  <c r="I22" i="253"/>
  <c r="M21" i="253"/>
  <c r="I21" i="253"/>
  <c r="M20" i="253"/>
  <c r="I20" i="253"/>
  <c r="M19" i="253"/>
  <c r="I19" i="253"/>
  <c r="M18" i="253"/>
  <c r="I18" i="253"/>
  <c r="M17" i="253"/>
  <c r="I17" i="253"/>
  <c r="M16" i="253"/>
  <c r="I16" i="253"/>
  <c r="M15" i="253"/>
  <c r="I15" i="253"/>
  <c r="I14" i="253"/>
  <c r="I13" i="253"/>
  <c r="M12" i="253"/>
  <c r="I12" i="253"/>
  <c r="I11" i="253"/>
  <c r="M10" i="253"/>
  <c r="I10" i="253"/>
  <c r="I9" i="253"/>
  <c r="I8" i="253"/>
  <c r="I7" i="253"/>
  <c r="I6" i="253"/>
  <c r="I5" i="253"/>
  <c r="I4" i="253"/>
  <c r="I3" i="253"/>
  <c r="A3" i="253"/>
  <c r="C3" i="253" s="1"/>
  <c r="A3" i="252"/>
  <c r="B3" i="252" s="1"/>
  <c r="M11" i="253"/>
  <c r="M9" i="253"/>
  <c r="M13" i="253"/>
  <c r="M23" i="253"/>
  <c r="M5" i="253"/>
  <c r="E47" i="22"/>
  <c r="E48" i="22"/>
  <c r="E49" i="22"/>
  <c r="E50" i="22"/>
  <c r="E51" i="22"/>
  <c r="E52" i="22"/>
  <c r="E53" i="22"/>
  <c r="E54" i="22"/>
  <c r="E55" i="22"/>
  <c r="E56" i="22"/>
  <c r="E57" i="22"/>
  <c r="E58" i="22"/>
  <c r="E59" i="22"/>
  <c r="E60" i="22"/>
  <c r="H13" i="247"/>
  <c r="I13" i="247"/>
  <c r="H12" i="247"/>
  <c r="H11" i="247"/>
  <c r="H10" i="247"/>
  <c r="H9" i="247"/>
  <c r="H8" i="247"/>
  <c r="H7" i="247"/>
  <c r="I7" i="247" s="1"/>
  <c r="H6" i="247"/>
  <c r="H5" i="247"/>
  <c r="H4" i="247"/>
  <c r="I4" i="247"/>
  <c r="H3" i="247"/>
  <c r="A3" i="247"/>
  <c r="B3" i="247" s="1"/>
  <c r="C3" i="247" s="1"/>
  <c r="C47" i="22"/>
  <c r="I12" i="246"/>
  <c r="M11" i="246"/>
  <c r="I11" i="246"/>
  <c r="M10" i="246"/>
  <c r="I10" i="246"/>
  <c r="M9" i="246"/>
  <c r="I9" i="246"/>
  <c r="M8" i="246"/>
  <c r="I8" i="246"/>
  <c r="M7" i="246"/>
  <c r="I7" i="246"/>
  <c r="M6" i="246"/>
  <c r="I6" i="246"/>
  <c r="M5" i="246"/>
  <c r="I5" i="246"/>
  <c r="I4" i="246"/>
  <c r="I3" i="246"/>
  <c r="A3" i="246"/>
  <c r="B3" i="246" s="1"/>
  <c r="H38" i="245"/>
  <c r="I38" i="245"/>
  <c r="H37" i="245"/>
  <c r="I37" i="245" s="1"/>
  <c r="H36" i="245"/>
  <c r="I36" i="245"/>
  <c r="H35" i="245"/>
  <c r="I35" i="245"/>
  <c r="H34" i="245"/>
  <c r="I34" i="245"/>
  <c r="H33" i="245"/>
  <c r="I33" i="245" s="1"/>
  <c r="H32" i="245"/>
  <c r="I32" i="245"/>
  <c r="H31" i="245"/>
  <c r="I31" i="245"/>
  <c r="H30" i="245"/>
  <c r="I30" i="245"/>
  <c r="H29" i="245"/>
  <c r="I29" i="245" s="1"/>
  <c r="H28" i="245"/>
  <c r="I28" i="245"/>
  <c r="H27" i="245"/>
  <c r="I27" i="245"/>
  <c r="H26" i="245"/>
  <c r="I26" i="245"/>
  <c r="H25" i="245"/>
  <c r="I25" i="245" s="1"/>
  <c r="H24" i="245"/>
  <c r="I24" i="245"/>
  <c r="H23" i="245"/>
  <c r="I23" i="245"/>
  <c r="H22" i="245"/>
  <c r="I22" i="245"/>
  <c r="H21" i="245"/>
  <c r="I21" i="245" s="1"/>
  <c r="H20" i="245"/>
  <c r="I20" i="245"/>
  <c r="H19" i="245"/>
  <c r="I19" i="245"/>
  <c r="L18" i="245"/>
  <c r="H18" i="245"/>
  <c r="H17" i="245"/>
  <c r="I17" i="245" s="1"/>
  <c r="H16" i="245"/>
  <c r="I16" i="245"/>
  <c r="H15" i="245"/>
  <c r="I15" i="245"/>
  <c r="H14" i="245"/>
  <c r="I14" i="245"/>
  <c r="H13" i="245"/>
  <c r="I13" i="245" s="1"/>
  <c r="H12" i="245"/>
  <c r="I12" i="245"/>
  <c r="H11" i="245"/>
  <c r="I11" i="245"/>
  <c r="H10" i="245"/>
  <c r="I10" i="245"/>
  <c r="H9" i="245"/>
  <c r="I9" i="245" s="1"/>
  <c r="H8" i="245"/>
  <c r="I8" i="245"/>
  <c r="H7" i="245"/>
  <c r="I7" i="245"/>
  <c r="H6" i="245"/>
  <c r="I6" i="245"/>
  <c r="H5" i="245"/>
  <c r="I5" i="245" s="1"/>
  <c r="H4" i="245"/>
  <c r="H3" i="245"/>
  <c r="I3" i="245" s="1"/>
  <c r="A3" i="245"/>
  <c r="B3" i="245" s="1"/>
  <c r="C3" i="245" s="1"/>
  <c r="H38" i="244"/>
  <c r="I38" i="244"/>
  <c r="H37" i="244"/>
  <c r="I37" i="244" s="1"/>
  <c r="H36" i="244"/>
  <c r="I36" i="244"/>
  <c r="H35" i="244"/>
  <c r="I35" i="244"/>
  <c r="H34" i="244"/>
  <c r="I34" i="244"/>
  <c r="H33" i="244"/>
  <c r="I33" i="244" s="1"/>
  <c r="H32" i="244"/>
  <c r="I32" i="244"/>
  <c r="H31" i="244"/>
  <c r="I31" i="244"/>
  <c r="H30" i="244"/>
  <c r="I30" i="244"/>
  <c r="H29" i="244"/>
  <c r="I29" i="244" s="1"/>
  <c r="H28" i="244"/>
  <c r="I28" i="244"/>
  <c r="H27" i="244"/>
  <c r="I27" i="244"/>
  <c r="H26" i="244"/>
  <c r="I26" i="244"/>
  <c r="H25" i="244"/>
  <c r="I25" i="244" s="1"/>
  <c r="H24" i="244"/>
  <c r="I24" i="244"/>
  <c r="H23" i="244"/>
  <c r="I23" i="244"/>
  <c r="H22" i="244"/>
  <c r="I22" i="244"/>
  <c r="H21" i="244"/>
  <c r="I21" i="244" s="1"/>
  <c r="H20" i="244"/>
  <c r="I20" i="244"/>
  <c r="H19" i="244"/>
  <c r="I19" i="244"/>
  <c r="L18" i="244"/>
  <c r="H18" i="244"/>
  <c r="H17" i="244"/>
  <c r="I17" i="244" s="1"/>
  <c r="H16" i="244"/>
  <c r="I16" i="244"/>
  <c r="H15" i="244"/>
  <c r="I15" i="244"/>
  <c r="H14" i="244"/>
  <c r="I14" i="244"/>
  <c r="H13" i="244"/>
  <c r="I13" i="244" s="1"/>
  <c r="H12" i="244"/>
  <c r="I12" i="244"/>
  <c r="H11" i="244"/>
  <c r="I11" i="244"/>
  <c r="H10" i="244"/>
  <c r="I10" i="244"/>
  <c r="H9" i="244"/>
  <c r="I9" i="244" s="1"/>
  <c r="H8" i="244"/>
  <c r="I8" i="244"/>
  <c r="H7" i="244"/>
  <c r="I7" i="244"/>
  <c r="H6" i="244"/>
  <c r="I6" i="244"/>
  <c r="H5" i="244"/>
  <c r="I5" i="244" s="1"/>
  <c r="H4" i="244"/>
  <c r="H3" i="244"/>
  <c r="I3" i="244" s="1"/>
  <c r="A3" i="244"/>
  <c r="B3" i="244" s="1"/>
  <c r="M36" i="243"/>
  <c r="I36" i="243"/>
  <c r="M35" i="243"/>
  <c r="I35" i="243"/>
  <c r="I34" i="243"/>
  <c r="I33" i="243"/>
  <c r="I32" i="243"/>
  <c r="I31" i="243"/>
  <c r="I30" i="243"/>
  <c r="I29" i="243"/>
  <c r="I28" i="243"/>
  <c r="I27" i="243"/>
  <c r="I26" i="243"/>
  <c r="I25" i="243"/>
  <c r="I24" i="243"/>
  <c r="I23" i="243"/>
  <c r="I22" i="243"/>
  <c r="I21" i="243"/>
  <c r="I20" i="243"/>
  <c r="I19" i="243"/>
  <c r="I18" i="243"/>
  <c r="I17" i="243"/>
  <c r="M16" i="243"/>
  <c r="I16" i="243"/>
  <c r="I15" i="243"/>
  <c r="I14" i="243"/>
  <c r="I13" i="243"/>
  <c r="I12" i="243"/>
  <c r="M11" i="243"/>
  <c r="I11" i="243"/>
  <c r="M10" i="243"/>
  <c r="I10" i="243"/>
  <c r="I9" i="243"/>
  <c r="I8" i="243"/>
  <c r="I7" i="243"/>
  <c r="I6" i="243"/>
  <c r="I5" i="243"/>
  <c r="I4" i="243"/>
  <c r="I3" i="243"/>
  <c r="A3" i="243"/>
  <c r="B3" i="243" s="1"/>
  <c r="M36" i="242"/>
  <c r="I36" i="242"/>
  <c r="I35" i="242"/>
  <c r="I34" i="242"/>
  <c r="I33" i="242"/>
  <c r="I32" i="242"/>
  <c r="I31" i="242"/>
  <c r="I30" i="242"/>
  <c r="I29" i="242"/>
  <c r="I28" i="242"/>
  <c r="I27" i="242"/>
  <c r="I26" i="242"/>
  <c r="I25" i="242"/>
  <c r="I24" i="242"/>
  <c r="I23" i="242"/>
  <c r="I22" i="242"/>
  <c r="I21" i="242"/>
  <c r="I20" i="242"/>
  <c r="I19" i="242"/>
  <c r="I18" i="242"/>
  <c r="I17" i="242"/>
  <c r="M16" i="242"/>
  <c r="I16" i="242"/>
  <c r="I15" i="242"/>
  <c r="I14" i="242"/>
  <c r="I13" i="242"/>
  <c r="I12" i="242"/>
  <c r="M11" i="242"/>
  <c r="I11" i="242"/>
  <c r="M10" i="242"/>
  <c r="I10" i="242"/>
  <c r="I9" i="242"/>
  <c r="I8" i="242"/>
  <c r="I7" i="242"/>
  <c r="I6" i="242"/>
  <c r="I5" i="242"/>
  <c r="I4" i="242"/>
  <c r="I3" i="242"/>
  <c r="A3" i="242"/>
  <c r="B3" i="242" s="1"/>
  <c r="A3" i="239"/>
  <c r="B3" i="239" s="1"/>
  <c r="M4" i="242"/>
  <c r="M4" i="243"/>
  <c r="M7" i="243"/>
  <c r="M9" i="243"/>
  <c r="M8" i="243"/>
  <c r="M8" i="242"/>
  <c r="M7" i="242"/>
  <c r="M5" i="242"/>
  <c r="M5" i="243"/>
  <c r="M17" i="243"/>
  <c r="M17" i="242"/>
  <c r="M22" i="243"/>
  <c r="M29" i="243"/>
  <c r="M34" i="243"/>
  <c r="A3" i="238"/>
  <c r="B3" i="238" s="1"/>
  <c r="A3" i="237"/>
  <c r="B3" i="237" s="1"/>
  <c r="A3" i="236"/>
  <c r="B3" i="236" s="1"/>
  <c r="A3" i="235"/>
  <c r="B3" i="235" s="1"/>
  <c r="A3" i="234"/>
  <c r="B3" i="234" s="1"/>
  <c r="A3" i="233"/>
  <c r="B3" i="233" s="1"/>
  <c r="A3" i="232"/>
  <c r="B3" i="232" s="1"/>
  <c r="A3" i="231"/>
  <c r="B3" i="231" s="1"/>
  <c r="A3" i="230"/>
  <c r="B3" i="230" s="1"/>
  <c r="A3" i="229"/>
  <c r="B3" i="229" s="1"/>
  <c r="A3" i="228"/>
  <c r="B3" i="228" s="1"/>
  <c r="A3" i="227"/>
  <c r="B3" i="227" s="1"/>
  <c r="A3" i="225"/>
  <c r="B3" i="225" s="1"/>
  <c r="J20" i="105"/>
  <c r="J19" i="105"/>
  <c r="J18" i="105"/>
  <c r="J17" i="105"/>
  <c r="J16" i="105"/>
  <c r="J15" i="105"/>
  <c r="J14" i="105"/>
  <c r="J13" i="105"/>
  <c r="J12" i="105"/>
  <c r="J11" i="105"/>
  <c r="J10" i="105"/>
  <c r="J9" i="105"/>
  <c r="J8" i="105"/>
  <c r="J7" i="105"/>
  <c r="F5" i="105"/>
  <c r="F4" i="105"/>
  <c r="F3" i="105"/>
  <c r="F4" i="106"/>
  <c r="G4" i="106" s="1"/>
  <c r="F3" i="106"/>
  <c r="F13" i="104"/>
  <c r="G13" i="104" s="1"/>
  <c r="F12" i="104"/>
  <c r="G12" i="104"/>
  <c r="F11" i="104"/>
  <c r="F10" i="104"/>
  <c r="F9" i="104"/>
  <c r="G9" i="104"/>
  <c r="F8" i="104"/>
  <c r="G8" i="104" s="1"/>
  <c r="F7" i="104"/>
  <c r="G7" i="104"/>
  <c r="F6" i="104"/>
  <c r="G6" i="104"/>
  <c r="F5" i="104"/>
  <c r="G5" i="104"/>
  <c r="F4" i="104"/>
  <c r="G4" i="104" s="1"/>
  <c r="F3" i="104"/>
  <c r="F38" i="103"/>
  <c r="F37" i="103"/>
  <c r="G37" i="103"/>
  <c r="F36" i="103"/>
  <c r="G36" i="103"/>
  <c r="F35" i="103"/>
  <c r="G35" i="103" s="1"/>
  <c r="F34" i="103"/>
  <c r="G34" i="103" s="1"/>
  <c r="F33" i="103"/>
  <c r="G33" i="103" s="1"/>
  <c r="F32" i="103"/>
  <c r="G32" i="103" s="1"/>
  <c r="F31" i="103"/>
  <c r="F30" i="103"/>
  <c r="F29" i="103"/>
  <c r="G29" i="103" s="1"/>
  <c r="F28" i="103"/>
  <c r="G28" i="103" s="1"/>
  <c r="F27" i="103"/>
  <c r="G27" i="103" s="1"/>
  <c r="F26" i="103"/>
  <c r="G26" i="103"/>
  <c r="F25" i="103"/>
  <c r="G25" i="103" s="1"/>
  <c r="F24" i="103"/>
  <c r="G24" i="103" s="1"/>
  <c r="F23" i="103"/>
  <c r="G23" i="103" s="1"/>
  <c r="F22" i="103"/>
  <c r="F21" i="103"/>
  <c r="G21" i="103" s="1"/>
  <c r="F20" i="103"/>
  <c r="G20" i="103"/>
  <c r="F19" i="103"/>
  <c r="G19" i="103"/>
  <c r="F18" i="103"/>
  <c r="G18" i="103"/>
  <c r="F17" i="103"/>
  <c r="G17" i="103" s="1"/>
  <c r="F16" i="103"/>
  <c r="G16" i="103"/>
  <c r="F15" i="103"/>
  <c r="G15" i="103"/>
  <c r="F14" i="103"/>
  <c r="F13" i="103"/>
  <c r="G13" i="103"/>
  <c r="F12" i="103"/>
  <c r="G12" i="103" s="1"/>
  <c r="F11" i="103"/>
  <c r="G11" i="103" s="1"/>
  <c r="F10" i="103"/>
  <c r="G10" i="103" s="1"/>
  <c r="F9" i="103"/>
  <c r="G9" i="103"/>
  <c r="F8" i="103"/>
  <c r="G8" i="103" s="1"/>
  <c r="F7" i="103"/>
  <c r="F6" i="103"/>
  <c r="F5" i="103"/>
  <c r="G5" i="103" s="1"/>
  <c r="F4" i="103"/>
  <c r="G4" i="103"/>
  <c r="F3" i="103"/>
  <c r="G3" i="103" s="1"/>
  <c r="F46" i="101"/>
  <c r="G46" i="101" s="1"/>
  <c r="F45" i="101"/>
  <c r="G45" i="101" s="1"/>
  <c r="F44" i="101"/>
  <c r="G44" i="101"/>
  <c r="F43" i="101"/>
  <c r="F42" i="101"/>
  <c r="G42" i="101"/>
  <c r="F41" i="101"/>
  <c r="F40" i="101"/>
  <c r="G40" i="101" s="1"/>
  <c r="F39" i="101"/>
  <c r="G39" i="101"/>
  <c r="F38" i="101"/>
  <c r="G38" i="101" s="1"/>
  <c r="F37" i="101"/>
  <c r="G37" i="101" s="1"/>
  <c r="F36" i="101"/>
  <c r="G36" i="101" s="1"/>
  <c r="F35" i="101"/>
  <c r="G35" i="101"/>
  <c r="F34" i="101"/>
  <c r="G34" i="101" s="1"/>
  <c r="F33" i="101"/>
  <c r="G33" i="101" s="1"/>
  <c r="F32" i="101"/>
  <c r="G32" i="101" s="1"/>
  <c r="F31" i="101"/>
  <c r="G31" i="101"/>
  <c r="F30" i="101"/>
  <c r="G30" i="101" s="1"/>
  <c r="F29" i="101"/>
  <c r="G29" i="101" s="1"/>
  <c r="F28" i="101"/>
  <c r="G28" i="101" s="1"/>
  <c r="F27" i="101"/>
  <c r="G27" i="101"/>
  <c r="F26" i="101"/>
  <c r="F25" i="101"/>
  <c r="F24" i="101"/>
  <c r="G24" i="101" s="1"/>
  <c r="F23" i="101"/>
  <c r="G23" i="101" s="1"/>
  <c r="F22" i="101"/>
  <c r="G22" i="101"/>
  <c r="F21" i="101"/>
  <c r="G21" i="101" s="1"/>
  <c r="F20" i="101"/>
  <c r="G20" i="101" s="1"/>
  <c r="F19" i="101"/>
  <c r="F18" i="101"/>
  <c r="F17" i="101"/>
  <c r="G17" i="101"/>
  <c r="F16" i="101"/>
  <c r="G16" i="101" s="1"/>
  <c r="F15" i="101"/>
  <c r="G15" i="101" s="1"/>
  <c r="F14" i="101"/>
  <c r="G14" i="101" s="1"/>
  <c r="F13" i="101"/>
  <c r="G13" i="101"/>
  <c r="F12" i="101"/>
  <c r="G12" i="101" s="1"/>
  <c r="F11" i="101"/>
  <c r="G11" i="101" s="1"/>
  <c r="F10" i="101"/>
  <c r="G10" i="101" s="1"/>
  <c r="F9" i="101"/>
  <c r="G9" i="101"/>
  <c r="F8" i="101"/>
  <c r="G8" i="101" s="1"/>
  <c r="F7" i="101"/>
  <c r="G7" i="101" s="1"/>
  <c r="F6" i="101"/>
  <c r="G6" i="101" s="1"/>
  <c r="F5" i="101"/>
  <c r="G5" i="101"/>
  <c r="F4" i="101"/>
  <c r="G4" i="101" s="1"/>
  <c r="F3" i="101"/>
  <c r="L20" i="223"/>
  <c r="L19" i="223"/>
  <c r="L18" i="223"/>
  <c r="L17" i="223"/>
  <c r="L16" i="223"/>
  <c r="L15" i="223"/>
  <c r="L14" i="223"/>
  <c r="L13" i="223"/>
  <c r="L12" i="223"/>
  <c r="L11" i="223"/>
  <c r="L10" i="223"/>
  <c r="L9" i="223"/>
  <c r="L8" i="223"/>
  <c r="L7" i="223"/>
  <c r="H5" i="223"/>
  <c r="H4" i="223"/>
  <c r="H3" i="223"/>
  <c r="H13" i="222"/>
  <c r="I13" i="222" s="1"/>
  <c r="H12" i="222"/>
  <c r="I12" i="222"/>
  <c r="H11" i="222"/>
  <c r="I11" i="222"/>
  <c r="H10" i="222"/>
  <c r="I10" i="222"/>
  <c r="H9" i="222"/>
  <c r="I9" i="222" s="1"/>
  <c r="H8" i="222"/>
  <c r="I8" i="222"/>
  <c r="H7" i="222"/>
  <c r="I7" i="222"/>
  <c r="H6" i="222"/>
  <c r="H5" i="222"/>
  <c r="H4" i="222"/>
  <c r="I4" i="222" s="1"/>
  <c r="H3" i="222"/>
  <c r="I3" i="222"/>
  <c r="H38" i="221"/>
  <c r="H37" i="221"/>
  <c r="I37" i="221" s="1"/>
  <c r="H36" i="221"/>
  <c r="H35" i="221"/>
  <c r="H34" i="221"/>
  <c r="I34" i="221" s="1"/>
  <c r="H33" i="221"/>
  <c r="I33" i="221" s="1"/>
  <c r="H32" i="221"/>
  <c r="I32" i="221" s="1"/>
  <c r="H31" i="221"/>
  <c r="I31" i="221"/>
  <c r="H30" i="221"/>
  <c r="H29" i="221"/>
  <c r="I29" i="221"/>
  <c r="H28" i="221"/>
  <c r="I28" i="221"/>
  <c r="H27" i="221"/>
  <c r="H26" i="221"/>
  <c r="I26" i="221"/>
  <c r="H25" i="221"/>
  <c r="I25" i="221" s="1"/>
  <c r="H24" i="221"/>
  <c r="I24" i="221" s="1"/>
  <c r="H23" i="221"/>
  <c r="H22" i="221"/>
  <c r="H21" i="221"/>
  <c r="I21" i="221"/>
  <c r="H20" i="221"/>
  <c r="I20" i="221" s="1"/>
  <c r="H19" i="221"/>
  <c r="H18" i="221"/>
  <c r="H17" i="221"/>
  <c r="I17" i="221" s="1"/>
  <c r="H16" i="221"/>
  <c r="H15" i="221"/>
  <c r="I15" i="221" s="1"/>
  <c r="H14" i="221"/>
  <c r="I14" i="221"/>
  <c r="H13" i="221"/>
  <c r="I13" i="221"/>
  <c r="H12" i="221"/>
  <c r="I12" i="221"/>
  <c r="H11" i="221"/>
  <c r="H10" i="221"/>
  <c r="H9" i="221"/>
  <c r="I9" i="221"/>
  <c r="H8" i="221"/>
  <c r="I8" i="221"/>
  <c r="H7" i="221"/>
  <c r="I7" i="221"/>
  <c r="H6" i="221"/>
  <c r="H5" i="221"/>
  <c r="I5" i="221" s="1"/>
  <c r="H4" i="221"/>
  <c r="I4" i="221" s="1"/>
  <c r="H3" i="221"/>
  <c r="H46" i="219"/>
  <c r="I46" i="219"/>
  <c r="H45" i="219"/>
  <c r="I45" i="219" s="1"/>
  <c r="H44" i="219"/>
  <c r="I44" i="219"/>
  <c r="H43" i="219"/>
  <c r="I43" i="219"/>
  <c r="H42" i="219"/>
  <c r="H41" i="219"/>
  <c r="I41" i="219"/>
  <c r="H40" i="219"/>
  <c r="I40" i="219" s="1"/>
  <c r="H39" i="219"/>
  <c r="I39" i="219" s="1"/>
  <c r="H38" i="219"/>
  <c r="H37" i="219"/>
  <c r="I37" i="219"/>
  <c r="H36" i="219"/>
  <c r="I36" i="219" s="1"/>
  <c r="H35" i="219"/>
  <c r="I35" i="219"/>
  <c r="H34" i="219"/>
  <c r="H33" i="219"/>
  <c r="I33" i="219" s="1"/>
  <c r="H32" i="219"/>
  <c r="H31" i="219"/>
  <c r="H30" i="219"/>
  <c r="I30" i="219" s="1"/>
  <c r="H29" i="219"/>
  <c r="I29" i="219" s="1"/>
  <c r="H28" i="219"/>
  <c r="I28" i="219" s="1"/>
  <c r="H27" i="219"/>
  <c r="I27" i="219"/>
  <c r="H26" i="219"/>
  <c r="H25" i="219"/>
  <c r="I25" i="219"/>
  <c r="H24" i="219"/>
  <c r="H23" i="219"/>
  <c r="H22" i="219"/>
  <c r="I22" i="219"/>
  <c r="H21" i="219"/>
  <c r="I21" i="219" s="1"/>
  <c r="H20" i="219"/>
  <c r="I20" i="219"/>
  <c r="H19" i="219"/>
  <c r="I19" i="219"/>
  <c r="H18" i="219"/>
  <c r="I18" i="219"/>
  <c r="H17" i="219"/>
  <c r="I17" i="219" s="1"/>
  <c r="H16" i="219"/>
  <c r="H15" i="219"/>
  <c r="H14" i="219"/>
  <c r="I14" i="219"/>
  <c r="H13" i="219"/>
  <c r="I13" i="219"/>
  <c r="H12" i="219"/>
  <c r="I12" i="219" s="1"/>
  <c r="H11" i="219"/>
  <c r="I11" i="219"/>
  <c r="H10" i="219"/>
  <c r="I10" i="219"/>
  <c r="H9" i="219"/>
  <c r="I9" i="219"/>
  <c r="H8" i="219"/>
  <c r="H7" i="219"/>
  <c r="H6" i="219"/>
  <c r="I6" i="219"/>
  <c r="H5" i="219"/>
  <c r="I5" i="219"/>
  <c r="H4" i="219"/>
  <c r="I4" i="219"/>
  <c r="H3" i="219"/>
  <c r="I3" i="219" s="1"/>
  <c r="I44" i="217"/>
  <c r="I43" i="217"/>
  <c r="I42" i="217"/>
  <c r="I41" i="217"/>
  <c r="I40" i="217"/>
  <c r="I39" i="217"/>
  <c r="I38" i="217"/>
  <c r="I37" i="217"/>
  <c r="I36" i="217"/>
  <c r="I35" i="217"/>
  <c r="I34" i="217"/>
  <c r="I33" i="217"/>
  <c r="I32" i="217"/>
  <c r="I31" i="217"/>
  <c r="I30" i="217"/>
  <c r="I29" i="217"/>
  <c r="I28" i="217"/>
  <c r="I27" i="217"/>
  <c r="I26" i="217"/>
  <c r="I25" i="217"/>
  <c r="I24" i="217"/>
  <c r="I23" i="217"/>
  <c r="I22" i="217"/>
  <c r="I21" i="217"/>
  <c r="I20" i="217"/>
  <c r="I19" i="217"/>
  <c r="I18" i="217"/>
  <c r="I17" i="217"/>
  <c r="I16" i="217"/>
  <c r="I15" i="217"/>
  <c r="I14" i="217"/>
  <c r="I13" i="217"/>
  <c r="I12" i="217"/>
  <c r="I11" i="217"/>
  <c r="I10" i="217"/>
  <c r="I9" i="217"/>
  <c r="I8" i="217"/>
  <c r="I7" i="217"/>
  <c r="I6" i="217"/>
  <c r="I5" i="217"/>
  <c r="I4" i="217"/>
  <c r="I3" i="217"/>
  <c r="I4" i="218"/>
  <c r="I3" i="218"/>
  <c r="J3" i="218" s="1"/>
  <c r="I5" i="215"/>
  <c r="I4" i="215"/>
  <c r="I3" i="215"/>
  <c r="I3" i="213"/>
  <c r="I4" i="213"/>
  <c r="I12" i="214"/>
  <c r="I11" i="214"/>
  <c r="I10" i="214"/>
  <c r="I9" i="214"/>
  <c r="I8" i="214"/>
  <c r="I7" i="214"/>
  <c r="I6" i="214"/>
  <c r="I5" i="214"/>
  <c r="I4" i="214"/>
  <c r="I3" i="214"/>
  <c r="I12" i="213"/>
  <c r="I11" i="213"/>
  <c r="I10" i="213"/>
  <c r="I9" i="213"/>
  <c r="I8" i="213"/>
  <c r="I7" i="213"/>
  <c r="I6" i="213"/>
  <c r="I5" i="213"/>
  <c r="I12" i="212"/>
  <c r="I11" i="212"/>
  <c r="I10" i="212"/>
  <c r="I9" i="212"/>
  <c r="I8" i="212"/>
  <c r="I7" i="212"/>
  <c r="I6" i="212"/>
  <c r="I5" i="212"/>
  <c r="I4" i="212"/>
  <c r="I3" i="212"/>
  <c r="I12" i="211"/>
  <c r="I11" i="211"/>
  <c r="I10" i="211"/>
  <c r="I9" i="211"/>
  <c r="I8" i="211"/>
  <c r="I7" i="211"/>
  <c r="I6" i="211"/>
  <c r="I5" i="211"/>
  <c r="I4" i="211"/>
  <c r="I3" i="211"/>
  <c r="I12" i="210"/>
  <c r="I11" i="210"/>
  <c r="I10" i="210"/>
  <c r="I9" i="210"/>
  <c r="I8" i="210"/>
  <c r="I7" i="210"/>
  <c r="I6" i="210"/>
  <c r="I5" i="210"/>
  <c r="I4" i="210"/>
  <c r="I3" i="210"/>
  <c r="I12" i="209"/>
  <c r="I11" i="209"/>
  <c r="I10" i="209"/>
  <c r="I9" i="209"/>
  <c r="I8" i="209"/>
  <c r="I7" i="209"/>
  <c r="I6" i="209"/>
  <c r="I5" i="209"/>
  <c r="I4" i="209"/>
  <c r="I3" i="209"/>
  <c r="I36" i="208"/>
  <c r="I35" i="208"/>
  <c r="I34" i="208"/>
  <c r="I33" i="208"/>
  <c r="I32" i="208"/>
  <c r="I31" i="208"/>
  <c r="I30" i="208"/>
  <c r="I29" i="208"/>
  <c r="I28" i="208"/>
  <c r="I27" i="208"/>
  <c r="I26" i="208"/>
  <c r="I25" i="208"/>
  <c r="I24" i="208"/>
  <c r="I23" i="208"/>
  <c r="I22" i="208"/>
  <c r="I21" i="208"/>
  <c r="I20" i="208"/>
  <c r="I19" i="208"/>
  <c r="I18" i="208"/>
  <c r="I17" i="208"/>
  <c r="I16" i="208"/>
  <c r="I15" i="208"/>
  <c r="I14" i="208"/>
  <c r="I13" i="208"/>
  <c r="I12" i="208"/>
  <c r="I11" i="208"/>
  <c r="I10" i="208"/>
  <c r="I9" i="208"/>
  <c r="I8" i="208"/>
  <c r="I7" i="208"/>
  <c r="I6" i="208"/>
  <c r="I5" i="208"/>
  <c r="I4" i="208"/>
  <c r="I3" i="208"/>
  <c r="I36" i="207"/>
  <c r="I35" i="207"/>
  <c r="I34" i="207"/>
  <c r="I33" i="207"/>
  <c r="I32" i="207"/>
  <c r="I31" i="207"/>
  <c r="I30" i="207"/>
  <c r="I29" i="207"/>
  <c r="I28" i="207"/>
  <c r="I27" i="207"/>
  <c r="I26" i="207"/>
  <c r="I25" i="207"/>
  <c r="I24" i="207"/>
  <c r="I23" i="207"/>
  <c r="I22" i="207"/>
  <c r="I21" i="207"/>
  <c r="I20" i="207"/>
  <c r="I19" i="207"/>
  <c r="I18" i="207"/>
  <c r="I17" i="207"/>
  <c r="I16" i="207"/>
  <c r="I15" i="207"/>
  <c r="I14" i="207"/>
  <c r="I13" i="207"/>
  <c r="I12" i="207"/>
  <c r="I11" i="207"/>
  <c r="I10" i="207"/>
  <c r="I9" i="207"/>
  <c r="I8" i="207"/>
  <c r="I7" i="207"/>
  <c r="I6" i="207"/>
  <c r="I5" i="207"/>
  <c r="I4" i="207"/>
  <c r="I3" i="207"/>
  <c r="I36" i="206"/>
  <c r="I35" i="206"/>
  <c r="I34" i="206"/>
  <c r="I33" i="206"/>
  <c r="I32" i="206"/>
  <c r="I31" i="206"/>
  <c r="I30" i="206"/>
  <c r="I29" i="206"/>
  <c r="I28" i="206"/>
  <c r="I27" i="206"/>
  <c r="I26" i="206"/>
  <c r="I25" i="206"/>
  <c r="I24" i="206"/>
  <c r="I23" i="206"/>
  <c r="I22" i="206"/>
  <c r="I21" i="206"/>
  <c r="I20" i="206"/>
  <c r="I19" i="206"/>
  <c r="I18" i="206"/>
  <c r="I17" i="206"/>
  <c r="I16" i="206"/>
  <c r="I15" i="206"/>
  <c r="I14" i="206"/>
  <c r="I13" i="206"/>
  <c r="I12" i="206"/>
  <c r="I11" i="206"/>
  <c r="I10" i="206"/>
  <c r="I9" i="206"/>
  <c r="I8" i="206"/>
  <c r="I7" i="206"/>
  <c r="I6" i="206"/>
  <c r="I5" i="206"/>
  <c r="I4" i="206"/>
  <c r="I3" i="206"/>
  <c r="I36" i="205"/>
  <c r="I35" i="205"/>
  <c r="I34" i="205"/>
  <c r="I33" i="205"/>
  <c r="I32" i="205"/>
  <c r="I31" i="205"/>
  <c r="I30" i="205"/>
  <c r="I29" i="205"/>
  <c r="I28" i="205"/>
  <c r="I27" i="205"/>
  <c r="I26" i="205"/>
  <c r="I25" i="205"/>
  <c r="I24" i="205"/>
  <c r="I23" i="205"/>
  <c r="I22" i="205"/>
  <c r="I21" i="205"/>
  <c r="I20" i="205"/>
  <c r="I19" i="205"/>
  <c r="I18" i="205"/>
  <c r="I17" i="205"/>
  <c r="I16" i="205"/>
  <c r="I15" i="205"/>
  <c r="I14" i="205"/>
  <c r="I13" i="205"/>
  <c r="I12" i="205"/>
  <c r="I11" i="205"/>
  <c r="I10" i="205"/>
  <c r="I9" i="205"/>
  <c r="I8" i="205"/>
  <c r="I7" i="205"/>
  <c r="I6" i="205"/>
  <c r="I5" i="205"/>
  <c r="I4" i="205"/>
  <c r="I3" i="205"/>
  <c r="I36" i="204"/>
  <c r="I35" i="204"/>
  <c r="I34" i="204"/>
  <c r="I33" i="204"/>
  <c r="I32" i="204"/>
  <c r="I31" i="204"/>
  <c r="I30" i="204"/>
  <c r="I29" i="204"/>
  <c r="I28" i="204"/>
  <c r="I27" i="204"/>
  <c r="I26" i="204"/>
  <c r="I25" i="204"/>
  <c r="I24" i="204"/>
  <c r="I23" i="204"/>
  <c r="I22" i="204"/>
  <c r="I21" i="204"/>
  <c r="I20" i="204"/>
  <c r="I19" i="204"/>
  <c r="I18" i="204"/>
  <c r="I17" i="204"/>
  <c r="I16" i="204"/>
  <c r="I15" i="204"/>
  <c r="I14" i="204"/>
  <c r="I13" i="204"/>
  <c r="I12" i="204"/>
  <c r="I11" i="204"/>
  <c r="I10" i="204"/>
  <c r="I9" i="204"/>
  <c r="I8" i="204"/>
  <c r="I7" i="204"/>
  <c r="I6" i="204"/>
  <c r="I5" i="204"/>
  <c r="I4" i="204"/>
  <c r="I3" i="204"/>
  <c r="I36" i="203"/>
  <c r="I35" i="203"/>
  <c r="I34" i="203"/>
  <c r="I33" i="203"/>
  <c r="I32" i="203"/>
  <c r="I31" i="203"/>
  <c r="I30" i="203"/>
  <c r="I29" i="203"/>
  <c r="I28" i="203"/>
  <c r="I27" i="203"/>
  <c r="I26" i="203"/>
  <c r="I25" i="203"/>
  <c r="I24" i="203"/>
  <c r="I23" i="203"/>
  <c r="I22" i="203"/>
  <c r="I21" i="203"/>
  <c r="I20" i="203"/>
  <c r="I19" i="203"/>
  <c r="I18" i="203"/>
  <c r="I17" i="203"/>
  <c r="I16" i="203"/>
  <c r="I15" i="203"/>
  <c r="I14" i="203"/>
  <c r="I13" i="203"/>
  <c r="I12" i="203"/>
  <c r="I11" i="203"/>
  <c r="I10" i="203"/>
  <c r="I9" i="203"/>
  <c r="I8" i="203"/>
  <c r="I7" i="203"/>
  <c r="I6" i="203"/>
  <c r="I5" i="203"/>
  <c r="I4" i="203"/>
  <c r="I3" i="203"/>
  <c r="I44" i="202"/>
  <c r="I43" i="202"/>
  <c r="I42" i="202"/>
  <c r="I41" i="202"/>
  <c r="I40" i="202"/>
  <c r="I39" i="202"/>
  <c r="I38" i="202"/>
  <c r="I37" i="202"/>
  <c r="I36" i="202"/>
  <c r="I35" i="202"/>
  <c r="I34" i="202"/>
  <c r="I33" i="202"/>
  <c r="I32" i="202"/>
  <c r="I31" i="202"/>
  <c r="I30" i="202"/>
  <c r="I29" i="202"/>
  <c r="I28" i="202"/>
  <c r="I27" i="202"/>
  <c r="I26" i="202"/>
  <c r="I25" i="202"/>
  <c r="I24" i="202"/>
  <c r="I23" i="202"/>
  <c r="I22" i="202"/>
  <c r="I21" i="202"/>
  <c r="I20" i="202"/>
  <c r="I19" i="202"/>
  <c r="I18" i="202"/>
  <c r="I17" i="202"/>
  <c r="I16" i="202"/>
  <c r="I15" i="202"/>
  <c r="I14" i="202"/>
  <c r="I13" i="202"/>
  <c r="I12" i="202"/>
  <c r="I11" i="202"/>
  <c r="I10" i="202"/>
  <c r="I9" i="202"/>
  <c r="I8" i="202"/>
  <c r="I7" i="202"/>
  <c r="I6" i="202"/>
  <c r="I5" i="202"/>
  <c r="I4" i="202"/>
  <c r="I3" i="202"/>
  <c r="I44" i="201"/>
  <c r="I43" i="201"/>
  <c r="I42" i="201"/>
  <c r="I41" i="201"/>
  <c r="I40" i="201"/>
  <c r="I39" i="201"/>
  <c r="I38" i="201"/>
  <c r="I37" i="201"/>
  <c r="I36" i="201"/>
  <c r="I35" i="201"/>
  <c r="I34" i="201"/>
  <c r="I33" i="201"/>
  <c r="I32" i="201"/>
  <c r="I31" i="201"/>
  <c r="I30" i="201"/>
  <c r="I29" i="201"/>
  <c r="I28" i="201"/>
  <c r="I27" i="201"/>
  <c r="I26" i="201"/>
  <c r="I25" i="201"/>
  <c r="I24" i="201"/>
  <c r="I23" i="201"/>
  <c r="I22" i="201"/>
  <c r="I21" i="201"/>
  <c r="I20" i="201"/>
  <c r="I19" i="201"/>
  <c r="I18" i="201"/>
  <c r="I17" i="201"/>
  <c r="I16" i="201"/>
  <c r="I15" i="201"/>
  <c r="I14" i="201"/>
  <c r="I13" i="201"/>
  <c r="I12" i="201"/>
  <c r="I11" i="201"/>
  <c r="I10" i="201"/>
  <c r="I9" i="201"/>
  <c r="I8" i="201"/>
  <c r="I7" i="201"/>
  <c r="I6" i="201"/>
  <c r="I5" i="201"/>
  <c r="I4" i="201"/>
  <c r="I3" i="201"/>
  <c r="I44" i="200"/>
  <c r="I43" i="200"/>
  <c r="I42" i="200"/>
  <c r="I41" i="200"/>
  <c r="I40" i="200"/>
  <c r="I39" i="200"/>
  <c r="I38" i="200"/>
  <c r="I37" i="200"/>
  <c r="I36" i="200"/>
  <c r="I35" i="200"/>
  <c r="I34" i="200"/>
  <c r="I33" i="200"/>
  <c r="I32" i="200"/>
  <c r="I31" i="200"/>
  <c r="I30" i="200"/>
  <c r="I29" i="200"/>
  <c r="I28" i="200"/>
  <c r="I27" i="200"/>
  <c r="I26" i="200"/>
  <c r="I25" i="200"/>
  <c r="I24" i="200"/>
  <c r="I23" i="200"/>
  <c r="I22" i="200"/>
  <c r="I21" i="200"/>
  <c r="I20" i="200"/>
  <c r="I19" i="200"/>
  <c r="I18" i="200"/>
  <c r="I17" i="200"/>
  <c r="I16" i="200"/>
  <c r="I15" i="200"/>
  <c r="I14" i="200"/>
  <c r="I13" i="200"/>
  <c r="I12" i="200"/>
  <c r="I11" i="200"/>
  <c r="I10" i="200"/>
  <c r="I9" i="200"/>
  <c r="I8" i="200"/>
  <c r="I7" i="200"/>
  <c r="I6" i="200"/>
  <c r="I5" i="200"/>
  <c r="I4" i="200"/>
  <c r="I3" i="200"/>
  <c r="I44" i="199"/>
  <c r="I43" i="199"/>
  <c r="I42" i="199"/>
  <c r="I41" i="199"/>
  <c r="I40" i="199"/>
  <c r="I39" i="199"/>
  <c r="I38" i="199"/>
  <c r="I37" i="199"/>
  <c r="I36" i="199"/>
  <c r="I35" i="199"/>
  <c r="I34" i="199"/>
  <c r="I33" i="199"/>
  <c r="I32" i="199"/>
  <c r="I31" i="199"/>
  <c r="I30" i="199"/>
  <c r="I29" i="199"/>
  <c r="I28" i="199"/>
  <c r="I27" i="199"/>
  <c r="I26" i="199"/>
  <c r="I25" i="199"/>
  <c r="I24" i="199"/>
  <c r="I23" i="199"/>
  <c r="I22" i="199"/>
  <c r="I21" i="199"/>
  <c r="I20" i="199"/>
  <c r="I19" i="199"/>
  <c r="I18" i="199"/>
  <c r="I17" i="199"/>
  <c r="I16" i="199"/>
  <c r="I15" i="199"/>
  <c r="I14" i="199"/>
  <c r="I13" i="199"/>
  <c r="I12" i="199"/>
  <c r="I11" i="199"/>
  <c r="I10" i="199"/>
  <c r="I9" i="199"/>
  <c r="I8" i="199"/>
  <c r="I7" i="199"/>
  <c r="I6" i="199"/>
  <c r="I5" i="199"/>
  <c r="I4" i="199"/>
  <c r="I3" i="199"/>
  <c r="I44" i="198"/>
  <c r="I43" i="198"/>
  <c r="I42" i="198"/>
  <c r="I41" i="198"/>
  <c r="I40" i="198"/>
  <c r="I39" i="198"/>
  <c r="I38" i="198"/>
  <c r="I37" i="198"/>
  <c r="I36" i="198"/>
  <c r="I35" i="198"/>
  <c r="I34" i="198"/>
  <c r="I33" i="198"/>
  <c r="I32" i="198"/>
  <c r="I31" i="198"/>
  <c r="I30" i="198"/>
  <c r="I29" i="198"/>
  <c r="I28" i="198"/>
  <c r="I27" i="198"/>
  <c r="I26" i="198"/>
  <c r="I25" i="198"/>
  <c r="I24" i="198"/>
  <c r="I23" i="198"/>
  <c r="I22" i="198"/>
  <c r="I21" i="198"/>
  <c r="I20" i="198"/>
  <c r="I19" i="198"/>
  <c r="I18" i="198"/>
  <c r="I17" i="198"/>
  <c r="I16" i="198"/>
  <c r="I15" i="198"/>
  <c r="I14" i="198"/>
  <c r="I13" i="198"/>
  <c r="I12" i="198"/>
  <c r="I11" i="198"/>
  <c r="I10" i="198"/>
  <c r="I9" i="198"/>
  <c r="I8" i="198"/>
  <c r="I7" i="198"/>
  <c r="I6" i="198"/>
  <c r="I5" i="198"/>
  <c r="I4" i="198"/>
  <c r="I3" i="198"/>
  <c r="I44" i="197"/>
  <c r="I43" i="197"/>
  <c r="I42" i="197"/>
  <c r="I41" i="197"/>
  <c r="I40" i="197"/>
  <c r="I39" i="197"/>
  <c r="I38" i="197"/>
  <c r="I37" i="197"/>
  <c r="I36" i="197"/>
  <c r="I35" i="197"/>
  <c r="I34" i="197"/>
  <c r="I33" i="197"/>
  <c r="I32" i="197"/>
  <c r="I31" i="197"/>
  <c r="I30" i="197"/>
  <c r="I29" i="197"/>
  <c r="I28" i="197"/>
  <c r="I27" i="197"/>
  <c r="I26" i="197"/>
  <c r="I25" i="197"/>
  <c r="I24" i="197"/>
  <c r="I23" i="197"/>
  <c r="I22" i="197"/>
  <c r="I21" i="197"/>
  <c r="I20" i="197"/>
  <c r="I19" i="197"/>
  <c r="I18" i="197"/>
  <c r="I17" i="197"/>
  <c r="I16" i="197"/>
  <c r="I15" i="197"/>
  <c r="I14" i="197"/>
  <c r="I13" i="197"/>
  <c r="I12" i="197"/>
  <c r="I11" i="197"/>
  <c r="I10" i="197"/>
  <c r="I9" i="197"/>
  <c r="I8" i="197"/>
  <c r="I7" i="197"/>
  <c r="I6" i="197"/>
  <c r="I5" i="197"/>
  <c r="I4" i="197"/>
  <c r="I3" i="197"/>
  <c r="I44" i="196"/>
  <c r="I43" i="196"/>
  <c r="I42" i="196"/>
  <c r="I41" i="196"/>
  <c r="I40" i="196"/>
  <c r="I39" i="196"/>
  <c r="I38" i="196"/>
  <c r="I37" i="196"/>
  <c r="I36" i="196"/>
  <c r="I35" i="196"/>
  <c r="I34" i="196"/>
  <c r="I33" i="196"/>
  <c r="I32" i="196"/>
  <c r="I31" i="196"/>
  <c r="I30" i="196"/>
  <c r="I29" i="196"/>
  <c r="I28" i="196"/>
  <c r="I27" i="196"/>
  <c r="I26" i="196"/>
  <c r="I25" i="196"/>
  <c r="I24" i="196"/>
  <c r="I23" i="196"/>
  <c r="I22" i="196"/>
  <c r="I21" i="196"/>
  <c r="I20" i="196"/>
  <c r="I19" i="196"/>
  <c r="I18" i="196"/>
  <c r="I17" i="196"/>
  <c r="I16" i="196"/>
  <c r="I15" i="196"/>
  <c r="I14" i="196"/>
  <c r="I13" i="196"/>
  <c r="I12" i="196"/>
  <c r="I11" i="196"/>
  <c r="I10" i="196"/>
  <c r="I9" i="196"/>
  <c r="I8" i="196"/>
  <c r="I7" i="196"/>
  <c r="I6" i="196"/>
  <c r="I5" i="196"/>
  <c r="I4" i="196"/>
  <c r="I3" i="196"/>
  <c r="I44" i="93"/>
  <c r="I43" i="93"/>
  <c r="I42" i="93"/>
  <c r="I41" i="93"/>
  <c r="I40" i="93"/>
  <c r="I39" i="93"/>
  <c r="I38" i="93"/>
  <c r="I37" i="93"/>
  <c r="I36" i="93"/>
  <c r="I35" i="93"/>
  <c r="I34" i="93"/>
  <c r="I33" i="93"/>
  <c r="I32" i="93"/>
  <c r="I31" i="93"/>
  <c r="I30" i="93"/>
  <c r="I29" i="93"/>
  <c r="I28" i="93"/>
  <c r="I27" i="93"/>
  <c r="I26" i="93"/>
  <c r="I25" i="93"/>
  <c r="I24" i="93"/>
  <c r="I23" i="93"/>
  <c r="I22" i="93"/>
  <c r="I21" i="93"/>
  <c r="I20" i="93"/>
  <c r="I19" i="93"/>
  <c r="I18" i="93"/>
  <c r="I17" i="93"/>
  <c r="I16" i="93"/>
  <c r="I15" i="93"/>
  <c r="I14" i="93"/>
  <c r="I13" i="93"/>
  <c r="I12" i="93"/>
  <c r="I11" i="93"/>
  <c r="I10" i="93"/>
  <c r="I9" i="93"/>
  <c r="I8" i="93"/>
  <c r="I7" i="93"/>
  <c r="I6" i="93"/>
  <c r="I5" i="93"/>
  <c r="I4" i="93"/>
  <c r="I3" i="93"/>
  <c r="M20" i="215"/>
  <c r="M19" i="215"/>
  <c r="M18" i="215"/>
  <c r="M17" i="215"/>
  <c r="M16" i="215"/>
  <c r="M15" i="215"/>
  <c r="M14" i="215"/>
  <c r="M13" i="215"/>
  <c r="M12" i="215"/>
  <c r="M11" i="215"/>
  <c r="M10" i="215"/>
  <c r="M9" i="215"/>
  <c r="M8" i="215"/>
  <c r="M7" i="215"/>
  <c r="M6" i="215"/>
  <c r="I4" i="220"/>
  <c r="M44" i="198"/>
  <c r="M43" i="198"/>
  <c r="M42" i="198"/>
  <c r="M41" i="198"/>
  <c r="M40" i="198"/>
  <c r="M39" i="198"/>
  <c r="M38" i="198"/>
  <c r="M37" i="198"/>
  <c r="M36" i="198"/>
  <c r="M35" i="198"/>
  <c r="M34" i="198"/>
  <c r="M33" i="198"/>
  <c r="M32" i="198"/>
  <c r="M31" i="198"/>
  <c r="M30" i="198"/>
  <c r="M29" i="198"/>
  <c r="M28" i="198"/>
  <c r="M24" i="198"/>
  <c r="M23" i="198"/>
  <c r="M21" i="198"/>
  <c r="M19" i="198"/>
  <c r="M18" i="198"/>
  <c r="M17" i="198"/>
  <c r="M16" i="198"/>
  <c r="M15" i="198"/>
  <c r="M12" i="198"/>
  <c r="M44" i="199"/>
  <c r="M43" i="199"/>
  <c r="M42" i="199"/>
  <c r="M41" i="199"/>
  <c r="M40" i="199"/>
  <c r="M39" i="199"/>
  <c r="M38" i="199"/>
  <c r="M37" i="199"/>
  <c r="M36" i="199"/>
  <c r="M35" i="199"/>
  <c r="M34" i="199"/>
  <c r="M33" i="199"/>
  <c r="M32" i="199"/>
  <c r="M31" i="199"/>
  <c r="M30" i="199"/>
  <c r="M29" i="199"/>
  <c r="M28" i="199"/>
  <c r="M24" i="199"/>
  <c r="M23" i="199"/>
  <c r="M21" i="199"/>
  <c r="M19" i="199"/>
  <c r="M18" i="199"/>
  <c r="M17" i="199"/>
  <c r="M16" i="199"/>
  <c r="M15" i="199"/>
  <c r="M12" i="199"/>
  <c r="M44" i="200"/>
  <c r="M43" i="200"/>
  <c r="M42" i="200"/>
  <c r="M41" i="200"/>
  <c r="M40" i="200"/>
  <c r="M39" i="200"/>
  <c r="M38" i="200"/>
  <c r="M37" i="200"/>
  <c r="M36" i="200"/>
  <c r="M35" i="200"/>
  <c r="M34" i="200"/>
  <c r="M33" i="200"/>
  <c r="M32" i="200"/>
  <c r="M31" i="200"/>
  <c r="M30" i="200"/>
  <c r="M29" i="200"/>
  <c r="M28" i="200"/>
  <c r="M24" i="200"/>
  <c r="M23" i="200"/>
  <c r="M21" i="200"/>
  <c r="M19" i="200"/>
  <c r="M18" i="200"/>
  <c r="M17" i="200"/>
  <c r="M16" i="200"/>
  <c r="M15" i="200"/>
  <c r="M12" i="200"/>
  <c r="M44" i="201"/>
  <c r="M43" i="201"/>
  <c r="M42" i="201"/>
  <c r="M41" i="201"/>
  <c r="M40" i="201"/>
  <c r="M39" i="201"/>
  <c r="M38" i="201"/>
  <c r="M37" i="201"/>
  <c r="M36" i="201"/>
  <c r="M35" i="201"/>
  <c r="M34" i="201"/>
  <c r="M33" i="201"/>
  <c r="M32" i="201"/>
  <c r="M31" i="201"/>
  <c r="M30" i="201"/>
  <c r="M29" i="201"/>
  <c r="M28" i="201"/>
  <c r="M24" i="201"/>
  <c r="M23" i="201"/>
  <c r="M21" i="201"/>
  <c r="M19" i="201"/>
  <c r="M18" i="201"/>
  <c r="M17" i="201"/>
  <c r="M16" i="201"/>
  <c r="M15" i="201"/>
  <c r="M44" i="202"/>
  <c r="M43" i="202"/>
  <c r="M42" i="202"/>
  <c r="M41" i="202"/>
  <c r="M40" i="202"/>
  <c r="M39" i="202"/>
  <c r="M38" i="202"/>
  <c r="M37" i="202"/>
  <c r="M36" i="202"/>
  <c r="M35" i="202"/>
  <c r="M34" i="202"/>
  <c r="M33" i="202"/>
  <c r="M32" i="202"/>
  <c r="M31" i="202"/>
  <c r="M30" i="202"/>
  <c r="M29" i="202"/>
  <c r="M28" i="202"/>
  <c r="M24" i="202"/>
  <c r="M23" i="202"/>
  <c r="M21" i="202"/>
  <c r="M19" i="202"/>
  <c r="M18" i="202"/>
  <c r="M17" i="202"/>
  <c r="M15" i="202"/>
  <c r="M12" i="202"/>
  <c r="M36" i="204"/>
  <c r="M35" i="204"/>
  <c r="M34" i="204"/>
  <c r="M33" i="204"/>
  <c r="M32" i="204"/>
  <c r="M31" i="204"/>
  <c r="M30" i="204"/>
  <c r="M29" i="204"/>
  <c r="M28" i="204"/>
  <c r="M27" i="204"/>
  <c r="M26" i="204"/>
  <c r="M25" i="204"/>
  <c r="M24" i="204"/>
  <c r="M23" i="204"/>
  <c r="M16" i="204"/>
  <c r="M15" i="204"/>
  <c r="M13" i="204"/>
  <c r="M11" i="204"/>
  <c r="M10" i="204"/>
  <c r="M36" i="205"/>
  <c r="M35" i="205"/>
  <c r="M34" i="205"/>
  <c r="M33" i="205"/>
  <c r="M32" i="205"/>
  <c r="M31" i="205"/>
  <c r="M30" i="205"/>
  <c r="M29" i="205"/>
  <c r="M28" i="205"/>
  <c r="M27" i="205"/>
  <c r="M26" i="205"/>
  <c r="M25" i="205"/>
  <c r="M24" i="205"/>
  <c r="M23" i="205"/>
  <c r="M16" i="205"/>
  <c r="M15" i="205"/>
  <c r="M13" i="205"/>
  <c r="M11" i="205"/>
  <c r="M10" i="205"/>
  <c r="M36" i="206"/>
  <c r="M35" i="206"/>
  <c r="M34" i="206"/>
  <c r="M33" i="206"/>
  <c r="M32" i="206"/>
  <c r="M31" i="206"/>
  <c r="M30" i="206"/>
  <c r="M29" i="206"/>
  <c r="M28" i="206"/>
  <c r="M27" i="206"/>
  <c r="M26" i="206"/>
  <c r="M25" i="206"/>
  <c r="M24" i="206"/>
  <c r="M23" i="206"/>
  <c r="M16" i="206"/>
  <c r="M15" i="206"/>
  <c r="M13" i="206"/>
  <c r="M11" i="206"/>
  <c r="M10" i="206"/>
  <c r="M36" i="207"/>
  <c r="M35" i="207"/>
  <c r="M34" i="207"/>
  <c r="M33" i="207"/>
  <c r="M32" i="207"/>
  <c r="M31" i="207"/>
  <c r="M30" i="207"/>
  <c r="M29" i="207"/>
  <c r="M28" i="207"/>
  <c r="M27" i="207"/>
  <c r="M26" i="207"/>
  <c r="M25" i="207"/>
  <c r="M24" i="207"/>
  <c r="M23" i="207"/>
  <c r="M16" i="207"/>
  <c r="M15" i="207"/>
  <c r="M13" i="207"/>
  <c r="M11" i="207"/>
  <c r="M10" i="207"/>
  <c r="M36" i="208"/>
  <c r="M35" i="208"/>
  <c r="M34" i="208"/>
  <c r="M33" i="208"/>
  <c r="M32" i="208"/>
  <c r="M31" i="208"/>
  <c r="M30" i="208"/>
  <c r="M29" i="208"/>
  <c r="M28" i="208"/>
  <c r="M27" i="208"/>
  <c r="M26" i="208"/>
  <c r="M25" i="208"/>
  <c r="M24" i="208"/>
  <c r="M23" i="208"/>
  <c r="M16" i="208"/>
  <c r="M15" i="208"/>
  <c r="M13" i="208"/>
  <c r="M11" i="208"/>
  <c r="M10" i="208"/>
  <c r="M11" i="210"/>
  <c r="M10" i="210"/>
  <c r="M9" i="210"/>
  <c r="M11" i="211"/>
  <c r="M10" i="211"/>
  <c r="M9" i="211"/>
  <c r="M11" i="212"/>
  <c r="M10" i="212"/>
  <c r="M9" i="212"/>
  <c r="M10" i="213"/>
  <c r="M9" i="213"/>
  <c r="M10" i="214"/>
  <c r="M9" i="214"/>
  <c r="M4" i="215"/>
  <c r="M8" i="214"/>
  <c r="M7" i="214"/>
  <c r="M5" i="214"/>
  <c r="M4" i="214"/>
  <c r="M8" i="213"/>
  <c r="M7" i="213"/>
  <c r="M5" i="213"/>
  <c r="M4" i="213"/>
  <c r="M8" i="212"/>
  <c r="M7" i="212"/>
  <c r="M5" i="212"/>
  <c r="M4" i="212"/>
  <c r="M8" i="211"/>
  <c r="M7" i="211"/>
  <c r="M5" i="211"/>
  <c r="M4" i="211"/>
  <c r="M8" i="210"/>
  <c r="M7" i="210"/>
  <c r="M5" i="210"/>
  <c r="M4" i="210"/>
  <c r="M6" i="208"/>
  <c r="M4" i="208"/>
  <c r="M6" i="207"/>
  <c r="M4" i="207"/>
  <c r="M6" i="206"/>
  <c r="M4" i="206"/>
  <c r="M6" i="205"/>
  <c r="M4" i="205"/>
  <c r="M6" i="204"/>
  <c r="M4" i="204"/>
  <c r="M5" i="202"/>
  <c r="M4" i="202"/>
  <c r="M5" i="201"/>
  <c r="M4" i="201"/>
  <c r="M5" i="200"/>
  <c r="M4" i="200"/>
  <c r="M5" i="199"/>
  <c r="M4" i="199"/>
  <c r="M5" i="198"/>
  <c r="M4" i="198"/>
  <c r="M44" i="197"/>
  <c r="M43" i="197"/>
  <c r="M42" i="197"/>
  <c r="M41" i="197"/>
  <c r="M40" i="197"/>
  <c r="M39" i="197"/>
  <c r="M38" i="197"/>
  <c r="M37" i="197"/>
  <c r="M36" i="197"/>
  <c r="M35" i="197"/>
  <c r="M34" i="197"/>
  <c r="M33" i="197"/>
  <c r="M32" i="197"/>
  <c r="M31" i="197"/>
  <c r="M30" i="197"/>
  <c r="M29" i="197"/>
  <c r="M24" i="197"/>
  <c r="M23" i="197"/>
  <c r="M21" i="197"/>
  <c r="M19" i="197"/>
  <c r="M18" i="197"/>
  <c r="M17" i="197"/>
  <c r="M16" i="197"/>
  <c r="M15" i="197"/>
  <c r="M12" i="197"/>
  <c r="M5" i="197"/>
  <c r="M4" i="197"/>
  <c r="M44" i="196"/>
  <c r="M43" i="196"/>
  <c r="M42" i="196"/>
  <c r="M41" i="196"/>
  <c r="M40" i="196"/>
  <c r="M39" i="196"/>
  <c r="M38" i="196"/>
  <c r="M37" i="196"/>
  <c r="M36" i="196"/>
  <c r="M35" i="196"/>
  <c r="M34" i="196"/>
  <c r="M33" i="196"/>
  <c r="M32" i="196"/>
  <c r="M31" i="196"/>
  <c r="M30" i="196"/>
  <c r="M29" i="196"/>
  <c r="M28" i="196"/>
  <c r="M24" i="196"/>
  <c r="M23" i="196"/>
  <c r="M21" i="196"/>
  <c r="M19" i="196"/>
  <c r="M18" i="196"/>
  <c r="M17" i="196"/>
  <c r="M16" i="196"/>
  <c r="M15" i="196"/>
  <c r="M12" i="196"/>
  <c r="M5" i="196"/>
  <c r="M4" i="196"/>
  <c r="M11" i="209"/>
  <c r="M10" i="209"/>
  <c r="M9" i="209"/>
  <c r="M8" i="209"/>
  <c r="M7" i="209"/>
  <c r="M5" i="209"/>
  <c r="M4" i="209"/>
  <c r="M44" i="93"/>
  <c r="M43" i="93"/>
  <c r="M42" i="93"/>
  <c r="M41" i="93"/>
  <c r="M40" i="93"/>
  <c r="M39" i="93"/>
  <c r="M38" i="93"/>
  <c r="M37" i="93"/>
  <c r="M36" i="93"/>
  <c r="M35" i="93"/>
  <c r="M34" i="93"/>
  <c r="M33" i="93"/>
  <c r="M32" i="93"/>
  <c r="M31" i="93"/>
  <c r="M30" i="93"/>
  <c r="M29" i="93"/>
  <c r="M28" i="93"/>
  <c r="M24" i="93"/>
  <c r="M23" i="93"/>
  <c r="M21" i="93"/>
  <c r="M19" i="93"/>
  <c r="M18" i="93"/>
  <c r="M17" i="93"/>
  <c r="M16" i="93"/>
  <c r="M15" i="93"/>
  <c r="M12" i="93"/>
  <c r="M5" i="93"/>
  <c r="M36" i="203"/>
  <c r="M35" i="203"/>
  <c r="M34" i="203"/>
  <c r="M33" i="203"/>
  <c r="M32" i="203"/>
  <c r="M31" i="203"/>
  <c r="M30" i="203"/>
  <c r="M29" i="203"/>
  <c r="M28" i="203"/>
  <c r="M27" i="203"/>
  <c r="M26" i="203"/>
  <c r="M25" i="203"/>
  <c r="M24" i="203"/>
  <c r="M16" i="203"/>
  <c r="M15" i="203"/>
  <c r="M13" i="203"/>
  <c r="M11" i="203"/>
  <c r="M10" i="203"/>
  <c r="M6" i="203"/>
  <c r="L26" i="220"/>
  <c r="L5" i="223"/>
  <c r="L18" i="221"/>
  <c r="L26" i="219"/>
  <c r="I5" i="220"/>
  <c r="I7" i="219"/>
  <c r="I8" i="219"/>
  <c r="I15" i="219"/>
  <c r="I16" i="219"/>
  <c r="I23" i="219"/>
  <c r="I31" i="219"/>
  <c r="I32" i="219"/>
  <c r="I34" i="219"/>
  <c r="I38" i="219"/>
  <c r="I42" i="219"/>
  <c r="H13" i="36"/>
  <c r="H12" i="36"/>
  <c r="H11" i="36"/>
  <c r="H10" i="36"/>
  <c r="H9" i="36"/>
  <c r="H8" i="36"/>
  <c r="H7" i="36"/>
  <c r="H6" i="36"/>
  <c r="H5" i="36"/>
  <c r="H3" i="36"/>
  <c r="H4" i="36"/>
  <c r="A3" i="93"/>
  <c r="B3" i="93" s="1"/>
  <c r="F13" i="85"/>
  <c r="F12" i="85"/>
  <c r="F11" i="85"/>
  <c r="F10" i="85"/>
  <c r="F9" i="85"/>
  <c r="F8" i="85"/>
  <c r="F7" i="85"/>
  <c r="F6" i="85"/>
  <c r="F5" i="85"/>
  <c r="F4" i="85"/>
  <c r="F3" i="85"/>
  <c r="G11" i="104"/>
  <c r="G10" i="104"/>
  <c r="G3" i="104"/>
  <c r="G38" i="103"/>
  <c r="G31" i="103"/>
  <c r="G30" i="103"/>
  <c r="G22" i="103"/>
  <c r="G14" i="103"/>
  <c r="G7" i="103"/>
  <c r="G6" i="103"/>
  <c r="G43" i="101"/>
  <c r="G41" i="101"/>
  <c r="G25" i="101"/>
  <c r="G19" i="101"/>
  <c r="G18" i="101"/>
  <c r="I4" i="224"/>
  <c r="I3" i="224"/>
  <c r="A3" i="224"/>
  <c r="B3" i="224" s="1"/>
  <c r="C3" i="224" s="1"/>
  <c r="A3" i="223"/>
  <c r="B3" i="223" s="1"/>
  <c r="C3" i="223" s="1"/>
  <c r="A3" i="222"/>
  <c r="B3" i="222" s="1"/>
  <c r="I22" i="221"/>
  <c r="I23" i="221"/>
  <c r="I27" i="221"/>
  <c r="I30" i="221"/>
  <c r="I35" i="221"/>
  <c r="I36" i="221"/>
  <c r="I38" i="221"/>
  <c r="I19" i="221"/>
  <c r="I11" i="221"/>
  <c r="I10" i="221"/>
  <c r="I6" i="221"/>
  <c r="I3" i="221"/>
  <c r="A3" i="221"/>
  <c r="B3" i="221" s="1"/>
  <c r="I46" i="220"/>
  <c r="I45" i="220"/>
  <c r="I44" i="220"/>
  <c r="I43" i="220"/>
  <c r="I42" i="220"/>
  <c r="I41" i="220"/>
  <c r="I40" i="220"/>
  <c r="I39" i="220"/>
  <c r="I38" i="220"/>
  <c r="I37" i="220"/>
  <c r="I36" i="220"/>
  <c r="I35" i="220"/>
  <c r="I34" i="220"/>
  <c r="I33" i="220"/>
  <c r="I32" i="220"/>
  <c r="I31" i="220"/>
  <c r="I30" i="220"/>
  <c r="I29" i="220"/>
  <c r="I28" i="220"/>
  <c r="I27" i="220"/>
  <c r="I25" i="220"/>
  <c r="I23" i="220"/>
  <c r="I22" i="220"/>
  <c r="I21" i="220"/>
  <c r="I20" i="220"/>
  <c r="I19" i="220"/>
  <c r="I18" i="220"/>
  <c r="I17" i="220"/>
  <c r="I16" i="220"/>
  <c r="I15" i="220"/>
  <c r="I14" i="220"/>
  <c r="I13" i="220"/>
  <c r="I12" i="220"/>
  <c r="I11" i="220"/>
  <c r="I10" i="220"/>
  <c r="I9" i="220"/>
  <c r="I8" i="220"/>
  <c r="I7" i="220"/>
  <c r="I6" i="220"/>
  <c r="I3" i="220"/>
  <c r="A3" i="220"/>
  <c r="A3" i="219"/>
  <c r="B3" i="219" s="1"/>
  <c r="J4" i="218"/>
  <c r="A3" i="218"/>
  <c r="B3" i="218" s="1"/>
  <c r="A3" i="217"/>
  <c r="C3" i="217" s="1"/>
  <c r="A3" i="215"/>
  <c r="B3" i="215" s="1"/>
  <c r="A3" i="214"/>
  <c r="B3" i="214" s="1"/>
  <c r="A3" i="213"/>
  <c r="C3" i="213" s="1"/>
  <c r="A3" i="212"/>
  <c r="B3" i="212" s="1"/>
  <c r="A3" i="211"/>
  <c r="C3" i="211" s="1"/>
  <c r="A3" i="210"/>
  <c r="C3" i="210" s="1"/>
  <c r="A3" i="209"/>
  <c r="A3" i="208"/>
  <c r="B3" i="208" s="1"/>
  <c r="A3" i="207"/>
  <c r="B3" i="207" s="1"/>
  <c r="A3" i="206"/>
  <c r="C3" i="206" s="1"/>
  <c r="A3" i="205"/>
  <c r="B3" i="205" s="1"/>
  <c r="A3" i="204"/>
  <c r="B3" i="204" s="1"/>
  <c r="A3" i="203"/>
  <c r="C3" i="203" s="1"/>
  <c r="A3" i="202"/>
  <c r="C3" i="202" s="1"/>
  <c r="A3" i="201"/>
  <c r="B3" i="201" s="1"/>
  <c r="A3" i="200"/>
  <c r="B3" i="200" s="1"/>
  <c r="A3" i="199"/>
  <c r="C3" i="199" s="1"/>
  <c r="A3" i="198"/>
  <c r="B3" i="198" s="1"/>
  <c r="A3" i="197"/>
  <c r="C3" i="197" s="1"/>
  <c r="A3" i="196"/>
  <c r="C3" i="196" s="1"/>
  <c r="E3" i="196" s="1"/>
  <c r="M11" i="213"/>
  <c r="M28" i="197"/>
  <c r="M5" i="215"/>
  <c r="M6" i="214"/>
  <c r="M6" i="213"/>
  <c r="M6" i="212"/>
  <c r="M6" i="211"/>
  <c r="M6" i="210"/>
  <c r="M6" i="209"/>
  <c r="M4" i="203"/>
  <c r="M11" i="214"/>
  <c r="M23" i="203"/>
  <c r="M16" i="202"/>
  <c r="M12" i="201"/>
  <c r="A3" i="188"/>
  <c r="B3" i="188" s="1"/>
  <c r="A3" i="187"/>
  <c r="B3" i="187" s="1"/>
  <c r="A3" i="186"/>
  <c r="B3" i="186" s="1"/>
  <c r="A3" i="185"/>
  <c r="B3" i="185" s="1"/>
  <c r="A3" i="184"/>
  <c r="B3" i="184" s="1"/>
  <c r="A3" i="183"/>
  <c r="B3" i="183" s="1"/>
  <c r="A3" i="182"/>
  <c r="B3" i="182" s="1"/>
  <c r="A3" i="181"/>
  <c r="B3" i="181" s="1"/>
  <c r="A3" i="180"/>
  <c r="B3" i="180" s="1"/>
  <c r="A3" i="179"/>
  <c r="B3" i="179" s="1"/>
  <c r="A3" i="178"/>
  <c r="B3" i="178" s="1"/>
  <c r="A3" i="177"/>
  <c r="B3" i="177" s="1"/>
  <c r="A3" i="176"/>
  <c r="B3" i="176" s="1"/>
  <c r="A3" i="175"/>
  <c r="B3" i="175" s="1"/>
  <c r="A3" i="174"/>
  <c r="B3" i="174" s="1"/>
  <c r="A3" i="173"/>
  <c r="B3" i="173" s="1"/>
  <c r="A3" i="172"/>
  <c r="B3" i="172" s="1"/>
  <c r="A3" i="171"/>
  <c r="B3" i="171" s="1"/>
  <c r="A3" i="170"/>
  <c r="B3" i="170" s="1"/>
  <c r="A3" i="169"/>
  <c r="B3" i="169" s="1"/>
  <c r="A3" i="168"/>
  <c r="B3" i="168" s="1"/>
  <c r="A3" i="167"/>
  <c r="B3" i="167" s="1"/>
  <c r="A3" i="166"/>
  <c r="B3" i="166" s="1"/>
  <c r="A3" i="165"/>
  <c r="B3" i="165" s="1"/>
  <c r="A3" i="164"/>
  <c r="B3" i="164" s="1"/>
  <c r="A3" i="163"/>
  <c r="B3" i="163" s="1"/>
  <c r="A3" i="161"/>
  <c r="B3" i="161" s="1"/>
  <c r="A3" i="160"/>
  <c r="B3" i="160" s="1"/>
  <c r="A3" i="159"/>
  <c r="B3" i="159" s="1"/>
  <c r="A3" i="158"/>
  <c r="B3" i="158" s="1"/>
  <c r="A3" i="157"/>
  <c r="B3" i="157" s="1"/>
  <c r="A3" i="156"/>
  <c r="B3" i="156" s="1"/>
  <c r="A3" i="155"/>
  <c r="B3" i="155" s="1"/>
  <c r="A3" i="154"/>
  <c r="B3" i="154" s="1"/>
  <c r="A3" i="153"/>
  <c r="B3" i="153" s="1"/>
  <c r="A3" i="152"/>
  <c r="B3" i="152" s="1"/>
  <c r="V100" i="22"/>
  <c r="V99" i="22"/>
  <c r="V98" i="22"/>
  <c r="V97" i="22"/>
  <c r="V96" i="22"/>
  <c r="V95" i="22"/>
  <c r="V94" i="22"/>
  <c r="V93" i="22"/>
  <c r="V92" i="22"/>
  <c r="V91" i="22"/>
  <c r="V90" i="22"/>
  <c r="V89" i="22"/>
  <c r="V88" i="22"/>
  <c r="V87" i="22"/>
  <c r="V86" i="22"/>
  <c r="V85" i="22"/>
  <c r="V84" i="22"/>
  <c r="V83" i="22"/>
  <c r="V82" i="22"/>
  <c r="V81" i="22"/>
  <c r="V80" i="22"/>
  <c r="V79" i="22"/>
  <c r="V78" i="22"/>
  <c r="V77" i="22"/>
  <c r="V76" i="22"/>
  <c r="V75" i="22"/>
  <c r="V74" i="22"/>
  <c r="V73" i="22"/>
  <c r="V72" i="22"/>
  <c r="V71" i="22"/>
  <c r="V70" i="22"/>
  <c r="V69" i="22"/>
  <c r="V68" i="22"/>
  <c r="V67" i="22"/>
  <c r="V66" i="22"/>
  <c r="V65" i="22"/>
  <c r="V64" i="22"/>
  <c r="V63" i="22"/>
  <c r="V62" i="22"/>
  <c r="V61" i="22"/>
  <c r="V60" i="22"/>
  <c r="V59" i="22"/>
  <c r="V58" i="22"/>
  <c r="V57" i="22"/>
  <c r="V56" i="22"/>
  <c r="V55" i="22"/>
  <c r="V54" i="22"/>
  <c r="V53" i="22"/>
  <c r="V52" i="22"/>
  <c r="V51" i="22"/>
  <c r="V50" i="22"/>
  <c r="V49" i="22"/>
  <c r="V48" i="22"/>
  <c r="V47" i="22"/>
  <c r="V46" i="22"/>
  <c r="V45" i="22"/>
  <c r="V44" i="22"/>
  <c r="V43" i="22"/>
  <c r="V42" i="22"/>
  <c r="V41" i="22"/>
  <c r="V40" i="22"/>
  <c r="V39" i="22"/>
  <c r="V38" i="22"/>
  <c r="V37" i="22"/>
  <c r="V36" i="22"/>
  <c r="V35" i="22"/>
  <c r="V34" i="22"/>
  <c r="V33" i="22"/>
  <c r="V32" i="22"/>
  <c r="V31" i="22"/>
  <c r="V30" i="22"/>
  <c r="V29" i="22"/>
  <c r="V28" i="22"/>
  <c r="V27" i="22"/>
  <c r="V26" i="22"/>
  <c r="V25" i="22"/>
  <c r="V24" i="22"/>
  <c r="V23" i="22"/>
  <c r="V22" i="22"/>
  <c r="V21" i="22"/>
  <c r="V20" i="22"/>
  <c r="V19" i="22"/>
  <c r="V18" i="22"/>
  <c r="V17" i="22"/>
  <c r="V16" i="22"/>
  <c r="V15" i="22"/>
  <c r="V14" i="22"/>
  <c r="V13" i="22"/>
  <c r="V12" i="22"/>
  <c r="V11" i="22"/>
  <c r="V10" i="22"/>
  <c r="V9" i="22"/>
  <c r="V8" i="22"/>
  <c r="V7" i="22"/>
  <c r="V6" i="22"/>
  <c r="V5" i="22"/>
  <c r="V4" i="22"/>
  <c r="V3"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C4" i="22"/>
  <c r="C3" i="22"/>
  <c r="I42" i="22"/>
  <c r="K100" i="22"/>
  <c r="J100" i="22"/>
  <c r="I100" i="22"/>
  <c r="K99" i="22"/>
  <c r="J99" i="22"/>
  <c r="I99" i="22"/>
  <c r="K98" i="22"/>
  <c r="J98" i="22"/>
  <c r="I98" i="22"/>
  <c r="K97" i="22"/>
  <c r="J97" i="22"/>
  <c r="I97" i="22"/>
  <c r="K96" i="22"/>
  <c r="J96" i="22"/>
  <c r="I96" i="22"/>
  <c r="K95" i="22"/>
  <c r="J95" i="22"/>
  <c r="I95" i="22"/>
  <c r="K94" i="22"/>
  <c r="J94" i="22"/>
  <c r="I94" i="22"/>
  <c r="K93" i="22"/>
  <c r="J93" i="22"/>
  <c r="I93" i="22"/>
  <c r="K92" i="22"/>
  <c r="J92" i="22"/>
  <c r="I92" i="22"/>
  <c r="K91" i="22"/>
  <c r="J91" i="22"/>
  <c r="I91" i="22"/>
  <c r="K90" i="22"/>
  <c r="J90" i="22"/>
  <c r="I90" i="22"/>
  <c r="K89" i="22"/>
  <c r="J89" i="22"/>
  <c r="I89" i="22"/>
  <c r="K88" i="22"/>
  <c r="J88" i="22"/>
  <c r="I88" i="22"/>
  <c r="K87" i="22"/>
  <c r="J87" i="22"/>
  <c r="I87" i="22"/>
  <c r="K86" i="22"/>
  <c r="J86" i="22"/>
  <c r="I86" i="22"/>
  <c r="K85" i="22"/>
  <c r="J85" i="22"/>
  <c r="I85" i="22"/>
  <c r="K84" i="22"/>
  <c r="J84" i="22"/>
  <c r="I84" i="22"/>
  <c r="K83" i="22"/>
  <c r="J83" i="22"/>
  <c r="I83" i="22"/>
  <c r="K82" i="22"/>
  <c r="J82" i="22"/>
  <c r="I82" i="22"/>
  <c r="K81" i="22"/>
  <c r="J81" i="22"/>
  <c r="I81" i="22"/>
  <c r="K80" i="22"/>
  <c r="J80" i="22"/>
  <c r="I80" i="22"/>
  <c r="K79" i="22"/>
  <c r="J79" i="22"/>
  <c r="I79" i="22"/>
  <c r="K78" i="22"/>
  <c r="J78" i="22"/>
  <c r="I78" i="22"/>
  <c r="K77" i="22"/>
  <c r="J77" i="22"/>
  <c r="I77" i="22"/>
  <c r="K76" i="22"/>
  <c r="J76" i="22"/>
  <c r="I76" i="22"/>
  <c r="K75" i="22"/>
  <c r="J75" i="22"/>
  <c r="I75" i="22"/>
  <c r="K74" i="22"/>
  <c r="J74" i="22"/>
  <c r="I74" i="22"/>
  <c r="K73" i="22"/>
  <c r="J73" i="22"/>
  <c r="I73" i="22"/>
  <c r="K72" i="22"/>
  <c r="J72" i="22"/>
  <c r="I72" i="22"/>
  <c r="K71" i="22"/>
  <c r="J71" i="22"/>
  <c r="I71" i="22"/>
  <c r="K70" i="22"/>
  <c r="J70" i="22"/>
  <c r="I70" i="22"/>
  <c r="K69" i="22"/>
  <c r="J69" i="22"/>
  <c r="I69" i="22"/>
  <c r="K68" i="22"/>
  <c r="J68" i="22"/>
  <c r="I68" i="22"/>
  <c r="K67" i="22"/>
  <c r="J67" i="22"/>
  <c r="I67" i="22"/>
  <c r="K66" i="22"/>
  <c r="J66" i="22"/>
  <c r="I66" i="22"/>
  <c r="K65" i="22"/>
  <c r="J65" i="22"/>
  <c r="I65" i="22"/>
  <c r="K64" i="22"/>
  <c r="J64" i="22"/>
  <c r="I64" i="22"/>
  <c r="K63" i="22"/>
  <c r="J63" i="22"/>
  <c r="I63" i="22"/>
  <c r="K62" i="22"/>
  <c r="J62" i="22"/>
  <c r="I62" i="22"/>
  <c r="K61" i="22"/>
  <c r="J61" i="22"/>
  <c r="I61" i="22"/>
  <c r="K60" i="22"/>
  <c r="J60" i="22"/>
  <c r="I60" i="22"/>
  <c r="K59" i="22"/>
  <c r="J59" i="22"/>
  <c r="I59" i="22"/>
  <c r="K58" i="22"/>
  <c r="J58" i="22"/>
  <c r="I58" i="22"/>
  <c r="K57" i="22"/>
  <c r="J57" i="22"/>
  <c r="I57" i="22"/>
  <c r="K56" i="22"/>
  <c r="J56" i="22"/>
  <c r="I56" i="22"/>
  <c r="K55" i="22"/>
  <c r="J55" i="22"/>
  <c r="I55" i="22"/>
  <c r="K54" i="22"/>
  <c r="J54" i="22"/>
  <c r="I54" i="22"/>
  <c r="K53" i="22"/>
  <c r="J53" i="22"/>
  <c r="I53" i="22"/>
  <c r="K52" i="22"/>
  <c r="J52" i="22"/>
  <c r="I52" i="22"/>
  <c r="K51" i="22"/>
  <c r="J51" i="22"/>
  <c r="I51" i="22"/>
  <c r="K50" i="22"/>
  <c r="J50" i="22"/>
  <c r="I50" i="22"/>
  <c r="K49" i="22"/>
  <c r="J49" i="22"/>
  <c r="I49" i="22"/>
  <c r="K48" i="22"/>
  <c r="J48" i="22"/>
  <c r="I48" i="22"/>
  <c r="K47" i="22"/>
  <c r="J47" i="22"/>
  <c r="I47" i="22"/>
  <c r="K46" i="22"/>
  <c r="J46" i="22"/>
  <c r="I46" i="22"/>
  <c r="K45" i="22"/>
  <c r="J45" i="22"/>
  <c r="I45" i="22"/>
  <c r="K44" i="22"/>
  <c r="J44" i="22"/>
  <c r="I44" i="22"/>
  <c r="K43" i="22"/>
  <c r="J43" i="22"/>
  <c r="I43" i="22"/>
  <c r="K42" i="22"/>
  <c r="J42" i="22"/>
  <c r="K41" i="22"/>
  <c r="J41" i="22"/>
  <c r="I41" i="22"/>
  <c r="K40" i="22"/>
  <c r="J40" i="22"/>
  <c r="I40" i="22"/>
  <c r="K39" i="22"/>
  <c r="J39" i="22"/>
  <c r="I39" i="22"/>
  <c r="K38" i="22"/>
  <c r="J38" i="22"/>
  <c r="I38" i="22"/>
  <c r="K37" i="22"/>
  <c r="J37" i="22"/>
  <c r="I37" i="22"/>
  <c r="K36" i="22"/>
  <c r="J36" i="22"/>
  <c r="I36" i="22"/>
  <c r="K35" i="22"/>
  <c r="J35" i="22"/>
  <c r="I35" i="22"/>
  <c r="K34" i="22"/>
  <c r="J34" i="22"/>
  <c r="I34" i="22"/>
  <c r="K33" i="22"/>
  <c r="J33" i="22"/>
  <c r="I33" i="22"/>
  <c r="K32" i="22"/>
  <c r="J32" i="22"/>
  <c r="I32" i="22"/>
  <c r="K31" i="22"/>
  <c r="J31" i="22"/>
  <c r="I31" i="22"/>
  <c r="K30" i="22"/>
  <c r="J30" i="22"/>
  <c r="I30" i="22"/>
  <c r="K29" i="22"/>
  <c r="J29" i="22"/>
  <c r="I29" i="22"/>
  <c r="K28" i="22"/>
  <c r="J28" i="22"/>
  <c r="I28" i="22"/>
  <c r="K27" i="22"/>
  <c r="J27" i="22"/>
  <c r="I27" i="22"/>
  <c r="K26" i="22"/>
  <c r="J26" i="22"/>
  <c r="I26" i="22"/>
  <c r="K25" i="22"/>
  <c r="J25" i="22"/>
  <c r="I25" i="22"/>
  <c r="K24" i="22"/>
  <c r="J24" i="22"/>
  <c r="I24" i="22"/>
  <c r="K23" i="22"/>
  <c r="J23" i="22"/>
  <c r="I23" i="22"/>
  <c r="K22" i="22"/>
  <c r="J22" i="22"/>
  <c r="I22" i="22"/>
  <c r="K21" i="22"/>
  <c r="J21" i="22"/>
  <c r="I21" i="22"/>
  <c r="K20" i="22"/>
  <c r="J20" i="22"/>
  <c r="I20" i="22"/>
  <c r="K19" i="22"/>
  <c r="J19" i="22"/>
  <c r="I19" i="22"/>
  <c r="K18" i="22"/>
  <c r="J18" i="22"/>
  <c r="I18" i="22"/>
  <c r="K17" i="22"/>
  <c r="J17" i="22"/>
  <c r="I17" i="22"/>
  <c r="K16" i="22"/>
  <c r="J16" i="22"/>
  <c r="I16" i="22"/>
  <c r="K15" i="22"/>
  <c r="J15" i="22"/>
  <c r="I15" i="22"/>
  <c r="K14" i="22"/>
  <c r="J14" i="22"/>
  <c r="I14" i="22"/>
  <c r="K13" i="22"/>
  <c r="J13" i="22"/>
  <c r="I13" i="22"/>
  <c r="K12" i="22"/>
  <c r="J12" i="22"/>
  <c r="I12" i="22"/>
  <c r="K11" i="22"/>
  <c r="J11" i="22"/>
  <c r="I11" i="22"/>
  <c r="K10" i="22"/>
  <c r="J10" i="22"/>
  <c r="I10" i="22"/>
  <c r="G10" i="22"/>
  <c r="H10" i="22"/>
  <c r="K9" i="22"/>
  <c r="J9" i="22"/>
  <c r="I9" i="22"/>
  <c r="K8" i="22"/>
  <c r="J8" i="22"/>
  <c r="I8" i="22"/>
  <c r="K7" i="22"/>
  <c r="J7" i="22"/>
  <c r="I7" i="22"/>
  <c r="K6" i="22"/>
  <c r="J6" i="22"/>
  <c r="I6" i="22"/>
  <c r="K5" i="22"/>
  <c r="J5" i="22"/>
  <c r="I5" i="22"/>
  <c r="K4" i="22"/>
  <c r="J4" i="22"/>
  <c r="I4" i="22"/>
  <c r="G100" i="22"/>
  <c r="H100" i="22" s="1"/>
  <c r="G99" i="22"/>
  <c r="H99" i="22" s="1"/>
  <c r="G98" i="22"/>
  <c r="H98" i="22"/>
  <c r="G97" i="22"/>
  <c r="H97" i="22"/>
  <c r="G96" i="22"/>
  <c r="H96" i="22" s="1"/>
  <c r="G95" i="22"/>
  <c r="H95" i="22" s="1"/>
  <c r="G94" i="22"/>
  <c r="H94" i="22"/>
  <c r="G93" i="22"/>
  <c r="H93" i="22"/>
  <c r="G92" i="22"/>
  <c r="H92" i="22" s="1"/>
  <c r="G91" i="22"/>
  <c r="H91" i="22" s="1"/>
  <c r="G90" i="22"/>
  <c r="H90" i="22"/>
  <c r="G89" i="22"/>
  <c r="H89" i="22"/>
  <c r="G88" i="22"/>
  <c r="H88" i="22" s="1"/>
  <c r="G87" i="22"/>
  <c r="H87" i="22" s="1"/>
  <c r="G86" i="22"/>
  <c r="H86" i="22"/>
  <c r="G85" i="22"/>
  <c r="H85" i="22"/>
  <c r="G84" i="22"/>
  <c r="H84" i="22" s="1"/>
  <c r="G83" i="22"/>
  <c r="H83" i="22" s="1"/>
  <c r="G82" i="22"/>
  <c r="H82" i="22"/>
  <c r="G81" i="22"/>
  <c r="H81" i="22"/>
  <c r="G80" i="22"/>
  <c r="H80" i="22" s="1"/>
  <c r="G79" i="22"/>
  <c r="H79" i="22" s="1"/>
  <c r="G78" i="22"/>
  <c r="H78" i="22"/>
  <c r="G77" i="22"/>
  <c r="H77" i="22"/>
  <c r="G76" i="22"/>
  <c r="H76" i="22" s="1"/>
  <c r="G75" i="22"/>
  <c r="H75" i="22" s="1"/>
  <c r="G74" i="22"/>
  <c r="H74" i="22"/>
  <c r="G73" i="22"/>
  <c r="H73" i="22"/>
  <c r="G72" i="22"/>
  <c r="H72" i="22" s="1"/>
  <c r="G71" i="22"/>
  <c r="H71" i="22" s="1"/>
  <c r="G70" i="22"/>
  <c r="H70" i="22"/>
  <c r="G69" i="22"/>
  <c r="H69" i="22" s="1"/>
  <c r="G68" i="22"/>
  <c r="H68" i="22" s="1"/>
  <c r="G67" i="22"/>
  <c r="H67" i="22" s="1"/>
  <c r="G66" i="22"/>
  <c r="H66" i="22"/>
  <c r="G65" i="22"/>
  <c r="H65" i="22"/>
  <c r="G64" i="22"/>
  <c r="H64" i="22" s="1"/>
  <c r="G63" i="22"/>
  <c r="H63" i="22" s="1"/>
  <c r="G62" i="22"/>
  <c r="H62" i="22"/>
  <c r="G61" i="22"/>
  <c r="H61" i="22"/>
  <c r="G60" i="22"/>
  <c r="H60" i="22" s="1"/>
  <c r="G59" i="22"/>
  <c r="H59" i="22" s="1"/>
  <c r="G58" i="22"/>
  <c r="H58" i="22"/>
  <c r="G57" i="22"/>
  <c r="H57" i="22"/>
  <c r="G56" i="22"/>
  <c r="H56" i="22" s="1"/>
  <c r="G55" i="22"/>
  <c r="H55" i="22" s="1"/>
  <c r="G54" i="22"/>
  <c r="H54" i="22"/>
  <c r="G53" i="22"/>
  <c r="H53" i="22"/>
  <c r="G52" i="22"/>
  <c r="H52" i="22" s="1"/>
  <c r="G51" i="22"/>
  <c r="H51" i="22" s="1"/>
  <c r="G50" i="22"/>
  <c r="H50" i="22"/>
  <c r="G49" i="22"/>
  <c r="H49" i="22"/>
  <c r="G48" i="22"/>
  <c r="H48" i="22" s="1"/>
  <c r="G47" i="22"/>
  <c r="H47" i="22" s="1"/>
  <c r="G46" i="22"/>
  <c r="H46" i="22"/>
  <c r="G45" i="22"/>
  <c r="H45" i="22"/>
  <c r="G44" i="22"/>
  <c r="H44" i="22" s="1"/>
  <c r="G43" i="22"/>
  <c r="H43" i="22" s="1"/>
  <c r="G42" i="22"/>
  <c r="H42" i="22"/>
  <c r="G41" i="22"/>
  <c r="H41" i="22"/>
  <c r="G40" i="22"/>
  <c r="H40" i="22" s="1"/>
  <c r="G39" i="22"/>
  <c r="H39" i="22" s="1"/>
  <c r="G38" i="22"/>
  <c r="H38" i="22"/>
  <c r="G37" i="22"/>
  <c r="H37" i="22"/>
  <c r="G36" i="22"/>
  <c r="H36" i="22" s="1"/>
  <c r="G35" i="22"/>
  <c r="H35" i="22" s="1"/>
  <c r="G34" i="22"/>
  <c r="H34" i="22"/>
  <c r="G33" i="22"/>
  <c r="H33" i="22"/>
  <c r="G32" i="22"/>
  <c r="H32" i="22" s="1"/>
  <c r="G31" i="22"/>
  <c r="H31" i="22" s="1"/>
  <c r="G30" i="22"/>
  <c r="H30" i="22"/>
  <c r="G29" i="22"/>
  <c r="H29" i="22"/>
  <c r="G28" i="22"/>
  <c r="H28" i="22" s="1"/>
  <c r="G27" i="22"/>
  <c r="H27" i="22" s="1"/>
  <c r="G26" i="22"/>
  <c r="H26" i="22"/>
  <c r="G25" i="22"/>
  <c r="H25" i="22"/>
  <c r="G24" i="22"/>
  <c r="H24" i="22" s="1"/>
  <c r="G23" i="22"/>
  <c r="H23" i="22" s="1"/>
  <c r="G22" i="22"/>
  <c r="H22" i="22"/>
  <c r="G21" i="22"/>
  <c r="H21" i="22"/>
  <c r="G20" i="22"/>
  <c r="H20" i="22" s="1"/>
  <c r="G19" i="22"/>
  <c r="H19" i="22" s="1"/>
  <c r="G18" i="22"/>
  <c r="H18" i="22"/>
  <c r="G17" i="22"/>
  <c r="H17" i="22"/>
  <c r="G16" i="22"/>
  <c r="H16" i="22" s="1"/>
  <c r="G15" i="22"/>
  <c r="H15" i="22" s="1"/>
  <c r="G14" i="22"/>
  <c r="H14" i="22"/>
  <c r="G13" i="22"/>
  <c r="H13" i="22"/>
  <c r="G12" i="22"/>
  <c r="H12" i="22" s="1"/>
  <c r="G11" i="22"/>
  <c r="H11" i="22" s="1"/>
  <c r="G9" i="22"/>
  <c r="H9" i="22"/>
  <c r="G8" i="22"/>
  <c r="H8" i="22"/>
  <c r="G7" i="22"/>
  <c r="H7" i="22" s="1"/>
  <c r="G6" i="22"/>
  <c r="H6" i="22" s="1"/>
  <c r="G5" i="22"/>
  <c r="H5" i="22"/>
  <c r="G4" i="22"/>
  <c r="H4" i="22"/>
  <c r="G3" i="22"/>
  <c r="H3" i="22" s="1"/>
  <c r="B100" i="22"/>
  <c r="A100" i="22"/>
  <c r="B99" i="22"/>
  <c r="A99" i="22"/>
  <c r="B98" i="22"/>
  <c r="A98" i="22"/>
  <c r="B97" i="22"/>
  <c r="A97" i="22"/>
  <c r="B96" i="22"/>
  <c r="A96" i="22"/>
  <c r="B95" i="22"/>
  <c r="A95" i="22"/>
  <c r="B94" i="22"/>
  <c r="A94" i="22"/>
  <c r="B93" i="22"/>
  <c r="A93" i="22"/>
  <c r="B92" i="22"/>
  <c r="A92" i="22"/>
  <c r="B91" i="22"/>
  <c r="A91" i="22"/>
  <c r="B90" i="22"/>
  <c r="A90" i="22"/>
  <c r="B89" i="22"/>
  <c r="A89" i="22"/>
  <c r="B88" i="22"/>
  <c r="A88" i="22"/>
  <c r="B87" i="22"/>
  <c r="A87" i="22"/>
  <c r="B86" i="22"/>
  <c r="A86" i="22"/>
  <c r="B85" i="22"/>
  <c r="A85" i="22"/>
  <c r="B84" i="22"/>
  <c r="A84" i="22"/>
  <c r="B83" i="22"/>
  <c r="A83" i="22"/>
  <c r="B82" i="22"/>
  <c r="A82" i="22"/>
  <c r="B81" i="22"/>
  <c r="A81" i="22"/>
  <c r="B80" i="22"/>
  <c r="A80" i="22"/>
  <c r="B79" i="22"/>
  <c r="A79" i="22"/>
  <c r="B78" i="22"/>
  <c r="A78" i="22"/>
  <c r="B77" i="22"/>
  <c r="A77" i="22"/>
  <c r="B76" i="22"/>
  <c r="A76" i="22"/>
  <c r="B75" i="22"/>
  <c r="A75" i="22"/>
  <c r="B74" i="22"/>
  <c r="A74" i="22"/>
  <c r="B73" i="22"/>
  <c r="A73" i="22"/>
  <c r="B72" i="22"/>
  <c r="A72" i="22"/>
  <c r="B71" i="22"/>
  <c r="A71" i="22"/>
  <c r="B70" i="22"/>
  <c r="A70" i="22"/>
  <c r="B69" i="22"/>
  <c r="A69" i="22"/>
  <c r="A65" i="22"/>
  <c r="A66" i="22"/>
  <c r="A64" i="22"/>
  <c r="A63" i="22"/>
  <c r="A61" i="22"/>
  <c r="A51" i="22"/>
  <c r="A52" i="22"/>
  <c r="A53" i="22"/>
  <c r="A54" i="22"/>
  <c r="A55" i="22"/>
  <c r="A56" i="22"/>
  <c r="A57" i="22"/>
  <c r="A58" i="22"/>
  <c r="A59" i="22"/>
  <c r="A60" i="22"/>
  <c r="A46" i="22"/>
  <c r="A41" i="22"/>
  <c r="A40" i="22"/>
  <c r="A39" i="22"/>
  <c r="A38" i="22"/>
  <c r="A37" i="22"/>
  <c r="A36" i="22"/>
  <c r="A35" i="22"/>
  <c r="A34" i="22"/>
  <c r="A33" i="22"/>
  <c r="A32" i="22"/>
  <c r="A31" i="22"/>
  <c r="A30" i="22"/>
  <c r="A29" i="22"/>
  <c r="A28" i="22"/>
  <c r="A27" i="22"/>
  <c r="A26" i="22"/>
  <c r="A25" i="22"/>
  <c r="A23" i="22"/>
  <c r="A4" i="22"/>
  <c r="B4" i="22"/>
  <c r="A3" i="88"/>
  <c r="B3" i="88" s="1"/>
  <c r="C3" i="88" s="1"/>
  <c r="A45" i="22"/>
  <c r="D3" i="105"/>
  <c r="G2" i="105" s="1"/>
  <c r="D3" i="106"/>
  <c r="G2" i="106" s="1"/>
  <c r="D3" i="104"/>
  <c r="G2" i="104"/>
  <c r="D3" i="103"/>
  <c r="G2" i="103"/>
  <c r="C7" i="105"/>
  <c r="F2" i="105" s="1"/>
  <c r="C7" i="106"/>
  <c r="F2" i="106" s="1"/>
  <c r="C7" i="104"/>
  <c r="F2" i="104"/>
  <c r="C7" i="103"/>
  <c r="F2" i="103"/>
  <c r="C7" i="101"/>
  <c r="F2" i="101" s="1"/>
  <c r="D3" i="101"/>
  <c r="G2" i="101" s="1"/>
  <c r="G3" i="106"/>
  <c r="A3" i="106"/>
  <c r="B3" i="106" s="1"/>
  <c r="G5" i="105"/>
  <c r="G4" i="105"/>
  <c r="G3" i="105"/>
  <c r="A3" i="105"/>
  <c r="B3" i="105" s="1"/>
  <c r="A3" i="104"/>
  <c r="B3" i="104" s="1"/>
  <c r="A3" i="103"/>
  <c r="B3" i="103" s="1"/>
  <c r="A3" i="101"/>
  <c r="B3" i="101" s="1"/>
  <c r="M4" i="93"/>
  <c r="C33" i="91"/>
  <c r="B33" i="91"/>
  <c r="C32" i="91"/>
  <c r="B32" i="91"/>
  <c r="C31" i="91"/>
  <c r="B31" i="91"/>
  <c r="C30" i="91"/>
  <c r="B30" i="91"/>
  <c r="C29" i="91"/>
  <c r="B29" i="91"/>
  <c r="C28" i="91"/>
  <c r="B28" i="91"/>
  <c r="C27" i="91"/>
  <c r="B27" i="91"/>
  <c r="C26" i="91"/>
  <c r="B26" i="91"/>
  <c r="C25" i="91"/>
  <c r="B25" i="91"/>
  <c r="C24" i="91"/>
  <c r="B24" i="91"/>
  <c r="C23" i="91"/>
  <c r="B23" i="91"/>
  <c r="C22" i="91"/>
  <c r="B22" i="91"/>
  <c r="C21" i="91"/>
  <c r="B21" i="91"/>
  <c r="C20" i="91"/>
  <c r="B20" i="91"/>
  <c r="C19" i="91"/>
  <c r="B19" i="91"/>
  <c r="C18" i="91"/>
  <c r="B18" i="91"/>
  <c r="C17" i="91"/>
  <c r="B17" i="91"/>
  <c r="C16" i="91"/>
  <c r="B16" i="91"/>
  <c r="C15" i="91"/>
  <c r="B15" i="91"/>
  <c r="C14" i="91"/>
  <c r="B14" i="91"/>
  <c r="C13" i="91"/>
  <c r="B13" i="91"/>
  <c r="C12" i="91"/>
  <c r="B12" i="91"/>
  <c r="C11" i="91"/>
  <c r="B11" i="91"/>
  <c r="C10" i="91"/>
  <c r="B10" i="91"/>
  <c r="C9" i="91"/>
  <c r="B9" i="91"/>
  <c r="C8" i="91"/>
  <c r="B8" i="91"/>
  <c r="C7" i="91"/>
  <c r="B7" i="91"/>
  <c r="C6" i="91"/>
  <c r="B6" i="91"/>
  <c r="C5" i="91"/>
  <c r="B5" i="91"/>
  <c r="C4" i="91"/>
  <c r="B4" i="91"/>
  <c r="A4" i="91"/>
  <c r="C33" i="90"/>
  <c r="B33" i="90"/>
  <c r="C32" i="90"/>
  <c r="B32" i="90"/>
  <c r="C31" i="90"/>
  <c r="B31" i="90"/>
  <c r="C30" i="90"/>
  <c r="B30" i="90"/>
  <c r="C29" i="90"/>
  <c r="B29" i="90"/>
  <c r="C28" i="90"/>
  <c r="B28" i="90"/>
  <c r="C27" i="90"/>
  <c r="B27" i="90"/>
  <c r="C26" i="90"/>
  <c r="B26" i="90"/>
  <c r="C25" i="90"/>
  <c r="B25" i="90"/>
  <c r="C24" i="90"/>
  <c r="B24" i="90"/>
  <c r="C23" i="90"/>
  <c r="B23" i="90"/>
  <c r="C22" i="90"/>
  <c r="B22" i="90"/>
  <c r="C21" i="90"/>
  <c r="B21" i="90"/>
  <c r="C20" i="90"/>
  <c r="B20" i="90"/>
  <c r="C19" i="90"/>
  <c r="B19" i="90"/>
  <c r="C18" i="90"/>
  <c r="B18" i="90"/>
  <c r="C17" i="90"/>
  <c r="B17" i="90"/>
  <c r="C16" i="90"/>
  <c r="B16" i="90"/>
  <c r="C15" i="90"/>
  <c r="B15" i="90"/>
  <c r="C14" i="90"/>
  <c r="B14" i="90"/>
  <c r="C13" i="90"/>
  <c r="B13" i="90"/>
  <c r="C12" i="90"/>
  <c r="B12" i="90"/>
  <c r="C11" i="90"/>
  <c r="B11" i="90"/>
  <c r="C10" i="90"/>
  <c r="B10" i="90"/>
  <c r="C9" i="90"/>
  <c r="B9" i="90"/>
  <c r="C8" i="90"/>
  <c r="B8" i="90"/>
  <c r="C7" i="90"/>
  <c r="B7" i="90"/>
  <c r="C6" i="90"/>
  <c r="B6" i="90"/>
  <c r="C5" i="90"/>
  <c r="B5" i="90"/>
  <c r="C4" i="90"/>
  <c r="B4" i="90"/>
  <c r="A4" i="90"/>
  <c r="K3" i="22"/>
  <c r="J3" i="22"/>
  <c r="I3" i="22"/>
  <c r="C29" i="85" a="1"/>
  <c r="C29" i="85" s="1"/>
  <c r="C41" i="87"/>
  <c r="B41" i="87"/>
  <c r="C40" i="87"/>
  <c r="B40" i="87"/>
  <c r="C39" i="87"/>
  <c r="B39" i="87"/>
  <c r="C38" i="87"/>
  <c r="B38" i="87"/>
  <c r="C37" i="87"/>
  <c r="B37" i="87"/>
  <c r="C36" i="87"/>
  <c r="B36" i="87"/>
  <c r="C35" i="87"/>
  <c r="B35" i="87"/>
  <c r="C34" i="87"/>
  <c r="B34" i="87"/>
  <c r="C33" i="87"/>
  <c r="B33" i="87"/>
  <c r="C32" i="87"/>
  <c r="B32" i="87"/>
  <c r="C31" i="87"/>
  <c r="B31" i="87"/>
  <c r="C30" i="87"/>
  <c r="B30" i="87"/>
  <c r="C29" i="87"/>
  <c r="B29" i="87"/>
  <c r="C28" i="87"/>
  <c r="B28" i="87"/>
  <c r="C27" i="87"/>
  <c r="B27" i="87"/>
  <c r="C26" i="87"/>
  <c r="B26" i="87"/>
  <c r="C25" i="87"/>
  <c r="B25" i="87"/>
  <c r="C24" i="87"/>
  <c r="B24" i="87"/>
  <c r="C23" i="87"/>
  <c r="B23" i="87"/>
  <c r="C22" i="87"/>
  <c r="B22" i="87"/>
  <c r="C21" i="87"/>
  <c r="B21" i="87"/>
  <c r="C20" i="87"/>
  <c r="B20" i="87"/>
  <c r="C19" i="87"/>
  <c r="B19" i="87"/>
  <c r="C18" i="87"/>
  <c r="B18" i="87"/>
  <c r="C17" i="87"/>
  <c r="B17" i="87"/>
  <c r="C16" i="87"/>
  <c r="B16" i="87"/>
  <c r="C15" i="87"/>
  <c r="B15" i="87"/>
  <c r="C14" i="87"/>
  <c r="B14" i="87"/>
  <c r="C13" i="87"/>
  <c r="B13" i="87"/>
  <c r="C12" i="87"/>
  <c r="A12" i="87"/>
  <c r="B12" i="87"/>
  <c r="A4" i="21"/>
  <c r="A5" i="91" s="1"/>
  <c r="B5" i="22"/>
  <c r="A67" i="22"/>
  <c r="A68" i="22"/>
  <c r="A5" i="21"/>
  <c r="A6" i="21" s="1"/>
  <c r="A7" i="21" s="1"/>
  <c r="U71" i="22"/>
  <c r="U98" i="22"/>
  <c r="U66" i="22"/>
  <c r="U36" i="22"/>
  <c r="U68" i="22"/>
  <c r="U34" i="22"/>
  <c r="U74" i="22"/>
  <c r="U100" i="22"/>
  <c r="U70" i="22"/>
  <c r="A13" i="87"/>
  <c r="U33" i="22"/>
  <c r="A5" i="90"/>
  <c r="U31" i="22"/>
  <c r="U65" i="22"/>
  <c r="U51" i="22"/>
  <c r="U97" i="22"/>
  <c r="U4" i="22"/>
  <c r="U94" i="22"/>
  <c r="U27" i="22"/>
  <c r="U3" i="22"/>
  <c r="U83" i="22"/>
  <c r="U16" i="22"/>
  <c r="U48" i="22"/>
  <c r="U80" i="22"/>
  <c r="U13" i="22"/>
  <c r="U45" i="22"/>
  <c r="U77" i="22"/>
  <c r="U14" i="22"/>
  <c r="U46" i="22"/>
  <c r="U78" i="22"/>
  <c r="B6" i="22"/>
  <c r="U11" i="22"/>
  <c r="U55" i="22"/>
  <c r="U87" i="22"/>
  <c r="U20" i="22"/>
  <c r="U52" i="22"/>
  <c r="U84" i="22"/>
  <c r="U17" i="22"/>
  <c r="U49" i="22"/>
  <c r="U81" i="22"/>
  <c r="U18" i="22"/>
  <c r="U50" i="22"/>
  <c r="U82" i="22"/>
  <c r="U39" i="22"/>
  <c r="U59" i="22"/>
  <c r="U91" i="22"/>
  <c r="U24" i="22"/>
  <c r="U56" i="22"/>
  <c r="U88" i="22"/>
  <c r="U21" i="22"/>
  <c r="U53" i="22"/>
  <c r="U85" i="22"/>
  <c r="U22" i="22"/>
  <c r="U54" i="22"/>
  <c r="U86" i="22"/>
  <c r="U23" i="22"/>
  <c r="U63" i="22"/>
  <c r="U95" i="22"/>
  <c r="U28" i="22"/>
  <c r="U60" i="22"/>
  <c r="U92" i="22"/>
  <c r="U25" i="22"/>
  <c r="U57" i="22"/>
  <c r="U89" i="22"/>
  <c r="U26" i="22"/>
  <c r="U58" i="22"/>
  <c r="U90" i="22"/>
  <c r="A5" i="22"/>
  <c r="U47" i="22"/>
  <c r="U7" i="22"/>
  <c r="U67" i="22"/>
  <c r="U99" i="22"/>
  <c r="U32" i="22"/>
  <c r="U64" i="22"/>
  <c r="U96" i="22"/>
  <c r="U29" i="22"/>
  <c r="U61" i="22"/>
  <c r="U93" i="22"/>
  <c r="U30" i="22"/>
  <c r="U62" i="22"/>
  <c r="U15" i="22"/>
  <c r="U35" i="22"/>
  <c r="U75" i="22"/>
  <c r="U8" i="22"/>
  <c r="U40" i="22"/>
  <c r="U72" i="22"/>
  <c r="U5" i="22"/>
  <c r="U37" i="22"/>
  <c r="U69" i="22"/>
  <c r="U6" i="22"/>
  <c r="U38" i="22"/>
  <c r="U43" i="22"/>
  <c r="U19" i="22"/>
  <c r="U79" i="22"/>
  <c r="U12" i="22"/>
  <c r="U44" i="22"/>
  <c r="U76" i="22"/>
  <c r="U9" i="22"/>
  <c r="U41" i="22"/>
  <c r="U73" i="22"/>
  <c r="U10" i="22"/>
  <c r="U42" i="22"/>
  <c r="A14" i="87"/>
  <c r="A6" i="90"/>
  <c r="A6" i="91"/>
  <c r="A7" i="91"/>
  <c r="A7" i="90"/>
  <c r="A15" i="87"/>
  <c r="B7" i="22"/>
  <c r="B8" i="22"/>
  <c r="A16" i="87"/>
  <c r="A8" i="90"/>
  <c r="B9" i="22"/>
  <c r="B10" i="22"/>
  <c r="B11" i="22"/>
  <c r="L10" i="247"/>
  <c r="L8" i="247"/>
  <c r="L3" i="247"/>
  <c r="L12" i="247"/>
  <c r="L11" i="247"/>
  <c r="L9" i="247"/>
  <c r="M4" i="246"/>
  <c r="M31" i="242"/>
  <c r="M35" i="242"/>
  <c r="M33" i="242"/>
  <c r="M34" i="242"/>
  <c r="M32" i="242"/>
  <c r="M33" i="243"/>
  <c r="M30" i="243"/>
  <c r="M31" i="243"/>
  <c r="M32" i="243"/>
  <c r="M30" i="242"/>
  <c r="M13" i="242"/>
  <c r="M13" i="243"/>
  <c r="M20" i="243"/>
  <c r="M21" i="243"/>
  <c r="M18" i="243"/>
  <c r="M19" i="243"/>
  <c r="M18" i="242"/>
  <c r="M20" i="242"/>
  <c r="M22" i="242"/>
  <c r="M21" i="242"/>
  <c r="M19" i="242"/>
  <c r="M11" i="201"/>
  <c r="M6" i="22"/>
  <c r="M10" i="22"/>
  <c r="M21" i="207"/>
  <c r="M70" i="22"/>
  <c r="M78" i="22"/>
  <c r="M97" i="22"/>
  <c r="M5" i="22"/>
  <c r="M12" i="214"/>
  <c r="M9" i="22"/>
  <c r="L5" i="247"/>
  <c r="J23" i="103"/>
  <c r="M69" i="22"/>
  <c r="L6" i="247"/>
  <c r="L4" i="247"/>
  <c r="L4" i="222"/>
  <c r="M93" i="22"/>
  <c r="M8" i="22"/>
  <c r="M85" i="22"/>
  <c r="M87" i="22"/>
  <c r="M84" i="22"/>
  <c r="M23" i="242"/>
  <c r="M88" i="22"/>
  <c r="M91" i="22"/>
  <c r="M76" i="22"/>
  <c r="M79" i="22"/>
  <c r="M14" i="207"/>
  <c r="M94" i="22"/>
  <c r="M72" i="22"/>
  <c r="M3" i="198"/>
  <c r="M96" i="22"/>
  <c r="M100" i="22"/>
  <c r="J5" i="101"/>
  <c r="M3" i="22"/>
  <c r="M90" i="22"/>
  <c r="M81" i="22"/>
  <c r="M75" i="22"/>
  <c r="M4" i="22"/>
  <c r="M73" i="22"/>
  <c r="L4" i="221"/>
  <c r="M22" i="207"/>
  <c r="M74" i="22"/>
  <c r="M80" i="22"/>
  <c r="M98" i="22"/>
  <c r="M99" i="22"/>
  <c r="M3" i="207"/>
  <c r="M83" i="22"/>
  <c r="M7" i="22"/>
  <c r="M86" i="22"/>
  <c r="J12" i="104"/>
  <c r="M24" i="243"/>
  <c r="M17" i="207"/>
  <c r="M77" i="22"/>
  <c r="M95" i="22"/>
  <c r="M82" i="22"/>
  <c r="M14" i="205"/>
  <c r="M89" i="22"/>
  <c r="M92" i="22"/>
  <c r="M71" i="22"/>
  <c r="M12" i="212"/>
  <c r="M17" i="208"/>
  <c r="M22" i="204"/>
  <c r="M14" i="200"/>
  <c r="J3" i="106"/>
  <c r="J6" i="105"/>
  <c r="M12" i="246"/>
  <c r="M14" i="93"/>
  <c r="A6" i="22" l="1"/>
  <c r="B12" i="22"/>
  <c r="A8" i="21"/>
  <c r="A8" i="91"/>
  <c r="B17" i="22"/>
  <c r="D3" i="157"/>
  <c r="C3" i="158"/>
  <c r="F3" i="255"/>
  <c r="A7" i="159"/>
  <c r="A7" i="152"/>
  <c r="A7" i="160"/>
  <c r="A7" i="245"/>
  <c r="A7" i="153"/>
  <c r="C3" i="154"/>
  <c r="D3" i="224"/>
  <c r="D3" i="155"/>
  <c r="D3" i="156"/>
  <c r="B3" i="197"/>
  <c r="C3" i="214"/>
  <c r="B3" i="206"/>
  <c r="C3" i="156"/>
  <c r="B3" i="211"/>
  <c r="B3" i="217"/>
  <c r="C3" i="208"/>
  <c r="C3" i="218"/>
  <c r="E3" i="158"/>
  <c r="F3" i="158" s="1"/>
  <c r="A7" i="255"/>
  <c r="C3" i="200"/>
  <c r="C3" i="201"/>
  <c r="E3" i="154"/>
  <c r="F3" i="154" s="1"/>
  <c r="C3" i="159"/>
  <c r="E3" i="159"/>
  <c r="F3" i="159" s="1"/>
  <c r="B7" i="159"/>
  <c r="B7" i="158"/>
  <c r="D3" i="159"/>
  <c r="C3" i="204"/>
  <c r="B3" i="210"/>
  <c r="B3" i="202"/>
  <c r="C3" i="93"/>
  <c r="E3" i="93" s="1"/>
  <c r="B7" i="157"/>
  <c r="A7" i="157"/>
  <c r="B3" i="199"/>
  <c r="D3" i="153"/>
  <c r="E3" i="157"/>
  <c r="F3" i="157" s="1"/>
  <c r="C3" i="207"/>
  <c r="C3" i="157"/>
  <c r="D3" i="158"/>
  <c r="A7" i="156"/>
  <c r="B3" i="213"/>
  <c r="C3" i="198"/>
  <c r="E3" i="153"/>
  <c r="F3" i="153" s="1"/>
  <c r="D3" i="160"/>
  <c r="E3" i="156"/>
  <c r="F3" i="156" s="1"/>
  <c r="C3" i="153"/>
  <c r="A7" i="158"/>
  <c r="C3" i="205"/>
  <c r="B7" i="156"/>
  <c r="D3" i="197"/>
  <c r="C7" i="197"/>
  <c r="I2" i="197" s="1"/>
  <c r="A7" i="197"/>
  <c r="G3" i="197"/>
  <c r="E3" i="197"/>
  <c r="F3" i="247"/>
  <c r="C7" i="247"/>
  <c r="H2" i="247" s="1"/>
  <c r="D3" i="247"/>
  <c r="A7" i="247"/>
  <c r="B7" i="155"/>
  <c r="D3" i="196"/>
  <c r="C3" i="212"/>
  <c r="B7" i="153"/>
  <c r="B7" i="160"/>
  <c r="E3" i="155"/>
  <c r="F3" i="155" s="1"/>
  <c r="B3" i="203"/>
  <c r="C3" i="155"/>
  <c r="C3" i="243"/>
  <c r="G3" i="196"/>
  <c r="J2" i="196" s="1"/>
  <c r="C3" i="215"/>
  <c r="C3" i="160"/>
  <c r="E3" i="160"/>
  <c r="F3" i="160" s="1"/>
  <c r="A7" i="155"/>
  <c r="B3" i="196"/>
  <c r="E3" i="152"/>
  <c r="F3" i="152" s="1"/>
  <c r="B7" i="152"/>
  <c r="Q8" i="22"/>
  <c r="N92" i="22"/>
  <c r="Q92" i="22"/>
  <c r="N81" i="22"/>
  <c r="Q81" i="22"/>
  <c r="N72" i="22"/>
  <c r="Q72" i="22"/>
  <c r="N98" i="22"/>
  <c r="Q98" i="22"/>
  <c r="N96" i="22"/>
  <c r="Q96" i="22"/>
  <c r="N83" i="22"/>
  <c r="Q83" i="22"/>
  <c r="N85" i="22"/>
  <c r="Q85" i="22"/>
  <c r="Q7" i="22"/>
  <c r="N91" i="22"/>
  <c r="Q91" i="22"/>
  <c r="Q78" i="22"/>
  <c r="N78" i="22"/>
  <c r="Q77" i="22"/>
  <c r="N77" i="22"/>
  <c r="N95" i="22"/>
  <c r="Q95" i="22"/>
  <c r="Q9" i="22"/>
  <c r="Q73" i="22"/>
  <c r="N73" i="22"/>
  <c r="Q86" i="22"/>
  <c r="N86" i="22"/>
  <c r="Q10" i="22"/>
  <c r="N82" i="22"/>
  <c r="Q82" i="22"/>
  <c r="N74" i="22"/>
  <c r="Q74" i="22"/>
  <c r="N100" i="22"/>
  <c r="Q100" i="22"/>
  <c r="Q71" i="22"/>
  <c r="N71" i="22"/>
  <c r="Q3" i="22"/>
  <c r="N94" i="22"/>
  <c r="Q94" i="22"/>
  <c r="Q4" i="22"/>
  <c r="Q6" i="22"/>
  <c r="N89" i="22"/>
  <c r="Q89" i="22"/>
  <c r="N97" i="22"/>
  <c r="Q97" i="22"/>
  <c r="N70" i="22"/>
  <c r="Q70" i="22"/>
  <c r="N79" i="22"/>
  <c r="Q79" i="22"/>
  <c r="N99" i="22"/>
  <c r="Q99" i="22"/>
  <c r="Q93" i="22"/>
  <c r="N93" i="22"/>
  <c r="Q90" i="22"/>
  <c r="N90" i="22"/>
  <c r="N88" i="22"/>
  <c r="Q88" i="22"/>
  <c r="N76" i="22"/>
  <c r="Q76" i="22"/>
  <c r="Q5" i="22"/>
  <c r="N75" i="22"/>
  <c r="Q75" i="22"/>
  <c r="N87" i="22"/>
  <c r="Q87" i="22"/>
  <c r="Q69" i="22"/>
  <c r="N84" i="22"/>
  <c r="Q84" i="22"/>
  <c r="N80" i="22"/>
  <c r="Q80" i="22"/>
  <c r="D3" i="223"/>
  <c r="F3" i="223"/>
  <c r="C7" i="223"/>
  <c r="H2" i="223" s="1"/>
  <c r="C3" i="219"/>
  <c r="A7" i="223"/>
  <c r="A7" i="88"/>
  <c r="E3" i="88"/>
  <c r="F3" i="88" s="1"/>
  <c r="B7" i="88"/>
  <c r="D3" i="88"/>
  <c r="D3" i="255"/>
  <c r="C7" i="255"/>
  <c r="H2" i="255" s="1"/>
  <c r="A7" i="154"/>
  <c r="D3" i="154"/>
  <c r="B7" i="154"/>
  <c r="C7" i="196"/>
  <c r="I2" i="196" s="1"/>
  <c r="A7" i="196"/>
  <c r="B3" i="209"/>
  <c r="C3" i="209"/>
  <c r="C3" i="221"/>
  <c r="F3" i="224"/>
  <c r="C7" i="224"/>
  <c r="H2" i="224" s="1"/>
  <c r="A7" i="224"/>
  <c r="C3" i="222"/>
  <c r="C7" i="245"/>
  <c r="H2" i="245" s="1"/>
  <c r="D3" i="245"/>
  <c r="F3" i="245"/>
  <c r="D3" i="152"/>
  <c r="C3" i="152"/>
  <c r="B3" i="220"/>
  <c r="C3" i="220" s="1"/>
  <c r="C3" i="246"/>
  <c r="B3" i="253"/>
  <c r="C3" i="244"/>
  <c r="C3" i="242"/>
  <c r="L6" i="223"/>
  <c r="M14" i="204"/>
  <c r="M14" i="243"/>
  <c r="M24" i="242"/>
  <c r="M23" i="243"/>
  <c r="J29" i="101"/>
  <c r="N3" i="22"/>
  <c r="J15" i="101"/>
  <c r="J20" i="101"/>
  <c r="J27" i="103"/>
  <c r="J24" i="103"/>
  <c r="J13" i="101"/>
  <c r="M11" i="22"/>
  <c r="J17" i="103"/>
  <c r="J4" i="103"/>
  <c r="J4" i="104"/>
  <c r="M8" i="196"/>
  <c r="M14" i="242"/>
  <c r="J42" i="101"/>
  <c r="M17" i="206"/>
  <c r="J9" i="104"/>
  <c r="M22" i="206"/>
  <c r="J3" i="101"/>
  <c r="J33" i="101"/>
  <c r="J25" i="103"/>
  <c r="M14" i="198"/>
  <c r="M21" i="205"/>
  <c r="J26" i="101"/>
  <c r="J29" i="103"/>
  <c r="J16" i="101"/>
  <c r="M3" i="217"/>
  <c r="M12" i="211"/>
  <c r="J6" i="104"/>
  <c r="J8" i="103"/>
  <c r="M14" i="201"/>
  <c r="J14" i="101"/>
  <c r="L3" i="223"/>
  <c r="J6" i="103"/>
  <c r="M21" i="204"/>
  <c r="J7" i="104"/>
  <c r="N4" i="22"/>
  <c r="J23" i="101"/>
  <c r="M3" i="208"/>
  <c r="M3" i="242"/>
  <c r="M3" i="205"/>
  <c r="L4" i="219"/>
  <c r="J14" i="103"/>
  <c r="M3" i="93"/>
  <c r="J37" i="103"/>
  <c r="J12" i="103"/>
  <c r="J27" i="101"/>
  <c r="J30" i="103"/>
  <c r="J7" i="103"/>
  <c r="J36" i="103"/>
  <c r="J45" i="101"/>
  <c r="J26" i="103"/>
  <c r="J5" i="105"/>
  <c r="J24" i="101"/>
  <c r="M3" i="204"/>
  <c r="L5" i="222"/>
  <c r="J3" i="103"/>
  <c r="J4" i="105"/>
  <c r="J21" i="103"/>
  <c r="J10" i="104"/>
  <c r="J34" i="103"/>
  <c r="J10" i="101"/>
  <c r="J6" i="101"/>
  <c r="J17" i="101"/>
  <c r="J22" i="103"/>
  <c r="J8" i="104"/>
  <c r="M11" i="200"/>
  <c r="N5" i="22"/>
  <c r="J19" i="103"/>
  <c r="M14" i="208"/>
  <c r="J28" i="103"/>
  <c r="J8" i="101"/>
  <c r="J20" i="103"/>
  <c r="J31" i="103"/>
  <c r="J37" i="101"/>
  <c r="J3" i="105"/>
  <c r="J19" i="101"/>
  <c r="J5" i="103"/>
  <c r="J28" i="101"/>
  <c r="M12" i="210"/>
  <c r="M3" i="202"/>
  <c r="M14" i="202"/>
  <c r="J10" i="103"/>
  <c r="M17" i="205"/>
  <c r="J32" i="101"/>
  <c r="J16" i="103"/>
  <c r="M22" i="208"/>
  <c r="M17" i="204"/>
  <c r="M12" i="213"/>
  <c r="J25" i="101"/>
  <c r="J18" i="101"/>
  <c r="J9" i="103"/>
  <c r="J38" i="103"/>
  <c r="J43" i="101"/>
  <c r="M11" i="198"/>
  <c r="J41" i="101"/>
  <c r="J4" i="101"/>
  <c r="M26" i="196"/>
  <c r="M11" i="93"/>
  <c r="J34" i="101"/>
  <c r="J33" i="103"/>
  <c r="J3" i="104"/>
  <c r="M3" i="201"/>
  <c r="J46" i="101"/>
  <c r="M3" i="200"/>
  <c r="M21" i="206"/>
  <c r="J11" i="101"/>
  <c r="J40" i="101"/>
  <c r="J11" i="103"/>
  <c r="J7" i="101"/>
  <c r="J15" i="103"/>
  <c r="J18" i="103"/>
  <c r="M22" i="205"/>
  <c r="M11" i="199"/>
  <c r="J13" i="103"/>
  <c r="J30" i="101"/>
  <c r="J32" i="103"/>
  <c r="J11" i="104"/>
  <c r="J39" i="101"/>
  <c r="J13" i="104"/>
  <c r="M17" i="22"/>
  <c r="J5" i="104"/>
  <c r="J44" i="101"/>
  <c r="L6" i="222"/>
  <c r="J4" i="106"/>
  <c r="J38" i="101"/>
  <c r="M21" i="208"/>
  <c r="J35" i="103"/>
  <c r="J31" i="101"/>
  <c r="M3" i="197"/>
  <c r="M3" i="243"/>
  <c r="J12" i="101"/>
  <c r="J9" i="101"/>
  <c r="J21" i="101"/>
  <c r="J35" i="101"/>
  <c r="J22" i="101"/>
  <c r="J36" i="101"/>
  <c r="Q17" i="22" l="1"/>
  <c r="Q11" i="22"/>
  <c r="E3" i="198"/>
  <c r="A9" i="91"/>
  <c r="A17" i="87"/>
  <c r="A9" i="90"/>
  <c r="A9" i="21"/>
  <c r="G3" i="199"/>
  <c r="B18" i="22"/>
  <c r="B13" i="22"/>
  <c r="I2" i="255"/>
  <c r="A7" i="22"/>
  <c r="A7" i="198"/>
  <c r="G3" i="93"/>
  <c r="J2" i="93" s="1"/>
  <c r="D3" i="93"/>
  <c r="A7" i="93"/>
  <c r="C7" i="93"/>
  <c r="I2" i="93" s="1"/>
  <c r="D3" i="198"/>
  <c r="G3" i="198"/>
  <c r="C7" i="198"/>
  <c r="I2" i="198" s="1"/>
  <c r="J2" i="197"/>
  <c r="I2" i="247"/>
  <c r="R3" i="22"/>
  <c r="R4" i="22"/>
  <c r="R5" i="22"/>
  <c r="I2" i="223"/>
  <c r="O76" i="22"/>
  <c r="S76" i="22" s="1"/>
  <c r="R76" i="22"/>
  <c r="O99" i="22"/>
  <c r="S99" i="22" s="1"/>
  <c r="R99" i="22"/>
  <c r="O89" i="22"/>
  <c r="S89" i="22" s="1"/>
  <c r="R89" i="22"/>
  <c r="R82" i="22"/>
  <c r="O82" i="22"/>
  <c r="S82" i="22" s="1"/>
  <c r="R85" i="22"/>
  <c r="O85" i="22"/>
  <c r="S85" i="22" s="1"/>
  <c r="O81" i="22"/>
  <c r="S81" i="22" s="1"/>
  <c r="R81" i="22"/>
  <c r="R78" i="22"/>
  <c r="O78" i="22"/>
  <c r="S78" i="22" s="1"/>
  <c r="C7" i="219"/>
  <c r="H2" i="219" s="1"/>
  <c r="F3" i="219"/>
  <c r="D3" i="219"/>
  <c r="A7" i="219"/>
  <c r="R71" i="22"/>
  <c r="O71" i="22"/>
  <c r="S71" i="22" s="1"/>
  <c r="R87" i="22"/>
  <c r="O87" i="22"/>
  <c r="S87" i="22" s="1"/>
  <c r="R88" i="22"/>
  <c r="O88" i="22"/>
  <c r="S88" i="22" s="1"/>
  <c r="R79" i="22"/>
  <c r="O79" i="22"/>
  <c r="S79" i="22" s="1"/>
  <c r="O83" i="22"/>
  <c r="S83" i="22" s="1"/>
  <c r="R83" i="22"/>
  <c r="I2" i="224"/>
  <c r="R90" i="22"/>
  <c r="O90" i="22"/>
  <c r="S90" i="22" s="1"/>
  <c r="D3" i="244"/>
  <c r="C7" i="244"/>
  <c r="H2" i="244" s="1"/>
  <c r="F3" i="244"/>
  <c r="A7" i="244"/>
  <c r="A7" i="222"/>
  <c r="C7" i="222"/>
  <c r="H2" i="222" s="1"/>
  <c r="F3" i="222"/>
  <c r="D3" i="222"/>
  <c r="F3" i="221"/>
  <c r="C7" i="221"/>
  <c r="H2" i="221" s="1"/>
  <c r="D3" i="221"/>
  <c r="A7" i="221"/>
  <c r="R80" i="22"/>
  <c r="O80" i="22"/>
  <c r="S80" i="22" s="1"/>
  <c r="O75" i="22"/>
  <c r="S75" i="22" s="1"/>
  <c r="R75" i="22"/>
  <c r="R70" i="22"/>
  <c r="O70" i="22"/>
  <c r="S70" i="22" s="1"/>
  <c r="R100" i="22"/>
  <c r="O100" i="22"/>
  <c r="S100" i="22" s="1"/>
  <c r="O95" i="22"/>
  <c r="S95" i="22" s="1"/>
  <c r="R95" i="22"/>
  <c r="O91" i="22"/>
  <c r="S91" i="22" s="1"/>
  <c r="R91" i="22"/>
  <c r="R96" i="22"/>
  <c r="O96" i="22"/>
  <c r="S96" i="22" s="1"/>
  <c r="R92" i="22"/>
  <c r="O92" i="22"/>
  <c r="S92" i="22" s="1"/>
  <c r="R73" i="22"/>
  <c r="O73" i="22"/>
  <c r="S73" i="22" s="1"/>
  <c r="R93" i="22"/>
  <c r="O93" i="22"/>
  <c r="S93" i="22" s="1"/>
  <c r="R86" i="22"/>
  <c r="O86" i="22"/>
  <c r="S86" i="22" s="1"/>
  <c r="O77" i="22"/>
  <c r="S77" i="22" s="1"/>
  <c r="R77" i="22"/>
  <c r="A7" i="220"/>
  <c r="C7" i="220"/>
  <c r="H2" i="220" s="1"/>
  <c r="F3" i="220"/>
  <c r="I2" i="220" s="1"/>
  <c r="D3" i="220"/>
  <c r="I2" i="245"/>
  <c r="O84" i="22"/>
  <c r="S84" i="22" s="1"/>
  <c r="R84" i="22"/>
  <c r="O97" i="22"/>
  <c r="S97" i="22" s="1"/>
  <c r="R97" i="22"/>
  <c r="O94" i="22"/>
  <c r="S94" i="22" s="1"/>
  <c r="R94" i="22"/>
  <c r="O74" i="22"/>
  <c r="S74" i="22" s="1"/>
  <c r="R74" i="22"/>
  <c r="R98" i="22"/>
  <c r="O98" i="22"/>
  <c r="S98" i="22" s="1"/>
  <c r="R72" i="22"/>
  <c r="O72" i="22"/>
  <c r="S72" i="22" s="1"/>
  <c r="L8" i="219"/>
  <c r="M13" i="197"/>
  <c r="M13" i="198"/>
  <c r="M3" i="253"/>
  <c r="M13" i="93"/>
  <c r="M26" i="93"/>
  <c r="M7" i="93"/>
  <c r="M22" i="199"/>
  <c r="L27" i="219"/>
  <c r="M7" i="198"/>
  <c r="L36" i="219"/>
  <c r="M13" i="196"/>
  <c r="L34" i="219"/>
  <c r="M14" i="253"/>
  <c r="M10" i="199"/>
  <c r="L13" i="219"/>
  <c r="M10" i="93"/>
  <c r="M12" i="209"/>
  <c r="L31" i="219"/>
  <c r="L6" i="219"/>
  <c r="L17" i="219"/>
  <c r="M6" i="93"/>
  <c r="M11" i="197"/>
  <c r="M6" i="199"/>
  <c r="M27" i="196"/>
  <c r="L16" i="221"/>
  <c r="M3" i="206"/>
  <c r="L46" i="219"/>
  <c r="M9" i="198"/>
  <c r="O5" i="22"/>
  <c r="M27" i="198"/>
  <c r="M3" i="203"/>
  <c r="L16" i="219"/>
  <c r="M25" i="199"/>
  <c r="M9" i="196"/>
  <c r="L42" i="219"/>
  <c r="L29" i="219"/>
  <c r="M20" i="196"/>
  <c r="L22" i="219"/>
  <c r="M10" i="197"/>
  <c r="M22" i="93"/>
  <c r="L12" i="219"/>
  <c r="M27" i="197"/>
  <c r="L39" i="219"/>
  <c r="M26" i="197"/>
  <c r="M8" i="198"/>
  <c r="M25" i="197"/>
  <c r="L24" i="219"/>
  <c r="L20" i="219"/>
  <c r="M14" i="203"/>
  <c r="L25" i="219"/>
  <c r="L44" i="219"/>
  <c r="N6" i="22"/>
  <c r="L4" i="220"/>
  <c r="M8" i="197"/>
  <c r="L5" i="219"/>
  <c r="M10" i="196"/>
  <c r="M7" i="196"/>
  <c r="M20" i="199"/>
  <c r="M25" i="198"/>
  <c r="L24" i="220"/>
  <c r="M7" i="199"/>
  <c r="L19" i="219"/>
  <c r="L14" i="219"/>
  <c r="M20" i="198"/>
  <c r="L32" i="219"/>
  <c r="L7" i="219"/>
  <c r="L35" i="219"/>
  <c r="M22" i="197"/>
  <c r="M6" i="198"/>
  <c r="M11" i="202"/>
  <c r="M14" i="217"/>
  <c r="M3" i="196"/>
  <c r="M22" i="198"/>
  <c r="L23" i="219"/>
  <c r="M11" i="196"/>
  <c r="L37" i="219"/>
  <c r="M7" i="197"/>
  <c r="M6" i="197"/>
  <c r="M20" i="93"/>
  <c r="L21" i="219"/>
  <c r="O4" i="22"/>
  <c r="M26" i="198"/>
  <c r="M9" i="93"/>
  <c r="M10" i="198"/>
  <c r="M14" i="199"/>
  <c r="M22" i="196"/>
  <c r="M18" i="22"/>
  <c r="M8" i="93"/>
  <c r="L33" i="219"/>
  <c r="M3" i="199"/>
  <c r="M21" i="203"/>
  <c r="L18" i="219"/>
  <c r="M22" i="203"/>
  <c r="M27" i="199"/>
  <c r="M8" i="199"/>
  <c r="O3" i="22"/>
  <c r="L28" i="219"/>
  <c r="M17" i="203"/>
  <c r="M14" i="206"/>
  <c r="M25" i="93"/>
  <c r="M26" i="199"/>
  <c r="L3" i="219"/>
  <c r="M13" i="199"/>
  <c r="L15" i="219"/>
  <c r="L10" i="219"/>
  <c r="L45" i="219"/>
  <c r="M14" i="197"/>
  <c r="M6" i="196"/>
  <c r="M14" i="196"/>
  <c r="L41" i="219"/>
  <c r="M25" i="196"/>
  <c r="L11" i="219"/>
  <c r="L40" i="219"/>
  <c r="M9" i="199"/>
  <c r="M9" i="197"/>
  <c r="L38" i="219"/>
  <c r="M27" i="93"/>
  <c r="L30" i="219"/>
  <c r="L43" i="219"/>
  <c r="L9" i="219"/>
  <c r="M12" i="22"/>
  <c r="M20" i="197"/>
  <c r="Q12" i="22" l="1"/>
  <c r="Q18" i="22"/>
  <c r="R6" i="22"/>
  <c r="B19" i="22"/>
  <c r="D3" i="161"/>
  <c r="A7" i="161"/>
  <c r="E3" i="161"/>
  <c r="F3" i="161" s="1"/>
  <c r="B7" i="161"/>
  <c r="C3" i="161"/>
  <c r="A10" i="21"/>
  <c r="A10" i="91"/>
  <c r="A18" i="87"/>
  <c r="A10" i="90"/>
  <c r="B15" i="22"/>
  <c r="A7" i="199"/>
  <c r="E3" i="199"/>
  <c r="D3" i="199"/>
  <c r="B14" i="22"/>
  <c r="D3" i="200"/>
  <c r="C7" i="199"/>
  <c r="I2" i="199" s="1"/>
  <c r="J2" i="199"/>
  <c r="A9" i="22"/>
  <c r="A8" i="22"/>
  <c r="J2" i="198"/>
  <c r="S4" i="22"/>
  <c r="S5" i="22"/>
  <c r="S3" i="22"/>
  <c r="I2" i="244"/>
  <c r="I2" i="221"/>
  <c r="I2" i="219"/>
  <c r="I2" i="222"/>
  <c r="M13" i="22"/>
  <c r="O6" i="22"/>
  <c r="N7" i="22"/>
  <c r="M19" i="22"/>
  <c r="R7" i="22" l="1"/>
  <c r="Q19" i="22"/>
  <c r="S6" i="22"/>
  <c r="Q13" i="22"/>
  <c r="B20" i="22"/>
  <c r="C3" i="163"/>
  <c r="A7" i="164"/>
  <c r="D3" i="163"/>
  <c r="A7" i="163"/>
  <c r="B7" i="163"/>
  <c r="D3" i="164"/>
  <c r="E3" i="163"/>
  <c r="F3" i="163" s="1"/>
  <c r="B16" i="22"/>
  <c r="E3" i="164"/>
  <c r="F3" i="164" s="1"/>
  <c r="B7" i="164"/>
  <c r="C3" i="164"/>
  <c r="C3" i="165"/>
  <c r="B21" i="22"/>
  <c r="D3" i="165"/>
  <c r="B7" i="165"/>
  <c r="A7" i="202"/>
  <c r="G3" i="203"/>
  <c r="A10" i="22"/>
  <c r="A13" i="22" s="1"/>
  <c r="A7" i="200"/>
  <c r="A7" i="204"/>
  <c r="A11" i="22"/>
  <c r="E3" i="200"/>
  <c r="C7" i="201"/>
  <c r="I2" i="201" s="1"/>
  <c r="D3" i="201"/>
  <c r="E3" i="201"/>
  <c r="G3" i="201"/>
  <c r="C7" i="202"/>
  <c r="I2" i="202" s="1"/>
  <c r="A12" i="22"/>
  <c r="A7" i="201"/>
  <c r="C7" i="200"/>
  <c r="I2" i="200" s="1"/>
  <c r="E3" i="202"/>
  <c r="G3" i="202"/>
  <c r="E3" i="204"/>
  <c r="G3" i="200"/>
  <c r="D3" i="203"/>
  <c r="A11" i="21"/>
  <c r="A11" i="90"/>
  <c r="A19" i="87"/>
  <c r="A11" i="91"/>
  <c r="L19" i="221"/>
  <c r="M8" i="202"/>
  <c r="M26" i="200"/>
  <c r="N12" i="22"/>
  <c r="L31" i="221"/>
  <c r="L17" i="221"/>
  <c r="L9" i="221"/>
  <c r="L27" i="221"/>
  <c r="L13" i="221"/>
  <c r="M21" i="22"/>
  <c r="M6" i="202"/>
  <c r="M20" i="202"/>
  <c r="L26" i="221"/>
  <c r="M8" i="201"/>
  <c r="L20" i="221"/>
  <c r="M15" i="22"/>
  <c r="L32" i="221"/>
  <c r="L11" i="221"/>
  <c r="L24" i="221"/>
  <c r="L7" i="221"/>
  <c r="M13" i="200"/>
  <c r="M9" i="203"/>
  <c r="M22" i="202"/>
  <c r="M26" i="202"/>
  <c r="M20" i="201"/>
  <c r="M8" i="200"/>
  <c r="M10" i="202"/>
  <c r="M18" i="203"/>
  <c r="M22" i="201"/>
  <c r="M6" i="201"/>
  <c r="M20" i="22"/>
  <c r="L12" i="221"/>
  <c r="M9" i="202"/>
  <c r="M25" i="200"/>
  <c r="L28" i="221"/>
  <c r="L23" i="221"/>
  <c r="M7" i="203"/>
  <c r="M5" i="203"/>
  <c r="M7" i="201"/>
  <c r="L3" i="221"/>
  <c r="M13" i="201"/>
  <c r="M10" i="201"/>
  <c r="L36" i="221"/>
  <c r="L30" i="221"/>
  <c r="M25" i="202"/>
  <c r="M12" i="203"/>
  <c r="L29" i="221"/>
  <c r="L33" i="221"/>
  <c r="N8" i="22"/>
  <c r="L15" i="221"/>
  <c r="L21" i="221"/>
  <c r="N9" i="22"/>
  <c r="M9" i="201"/>
  <c r="M6" i="200"/>
  <c r="L6" i="221"/>
  <c r="M22" i="200"/>
  <c r="M7" i="200"/>
  <c r="L14" i="221"/>
  <c r="M7" i="202"/>
  <c r="L5" i="221"/>
  <c r="M8" i="203"/>
  <c r="M19" i="203"/>
  <c r="M10" i="200"/>
  <c r="M27" i="201"/>
  <c r="L35" i="221"/>
  <c r="L8" i="221"/>
  <c r="L34" i="221"/>
  <c r="M25" i="201"/>
  <c r="M13" i="202"/>
  <c r="M27" i="200"/>
  <c r="M9" i="200"/>
  <c r="O7" i="22"/>
  <c r="M14" i="22"/>
  <c r="L38" i="221"/>
  <c r="L22" i="221"/>
  <c r="L37" i="221"/>
  <c r="M26" i="201"/>
  <c r="M27" i="202"/>
  <c r="L10" i="221"/>
  <c r="L25" i="221"/>
  <c r="M20" i="200"/>
  <c r="M20" i="203"/>
  <c r="R8" i="22" l="1"/>
  <c r="Q15" i="22"/>
  <c r="R9" i="22"/>
  <c r="Q21" i="22"/>
  <c r="Q14" i="22"/>
  <c r="R12" i="22"/>
  <c r="Q20" i="22"/>
  <c r="S7" i="22"/>
  <c r="D3" i="205"/>
  <c r="C7" i="205"/>
  <c r="I2" i="205" s="1"/>
  <c r="E3" i="205"/>
  <c r="A12" i="91"/>
  <c r="A12" i="90"/>
  <c r="A20" i="87"/>
  <c r="A12" i="21"/>
  <c r="J2" i="201"/>
  <c r="J2" i="203"/>
  <c r="A7" i="203"/>
  <c r="J2" i="200"/>
  <c r="G3" i="205"/>
  <c r="G3" i="204"/>
  <c r="D3" i="202"/>
  <c r="A15" i="22"/>
  <c r="C7" i="204"/>
  <c r="I2" i="204" s="1"/>
  <c r="D3" i="204"/>
  <c r="B23" i="22"/>
  <c r="E3" i="203"/>
  <c r="A14" i="22"/>
  <c r="B22" i="22"/>
  <c r="E3" i="165"/>
  <c r="F3" i="165" s="1"/>
  <c r="J2" i="202"/>
  <c r="A7" i="205"/>
  <c r="A7" i="165"/>
  <c r="C7" i="203"/>
  <c r="I2" i="203" s="1"/>
  <c r="M18" i="204"/>
  <c r="M23" i="22"/>
  <c r="M9" i="205"/>
  <c r="M19" i="204"/>
  <c r="N13" i="22"/>
  <c r="M18" i="205"/>
  <c r="M20" i="205"/>
  <c r="M19" i="205"/>
  <c r="N14" i="22"/>
  <c r="M5" i="204"/>
  <c r="O8" i="22"/>
  <c r="M8" i="205"/>
  <c r="M16" i="22"/>
  <c r="N11" i="22"/>
  <c r="M12" i="205"/>
  <c r="N10" i="22"/>
  <c r="M12" i="204"/>
  <c r="M5" i="205"/>
  <c r="O9" i="22"/>
  <c r="M8" i="204"/>
  <c r="N15" i="22"/>
  <c r="M20" i="204"/>
  <c r="M7" i="204"/>
  <c r="M9" i="204"/>
  <c r="M7" i="205"/>
  <c r="O12" i="22"/>
  <c r="R15" i="22" l="1"/>
  <c r="R14" i="22"/>
  <c r="R10" i="22"/>
  <c r="R13" i="22"/>
  <c r="S9" i="22"/>
  <c r="R11" i="22"/>
  <c r="Q23" i="22"/>
  <c r="S12" i="22"/>
  <c r="Q16" i="22"/>
  <c r="S8" i="22"/>
  <c r="A13" i="91"/>
  <c r="A21" i="87"/>
  <c r="A13" i="90"/>
  <c r="A13" i="21"/>
  <c r="D3" i="166"/>
  <c r="A7" i="207"/>
  <c r="D3" i="207"/>
  <c r="A16" i="22"/>
  <c r="E3" i="166"/>
  <c r="A7" i="208"/>
  <c r="J2" i="204"/>
  <c r="E3" i="207"/>
  <c r="A7" i="206"/>
  <c r="D3" i="206"/>
  <c r="C7" i="207"/>
  <c r="I2" i="207" s="1"/>
  <c r="J2" i="205"/>
  <c r="C7" i="206"/>
  <c r="I2" i="206" s="1"/>
  <c r="G3" i="207"/>
  <c r="E3" i="208"/>
  <c r="G3" i="206"/>
  <c r="C7" i="208"/>
  <c r="I2" i="208" s="1"/>
  <c r="E3" i="206"/>
  <c r="B7" i="166"/>
  <c r="C3" i="166"/>
  <c r="A7" i="166"/>
  <c r="B24" i="22"/>
  <c r="A7" i="167"/>
  <c r="M5" i="207"/>
  <c r="O10" i="22"/>
  <c r="M7" i="207"/>
  <c r="M18" i="206"/>
  <c r="M19" i="206"/>
  <c r="M7" i="206"/>
  <c r="O15" i="22"/>
  <c r="M5" i="206"/>
  <c r="M9" i="207"/>
  <c r="M8" i="206"/>
  <c r="M22" i="22"/>
  <c r="M8" i="207"/>
  <c r="M9" i="206"/>
  <c r="M20" i="206"/>
  <c r="N16" i="22"/>
  <c r="M12" i="206"/>
  <c r="M20" i="207"/>
  <c r="O14" i="22"/>
  <c r="M12" i="207"/>
  <c r="O13" i="22"/>
  <c r="M18" i="207"/>
  <c r="O11" i="22"/>
  <c r="M19" i="207"/>
  <c r="Q22" i="22" l="1"/>
  <c r="S13" i="22"/>
  <c r="R16" i="22"/>
  <c r="S10" i="22"/>
  <c r="S14" i="22"/>
  <c r="S11" i="22"/>
  <c r="S15" i="22"/>
  <c r="B46" i="22"/>
  <c r="B25" i="22"/>
  <c r="B7" i="167"/>
  <c r="D3" i="167"/>
  <c r="D3" i="168"/>
  <c r="B7" i="168"/>
  <c r="E3" i="168"/>
  <c r="C3" i="167"/>
  <c r="A7" i="168"/>
  <c r="J2" i="206"/>
  <c r="D3" i="208"/>
  <c r="F3" i="166"/>
  <c r="A17" i="22"/>
  <c r="A14" i="21"/>
  <c r="A14" i="91"/>
  <c r="A22" i="87"/>
  <c r="A14" i="90"/>
  <c r="J2" i="207"/>
  <c r="G3" i="208"/>
  <c r="M5" i="208"/>
  <c r="L11" i="222"/>
  <c r="M8" i="208"/>
  <c r="M12" i="208"/>
  <c r="M20" i="208"/>
  <c r="L12" i="222"/>
  <c r="M19" i="208"/>
  <c r="O16" i="22"/>
  <c r="L3" i="222"/>
  <c r="M24" i="22"/>
  <c r="M9" i="208"/>
  <c r="M18" i="208"/>
  <c r="L13" i="222"/>
  <c r="M46" i="22"/>
  <c r="M7" i="208"/>
  <c r="L7" i="222"/>
  <c r="L8" i="222"/>
  <c r="L9" i="222"/>
  <c r="L10" i="222"/>
  <c r="S16" i="22" l="1"/>
  <c r="Q46" i="22"/>
  <c r="Q24" i="22"/>
  <c r="D3" i="209"/>
  <c r="J2" i="208"/>
  <c r="D3" i="169"/>
  <c r="C3" i="168"/>
  <c r="F3" i="168" s="1"/>
  <c r="B26" i="22"/>
  <c r="A15" i="91"/>
  <c r="A15" i="21"/>
  <c r="A23" i="87"/>
  <c r="A15" i="90"/>
  <c r="A7" i="210"/>
  <c r="E3" i="209"/>
  <c r="G3" i="209"/>
  <c r="G3" i="210"/>
  <c r="A18" i="22"/>
  <c r="A7" i="209"/>
  <c r="C7" i="209"/>
  <c r="I2" i="209" s="1"/>
  <c r="M25" i="22"/>
  <c r="N17" i="22"/>
  <c r="M3" i="209"/>
  <c r="M3" i="210"/>
  <c r="R17" i="22" l="1"/>
  <c r="Q25" i="22"/>
  <c r="A19" i="22"/>
  <c r="B27" i="22"/>
  <c r="B7" i="170"/>
  <c r="D3" i="170"/>
  <c r="A7" i="169"/>
  <c r="E3" i="169"/>
  <c r="E3" i="170"/>
  <c r="J2" i="210"/>
  <c r="J2" i="209"/>
  <c r="A24" i="87"/>
  <c r="A16" i="91"/>
  <c r="A16" i="90"/>
  <c r="A16" i="21"/>
  <c r="M26" i="22"/>
  <c r="N18" i="22"/>
  <c r="O17" i="22"/>
  <c r="Q26" i="22" l="1"/>
  <c r="R18" i="22"/>
  <c r="S17" i="22"/>
  <c r="A17" i="91"/>
  <c r="A17" i="90"/>
  <c r="A25" i="87"/>
  <c r="A17" i="21"/>
  <c r="B28" i="22"/>
  <c r="A20" i="22"/>
  <c r="N19" i="22"/>
  <c r="M27" i="22"/>
  <c r="O18" i="22"/>
  <c r="R19" i="22" l="1"/>
  <c r="Q27" i="22"/>
  <c r="S18" i="22"/>
  <c r="B29" i="22"/>
  <c r="A21" i="22"/>
  <c r="A18" i="21"/>
  <c r="A18" i="90"/>
  <c r="A18" i="91"/>
  <c r="A26" i="87"/>
  <c r="N20" i="22"/>
  <c r="M28" i="22"/>
  <c r="O19" i="22"/>
  <c r="Q28" i="22" l="1"/>
  <c r="R20" i="22"/>
  <c r="S19" i="22"/>
  <c r="B30" i="22"/>
  <c r="A22" i="22"/>
  <c r="A27" i="87"/>
  <c r="A19" i="90"/>
  <c r="A19" i="21"/>
  <c r="A19" i="91"/>
  <c r="O20" i="22"/>
  <c r="M29" i="22"/>
  <c r="N21" i="22"/>
  <c r="Q29" i="22" l="1"/>
  <c r="N29" i="22"/>
  <c r="S20" i="22"/>
  <c r="R21" i="22"/>
  <c r="A28" i="87"/>
  <c r="A20" i="91"/>
  <c r="A20" i="90"/>
  <c r="A20" i="21"/>
  <c r="A24" i="22"/>
  <c r="B31" i="22"/>
  <c r="L4" i="223"/>
  <c r="N22" i="22"/>
  <c r="O21" i="22"/>
  <c r="M30" i="22"/>
  <c r="R22" i="22" l="1"/>
  <c r="S21" i="22"/>
  <c r="Q30" i="22"/>
  <c r="A42" i="22"/>
  <c r="B32" i="22"/>
  <c r="R29" i="22"/>
  <c r="O29" i="22"/>
  <c r="S29" i="22" s="1"/>
  <c r="A21" i="21"/>
  <c r="A29" i="87"/>
  <c r="A21" i="91"/>
  <c r="A21" i="90"/>
  <c r="N24" i="22"/>
  <c r="O22" i="22"/>
  <c r="M31" i="22"/>
  <c r="L4" i="224"/>
  <c r="L3" i="224"/>
  <c r="Q31" i="22" l="1"/>
  <c r="R24" i="22"/>
  <c r="S22" i="22"/>
  <c r="B33" i="22"/>
  <c r="A43" i="22"/>
  <c r="A22" i="21"/>
  <c r="A22" i="91"/>
  <c r="A30" i="87"/>
  <c r="A22" i="90"/>
  <c r="L5" i="220"/>
  <c r="L29" i="220"/>
  <c r="L32" i="220"/>
  <c r="L45" i="220"/>
  <c r="L38" i="220"/>
  <c r="L35" i="220"/>
  <c r="L31" i="220"/>
  <c r="L44" i="220"/>
  <c r="L14" i="220"/>
  <c r="L21" i="220"/>
  <c r="L7" i="220"/>
  <c r="L13" i="220"/>
  <c r="L36" i="220"/>
  <c r="O24" i="22"/>
  <c r="L15" i="220"/>
  <c r="L39" i="220"/>
  <c r="L43" i="220"/>
  <c r="L30" i="220"/>
  <c r="L10" i="220"/>
  <c r="L37" i="220"/>
  <c r="L12" i="220"/>
  <c r="L8" i="220"/>
  <c r="L17" i="220"/>
  <c r="L9" i="220"/>
  <c r="L22" i="220"/>
  <c r="L20" i="220"/>
  <c r="M32" i="22"/>
  <c r="L27" i="220"/>
  <c r="L28" i="220"/>
  <c r="L34" i="220"/>
  <c r="L6" i="220"/>
  <c r="L25" i="220"/>
  <c r="L16" i="220"/>
  <c r="L3" i="220"/>
  <c r="L40" i="220"/>
  <c r="L23" i="220"/>
  <c r="L19" i="220"/>
  <c r="L11" i="220"/>
  <c r="L46" i="220"/>
  <c r="L18" i="220"/>
  <c r="L41" i="220"/>
  <c r="L33" i="220"/>
  <c r="L42" i="220"/>
  <c r="Q32" i="22" l="1"/>
  <c r="S24" i="22"/>
  <c r="A23" i="91"/>
  <c r="A23" i="21"/>
  <c r="A23" i="90"/>
  <c r="A31" i="87"/>
  <c r="B34" i="22"/>
  <c r="A44" i="22"/>
  <c r="A47" i="22" s="1"/>
  <c r="M33" i="22"/>
  <c r="L13" i="247"/>
  <c r="L7" i="247"/>
  <c r="Q33" i="22" l="1"/>
  <c r="A48" i="22"/>
  <c r="A49" i="22" s="1"/>
  <c r="A32" i="87"/>
  <c r="A24" i="91"/>
  <c r="A24" i="90"/>
  <c r="A24" i="21"/>
  <c r="B35" i="22"/>
  <c r="L20" i="244"/>
  <c r="L19" i="244"/>
  <c r="L14" i="244"/>
  <c r="L38" i="244"/>
  <c r="L21" i="244"/>
  <c r="L7" i="244"/>
  <c r="L33" i="244"/>
  <c r="L6" i="244"/>
  <c r="L37" i="244"/>
  <c r="L10" i="244"/>
  <c r="L29" i="244"/>
  <c r="L28" i="244"/>
  <c r="L24" i="244"/>
  <c r="L11" i="244"/>
  <c r="L9" i="244"/>
  <c r="L22" i="244"/>
  <c r="L5" i="244"/>
  <c r="L25" i="244"/>
  <c r="L26" i="244"/>
  <c r="L17" i="244"/>
  <c r="L36" i="244"/>
  <c r="L8" i="244"/>
  <c r="L32" i="244"/>
  <c r="L16" i="244"/>
  <c r="L27" i="244"/>
  <c r="L12" i="244"/>
  <c r="L31" i="244"/>
  <c r="L30" i="244"/>
  <c r="M34" i="22"/>
  <c r="L4" i="244"/>
  <c r="L34" i="244"/>
  <c r="L23" i="244"/>
  <c r="L13" i="244"/>
  <c r="L15" i="244"/>
  <c r="L35" i="244"/>
  <c r="L3" i="244"/>
  <c r="Q34" i="22" l="1"/>
  <c r="B36" i="22"/>
  <c r="A50" i="22"/>
  <c r="A25" i="21"/>
  <c r="A25" i="91"/>
  <c r="A33" i="87"/>
  <c r="A25" i="90"/>
  <c r="L15" i="245"/>
  <c r="L28" i="245"/>
  <c r="L9" i="245"/>
  <c r="L13" i="245"/>
  <c r="L37" i="245"/>
  <c r="L6" i="245"/>
  <c r="L29" i="245"/>
  <c r="L35" i="245"/>
  <c r="L14" i="245"/>
  <c r="L4" i="245"/>
  <c r="L19" i="245"/>
  <c r="M35" i="22"/>
  <c r="L10" i="245"/>
  <c r="L34" i="245"/>
  <c r="L5" i="245"/>
  <c r="L17" i="245"/>
  <c r="L25" i="245"/>
  <c r="L31" i="245"/>
  <c r="L23" i="245"/>
  <c r="L21" i="245"/>
  <c r="L26" i="245"/>
  <c r="L20" i="245"/>
  <c r="L8" i="245"/>
  <c r="L36" i="245"/>
  <c r="L24" i="245"/>
  <c r="L33" i="245"/>
  <c r="L7" i="245"/>
  <c r="L11" i="245"/>
  <c r="L16" i="245"/>
  <c r="L12" i="245"/>
  <c r="L22" i="245"/>
  <c r="L27" i="245"/>
  <c r="L30" i="245"/>
  <c r="L3" i="245"/>
  <c r="L32" i="245"/>
  <c r="L38" i="245"/>
  <c r="Q35" i="22" l="1"/>
  <c r="B37" i="22"/>
  <c r="A26" i="90"/>
  <c r="A26" i="21"/>
  <c r="A26" i="91"/>
  <c r="A34" i="87"/>
  <c r="A62" i="22"/>
  <c r="L10" i="255"/>
  <c r="L41" i="255"/>
  <c r="L6" i="255"/>
  <c r="L38" i="255"/>
  <c r="L11" i="255"/>
  <c r="L23" i="255"/>
  <c r="L15" i="255"/>
  <c r="L4" i="255"/>
  <c r="M36" i="22"/>
  <c r="L14" i="255"/>
  <c r="L35" i="255"/>
  <c r="L24" i="255"/>
  <c r="L31" i="255"/>
  <c r="L17" i="255"/>
  <c r="L28" i="255"/>
  <c r="L30" i="255"/>
  <c r="L3" i="255"/>
  <c r="L7" i="255"/>
  <c r="L25" i="255"/>
  <c r="L42" i="255"/>
  <c r="L12" i="255"/>
  <c r="L44" i="255"/>
  <c r="L27" i="255"/>
  <c r="L43" i="255"/>
  <c r="L9" i="255"/>
  <c r="L19" i="255"/>
  <c r="L45" i="255"/>
  <c r="L46" i="255"/>
  <c r="L37" i="255"/>
  <c r="L21" i="255"/>
  <c r="L29" i="255"/>
  <c r="L39" i="255"/>
  <c r="L13" i="255"/>
  <c r="L8" i="255"/>
  <c r="L36" i="255"/>
  <c r="L22" i="255"/>
  <c r="L40" i="255"/>
  <c r="L5" i="255"/>
  <c r="L33" i="255"/>
  <c r="L20" i="255"/>
  <c r="L34" i="255"/>
  <c r="L16" i="255"/>
  <c r="L18" i="255"/>
  <c r="L32" i="255"/>
  <c r="Q36" i="22" l="1"/>
  <c r="B38" i="22"/>
  <c r="A27" i="91"/>
  <c r="A27" i="21"/>
  <c r="A35" i="87"/>
  <c r="A27" i="90"/>
  <c r="M37" i="22"/>
  <c r="N37" i="22" l="1"/>
  <c r="Q37" i="22"/>
  <c r="A28" i="21"/>
  <c r="A36" i="87"/>
  <c r="A28" i="90"/>
  <c r="A28" i="91"/>
  <c r="B39" i="22"/>
  <c r="M38" i="22"/>
  <c r="Q38" i="22" l="1"/>
  <c r="B40" i="22"/>
  <c r="A29" i="21"/>
  <c r="A37" i="87"/>
  <c r="A29" i="90"/>
  <c r="A29" i="91"/>
  <c r="O37" i="22"/>
  <c r="S37" i="22" s="1"/>
  <c r="R37" i="22"/>
  <c r="M39" i="22"/>
  <c r="Q39" i="22" l="1"/>
  <c r="N39" i="22"/>
  <c r="A38" i="87"/>
  <c r="A30" i="21"/>
  <c r="A30" i="90"/>
  <c r="A30" i="91"/>
  <c r="B41" i="22"/>
  <c r="M40" i="22"/>
  <c r="Q40" i="22" l="1"/>
  <c r="A31" i="91"/>
  <c r="A31" i="21"/>
  <c r="A31" i="90"/>
  <c r="A39" i="87"/>
  <c r="B42" i="22"/>
  <c r="O39" i="22"/>
  <c r="S39" i="22" s="1"/>
  <c r="R39" i="22"/>
  <c r="M41" i="22"/>
  <c r="Q41" i="22" l="1"/>
  <c r="A32" i="91"/>
  <c r="A32" i="90"/>
  <c r="A32" i="21"/>
  <c r="A40" i="87"/>
  <c r="B43" i="22"/>
  <c r="M42" i="22"/>
  <c r="N42" i="22" l="1"/>
  <c r="Q42" i="22"/>
  <c r="B44" i="22"/>
  <c r="A33" i="90"/>
  <c r="A41" i="87"/>
  <c r="A33" i="91"/>
  <c r="M43" i="22"/>
  <c r="Q43" i="22" l="1"/>
  <c r="B45" i="22"/>
  <c r="R42" i="22"/>
  <c r="O42" i="22"/>
  <c r="S42" i="22" s="1"/>
  <c r="N43" i="22"/>
  <c r="M44" i="22"/>
  <c r="Q44" i="22" l="1"/>
  <c r="N44" i="22"/>
  <c r="R43" i="22"/>
  <c r="B47" i="22"/>
  <c r="M45" i="22"/>
  <c r="O43" i="22"/>
  <c r="S43" i="22" l="1"/>
  <c r="N45" i="22"/>
  <c r="Q45" i="22"/>
  <c r="B48" i="22"/>
  <c r="R44" i="22"/>
  <c r="O44" i="22"/>
  <c r="S44" i="22" s="1"/>
  <c r="M47" i="22"/>
  <c r="Q47" i="22" l="1"/>
  <c r="B49" i="22"/>
  <c r="O45" i="22"/>
  <c r="S45" i="22" s="1"/>
  <c r="R45" i="22"/>
  <c r="N47" i="22"/>
  <c r="M48" i="22"/>
  <c r="Q48" i="22" l="1"/>
  <c r="R47" i="22"/>
  <c r="B50" i="22"/>
  <c r="M49" i="22"/>
  <c r="O47" i="22"/>
  <c r="N48" i="22"/>
  <c r="Q49" i="22" l="1"/>
  <c r="S47" i="22"/>
  <c r="O48" i="22"/>
  <c r="S48" i="22" s="1"/>
  <c r="R48" i="22"/>
  <c r="B51" i="22"/>
  <c r="N49" i="22"/>
  <c r="M50" i="22"/>
  <c r="Q50" i="22" l="1"/>
  <c r="R49" i="22"/>
  <c r="B52" i="22"/>
  <c r="N50" i="22"/>
  <c r="M51" i="22"/>
  <c r="O49" i="22"/>
  <c r="Q51" i="22" l="1"/>
  <c r="S49" i="22"/>
  <c r="R50" i="22"/>
  <c r="B53" i="22"/>
  <c r="M52" i="22"/>
  <c r="O50" i="22"/>
  <c r="S50" i="22" l="1"/>
  <c r="Q52" i="22"/>
  <c r="B54" i="22"/>
  <c r="M53" i="22"/>
  <c r="Q53" i="22" l="1"/>
  <c r="B55" i="22"/>
  <c r="M54" i="22"/>
  <c r="Q54" i="22" l="1"/>
  <c r="B56" i="22"/>
  <c r="M55" i="22"/>
  <c r="Q55" i="22" l="1"/>
  <c r="B57" i="22"/>
  <c r="M56" i="22"/>
  <c r="Q56" i="22" l="1"/>
  <c r="B58" i="22"/>
  <c r="M57" i="22"/>
  <c r="Q57" i="22" l="1"/>
  <c r="B59" i="22"/>
  <c r="M58" i="22"/>
  <c r="Q58" i="22" l="1"/>
  <c r="B60" i="22"/>
  <c r="M59" i="22"/>
  <c r="Q59" i="22" l="1"/>
  <c r="B61" i="22"/>
  <c r="M60" i="22"/>
  <c r="Q60" i="22" l="1"/>
  <c r="B62" i="22"/>
  <c r="M61" i="22"/>
  <c r="N61" i="22" l="1"/>
  <c r="Q61" i="22"/>
  <c r="B63" i="22"/>
  <c r="M62" i="22"/>
  <c r="Q62" i="22" l="1"/>
  <c r="B64" i="22"/>
  <c r="R61" i="22"/>
  <c r="O61" i="22"/>
  <c r="S61" i="22" s="1"/>
  <c r="N62" i="22"/>
  <c r="M63" i="22"/>
  <c r="Q63" i="22" l="1"/>
  <c r="R62" i="22"/>
  <c r="B65" i="22"/>
  <c r="M64" i="22"/>
  <c r="O62" i="22"/>
  <c r="Q64" i="22" l="1"/>
  <c r="S62" i="22"/>
  <c r="B66" i="22"/>
  <c r="M65" i="22"/>
  <c r="Q65" i="22" l="1"/>
  <c r="B67" i="22"/>
  <c r="M66" i="22"/>
  <c r="Q66" i="22" l="1"/>
  <c r="B68" i="22"/>
  <c r="M67" i="22"/>
  <c r="Q67" i="22" l="1"/>
  <c r="B7" i="233"/>
  <c r="A7" i="213"/>
  <c r="D3" i="253"/>
  <c r="E3" i="211"/>
  <c r="B7" i="232"/>
  <c r="C3" i="257"/>
  <c r="C3" i="179"/>
  <c r="A7" i="225"/>
  <c r="D3" i="186"/>
  <c r="E3" i="210"/>
  <c r="C7" i="213"/>
  <c r="I2" i="213" s="1"/>
  <c r="A7" i="217"/>
  <c r="B7" i="178"/>
  <c r="C7" i="210"/>
  <c r="I2" i="210" s="1"/>
  <c r="A7" i="236"/>
  <c r="A7" i="260"/>
  <c r="A7" i="172"/>
  <c r="A7" i="211"/>
  <c r="D3" i="211"/>
  <c r="A7" i="180"/>
  <c r="D3" i="218"/>
  <c r="A7" i="187"/>
  <c r="C3" i="176"/>
  <c r="B7" i="184"/>
  <c r="D3" i="217"/>
  <c r="A7" i="261"/>
  <c r="A7" i="253"/>
  <c r="A7" i="188"/>
  <c r="D3" i="237"/>
  <c r="D3" i="172"/>
  <c r="B7" i="229"/>
  <c r="B7" i="171"/>
  <c r="B7" i="262"/>
  <c r="D3" i="173"/>
  <c r="A7" i="186"/>
  <c r="D3" i="179"/>
  <c r="C3" i="239"/>
  <c r="E3" i="213"/>
  <c r="B7" i="230"/>
  <c r="A7" i="178"/>
  <c r="A7" i="174"/>
  <c r="C3" i="232"/>
  <c r="C3" i="186"/>
  <c r="D3" i="234"/>
  <c r="B7" i="173"/>
  <c r="C3" i="228"/>
  <c r="A7" i="238"/>
  <c r="A7" i="182"/>
  <c r="D3" i="229"/>
  <c r="B7" i="235"/>
  <c r="C3" i="225"/>
  <c r="C3" i="171"/>
  <c r="B7" i="175"/>
  <c r="A7" i="228"/>
  <c r="B7" i="183"/>
  <c r="C3" i="234"/>
  <c r="E3" i="253"/>
  <c r="D3" i="213"/>
  <c r="C3" i="172"/>
  <c r="A7" i="262"/>
  <c r="D3" i="188"/>
  <c r="C3" i="188"/>
  <c r="C7" i="217"/>
  <c r="I2" i="217" s="1"/>
  <c r="E3" i="217"/>
  <c r="C3" i="170"/>
  <c r="F3" i="170" s="1"/>
  <c r="A7" i="231"/>
  <c r="A7" i="256"/>
  <c r="C3" i="262"/>
  <c r="A7" i="185"/>
  <c r="C3" i="261"/>
  <c r="A7" i="170"/>
  <c r="A7" i="263"/>
  <c r="B7" i="174"/>
  <c r="A7" i="230"/>
  <c r="A7" i="229"/>
  <c r="A7" i="175"/>
  <c r="A7" i="237"/>
  <c r="D3" i="228"/>
  <c r="B7" i="177"/>
  <c r="B7" i="172"/>
  <c r="A7" i="183"/>
  <c r="D3" i="256"/>
  <c r="C3" i="256"/>
  <c r="D3" i="181"/>
  <c r="C3" i="185"/>
  <c r="C7" i="253"/>
  <c r="I2" i="253" s="1"/>
  <c r="C3" i="263"/>
  <c r="D3" i="225"/>
  <c r="D3" i="183"/>
  <c r="C3" i="177"/>
  <c r="B7" i="169"/>
  <c r="D3" i="176"/>
  <c r="D3" i="233"/>
  <c r="B7" i="225"/>
  <c r="G3" i="246"/>
  <c r="G3" i="242"/>
  <c r="B7" i="236"/>
  <c r="G3" i="214"/>
  <c r="C3" i="231"/>
  <c r="D3" i="231"/>
  <c r="G3" i="213"/>
  <c r="B7" i="179"/>
  <c r="C3" i="173"/>
  <c r="D3" i="257"/>
  <c r="D3" i="236"/>
  <c r="C7" i="211"/>
  <c r="I2" i="211" s="1"/>
  <c r="D3" i="185"/>
  <c r="A7" i="173"/>
  <c r="A7" i="243"/>
  <c r="C3" i="169"/>
  <c r="F3" i="169" s="1"/>
  <c r="D3" i="262"/>
  <c r="A7" i="233"/>
  <c r="G3" i="211"/>
  <c r="G3" i="218"/>
  <c r="D3" i="210"/>
  <c r="A7" i="227"/>
  <c r="G3" i="217"/>
  <c r="A7" i="218"/>
  <c r="G3" i="253"/>
  <c r="C3" i="236"/>
  <c r="C7" i="215"/>
  <c r="I2" i="215" s="1"/>
  <c r="A7" i="181"/>
  <c r="D3" i="227"/>
  <c r="C3" i="230"/>
  <c r="D3" i="238"/>
  <c r="B7" i="252"/>
  <c r="C3" i="174"/>
  <c r="A7" i="171"/>
  <c r="A7" i="212"/>
  <c r="D3" i="243"/>
  <c r="A7" i="246"/>
  <c r="B7" i="231"/>
  <c r="C7" i="212"/>
  <c r="I2" i="212" s="1"/>
  <c r="A7" i="239"/>
  <c r="B7" i="185"/>
  <c r="C3" i="178"/>
  <c r="D3" i="178"/>
  <c r="B7" i="181"/>
  <c r="B7" i="180"/>
  <c r="A7" i="176"/>
  <c r="C3" i="187"/>
  <c r="A7" i="214"/>
  <c r="D3" i="215"/>
  <c r="G3" i="215"/>
  <c r="D3" i="182"/>
  <c r="D3" i="171"/>
  <c r="C3" i="229"/>
  <c r="B7" i="238"/>
  <c r="C7" i="214"/>
  <c r="I2" i="214" s="1"/>
  <c r="C3" i="238"/>
  <c r="D3" i="177"/>
  <c r="D3" i="261"/>
  <c r="D3" i="180"/>
  <c r="B7" i="237"/>
  <c r="B7" i="188"/>
  <c r="E3" i="242"/>
  <c r="G3" i="212"/>
  <c r="E3" i="212"/>
  <c r="D3" i="246"/>
  <c r="A7" i="235"/>
  <c r="C3" i="237"/>
  <c r="B7" i="186"/>
  <c r="C3" i="182"/>
  <c r="B7" i="256"/>
  <c r="A7" i="234"/>
  <c r="E3" i="218"/>
  <c r="D3" i="187"/>
  <c r="C7" i="243"/>
  <c r="I2" i="243" s="1"/>
  <c r="C7" i="218"/>
  <c r="I2" i="218" s="1"/>
  <c r="E3" i="243"/>
  <c r="C3" i="233"/>
  <c r="C3" i="180"/>
  <c r="B7" i="187"/>
  <c r="C3" i="260"/>
  <c r="B7" i="261"/>
  <c r="C7" i="242"/>
  <c r="I2" i="242" s="1"/>
  <c r="D3" i="174"/>
  <c r="D3" i="184"/>
  <c r="D3" i="239"/>
  <c r="C3" i="184"/>
  <c r="B7" i="234"/>
  <c r="C3" i="175"/>
  <c r="G3" i="243"/>
  <c r="A7" i="242"/>
  <c r="B7" i="227"/>
  <c r="C7" i="246"/>
  <c r="I2" i="246" s="1"/>
  <c r="B7" i="263"/>
  <c r="D3" i="242"/>
  <c r="B7" i="260"/>
  <c r="A7" i="184"/>
  <c r="D3" i="260"/>
  <c r="D3" i="232"/>
  <c r="A7" i="252"/>
  <c r="C3" i="183"/>
  <c r="D3" i="212"/>
  <c r="E3" i="214"/>
  <c r="E3" i="215"/>
  <c r="B7" i="176"/>
  <c r="B7" i="182"/>
  <c r="D3" i="214"/>
  <c r="C3" i="227"/>
  <c r="A7" i="177"/>
  <c r="E3" i="246"/>
  <c r="A7" i="257"/>
  <c r="A7" i="232"/>
  <c r="D3" i="252"/>
  <c r="A7" i="179"/>
  <c r="D3" i="230"/>
  <c r="D3" i="235"/>
  <c r="C3" i="252"/>
  <c r="D3" i="175"/>
  <c r="C3" i="235"/>
  <c r="C3" i="181"/>
  <c r="D3" i="263"/>
  <c r="B7" i="239"/>
  <c r="A7" i="215"/>
  <c r="B7" i="228"/>
  <c r="B7" i="257"/>
  <c r="M15" i="242"/>
  <c r="M3" i="211"/>
  <c r="M3" i="215"/>
  <c r="M3" i="246"/>
  <c r="M27" i="242"/>
  <c r="M3" i="218"/>
  <c r="M6" i="217"/>
  <c r="M28" i="242"/>
  <c r="M29" i="242"/>
  <c r="M25" i="243"/>
  <c r="M68" i="22"/>
  <c r="M25" i="242"/>
  <c r="M6" i="242"/>
  <c r="M26" i="243"/>
  <c r="M31" i="217"/>
  <c r="M11" i="217"/>
  <c r="M12" i="243"/>
  <c r="M15" i="243"/>
  <c r="M3" i="214"/>
  <c r="M26" i="242"/>
  <c r="M7" i="217"/>
  <c r="M3" i="213"/>
  <c r="M32" i="253"/>
  <c r="M9" i="217"/>
  <c r="M28" i="217"/>
  <c r="M8" i="217"/>
  <c r="M9" i="242"/>
  <c r="M27" i="243"/>
  <c r="M6" i="253"/>
  <c r="M6" i="243"/>
  <c r="M8" i="253"/>
  <c r="M13" i="217"/>
  <c r="M22" i="253"/>
  <c r="M4" i="218"/>
  <c r="M28" i="243"/>
  <c r="M7" i="253"/>
  <c r="M3" i="212"/>
  <c r="M4" i="253"/>
  <c r="M30" i="217"/>
  <c r="M29" i="217"/>
  <c r="M12" i="242"/>
  <c r="Q68" i="22" l="1"/>
  <c r="A32" i="99" s="1" a="1"/>
  <c r="A32" i="99" s="1"/>
  <c r="J2" i="212"/>
  <c r="J2" i="217"/>
  <c r="J2" i="213"/>
  <c r="J2" i="218"/>
  <c r="J2" i="214"/>
  <c r="J2" i="211"/>
  <c r="J2" i="215"/>
  <c r="J2" i="242"/>
  <c r="J2" i="243"/>
  <c r="J2" i="253"/>
  <c r="J2" i="246"/>
  <c r="C10" i="9" l="1" a="1"/>
  <c r="C10" i="9" s="1"/>
  <c r="C16" i="99" a="1"/>
  <c r="C16" i="99" s="1"/>
  <c r="F16" i="99" s="1"/>
  <c r="A21" i="9" a="1"/>
  <c r="A21" i="9" s="1"/>
  <c r="C50" i="99" a="1"/>
  <c r="C50" i="99" s="1"/>
  <c r="F50" i="99" s="1"/>
  <c r="A48" i="99" a="1"/>
  <c r="A48" i="99" s="1"/>
  <c r="C29" i="9" a="1"/>
  <c r="C29" i="9" s="1"/>
  <c r="F29" i="9" s="1"/>
  <c r="G27" i="99" a="1"/>
  <c r="G27" i="99" s="1"/>
  <c r="E34" i="9" a="1"/>
  <c r="E34" i="9" s="1"/>
  <c r="E10" i="9" a="1"/>
  <c r="E10" i="9" s="1"/>
  <c r="C4" i="99" a="1"/>
  <c r="C4" i="99" s="1"/>
  <c r="D4" i="99" s="1"/>
  <c r="E22" i="9" a="1"/>
  <c r="E22" i="9" s="1"/>
  <c r="E9" i="9" a="1"/>
  <c r="E9" i="9" s="1"/>
  <c r="G36" i="9" a="1"/>
  <c r="G36" i="9" s="1"/>
  <c r="C49" i="99" a="1"/>
  <c r="C49" i="99" s="1"/>
  <c r="F49" i="99" s="1"/>
  <c r="G47" i="9" a="1"/>
  <c r="G47" i="9" s="1"/>
  <c r="A17" i="99" a="1"/>
  <c r="A17" i="99" s="1"/>
  <c r="E14" i="9" a="1"/>
  <c r="E14" i="9" s="1"/>
  <c r="E19" i="9" a="1"/>
  <c r="E19" i="9" s="1"/>
  <c r="C17" i="9" a="1"/>
  <c r="C17" i="9" s="1"/>
  <c r="D17" i="9" s="1"/>
  <c r="A39" i="99" a="1"/>
  <c r="A39" i="99" s="1"/>
  <c r="G36" i="99" a="1"/>
  <c r="G36" i="99" s="1"/>
  <c r="G47" i="99" a="1"/>
  <c r="G47" i="99" s="1"/>
  <c r="G6" i="9" a="1"/>
  <c r="G6" i="9" s="1"/>
  <c r="G19" i="99" a="1"/>
  <c r="G19" i="99" s="1"/>
  <c r="C23" i="9" a="1"/>
  <c r="C23" i="9" s="1"/>
  <c r="D23" i="9" s="1"/>
  <c r="E23" i="99" a="1"/>
  <c r="E23" i="99" s="1"/>
  <c r="A47" i="99" a="1"/>
  <c r="A47" i="99" s="1"/>
  <c r="G46" i="99" a="1"/>
  <c r="G46" i="99" s="1"/>
  <c r="A11" i="99" a="1"/>
  <c r="A11" i="99" s="1"/>
  <c r="E49" i="99" a="1"/>
  <c r="E49" i="99" s="1"/>
  <c r="C7" i="9" a="1"/>
  <c r="C7" i="9" s="1"/>
  <c r="D7" i="9" s="1"/>
  <c r="E24" i="9" a="1"/>
  <c r="E24" i="9" s="1"/>
  <c r="G9" i="99" a="1"/>
  <c r="G9" i="99" s="1"/>
  <c r="A36" i="9" a="1"/>
  <c r="A36" i="9" s="1"/>
  <c r="C25" i="99" a="1"/>
  <c r="C25" i="99" s="1"/>
  <c r="F25" i="99" s="1"/>
  <c r="E43" i="99" a="1"/>
  <c r="E43" i="99" s="1"/>
  <c r="E39" i="9" a="1"/>
  <c r="E39" i="9" s="1"/>
  <c r="A7" i="9" a="1"/>
  <c r="A7" i="9" s="1"/>
  <c r="A39" i="9" a="1"/>
  <c r="A39" i="9" s="1"/>
  <c r="C38" i="99" a="1"/>
  <c r="C38" i="99" s="1"/>
  <c r="D38" i="99" s="1"/>
  <c r="G39" i="9" a="1"/>
  <c r="G39" i="9" s="1"/>
  <c r="C34" i="99" a="1"/>
  <c r="C34" i="99" s="1"/>
  <c r="F34" i="99" s="1"/>
  <c r="C5" i="9" a="1"/>
  <c r="C5" i="9" s="1"/>
  <c r="D5" i="9" s="1"/>
  <c r="C51" i="99" a="1"/>
  <c r="C51" i="99" s="1"/>
  <c r="F51" i="99" s="1"/>
  <c r="C14" i="9" a="1"/>
  <c r="C14" i="9" s="1"/>
  <c r="D14" i="9" s="1"/>
  <c r="A49" i="9" a="1"/>
  <c r="A49" i="9" s="1"/>
  <c r="E6" i="9" a="1"/>
  <c r="E6" i="9" s="1"/>
  <c r="G30" i="99" a="1"/>
  <c r="G30" i="99" s="1"/>
  <c r="C27" i="99" a="1"/>
  <c r="C27" i="99" s="1"/>
  <c r="D27" i="99" s="1"/>
  <c r="G44" i="9" a="1"/>
  <c r="G44" i="9" s="1"/>
  <c r="C6" i="9" a="1"/>
  <c r="C6" i="9" s="1"/>
  <c r="F6" i="9" s="1"/>
  <c r="G26" i="9" a="1"/>
  <c r="G26" i="9" s="1"/>
  <c r="C51" i="9" a="1"/>
  <c r="C51" i="9" s="1"/>
  <c r="D51" i="9" s="1"/>
  <c r="C8" i="99" a="1"/>
  <c r="C8" i="99" s="1"/>
  <c r="F8" i="99" s="1"/>
  <c r="G23" i="99" a="1"/>
  <c r="G23" i="99" s="1"/>
  <c r="G11" i="99" a="1"/>
  <c r="G11" i="99" s="1"/>
  <c r="C28" i="99" a="1"/>
  <c r="C28" i="99" s="1"/>
  <c r="F28" i="99" s="1"/>
  <c r="C40" i="9" a="1"/>
  <c r="C40" i="9" s="1"/>
  <c r="F40" i="9" s="1"/>
  <c r="E35" i="99" a="1"/>
  <c r="E35" i="99" s="1"/>
  <c r="C29" i="99" a="1"/>
  <c r="C29" i="99" s="1"/>
  <c r="F29" i="99" s="1"/>
  <c r="G37" i="99" a="1"/>
  <c r="G37" i="99" s="1"/>
  <c r="C36" i="99" a="1"/>
  <c r="C36" i="99" s="1"/>
  <c r="D36" i="99" s="1"/>
  <c r="E33" i="9" a="1"/>
  <c r="E33" i="9" s="1"/>
  <c r="C24" i="99" a="1"/>
  <c r="C24" i="99" s="1"/>
  <c r="F24" i="99" s="1"/>
  <c r="C10" i="99" a="1"/>
  <c r="C10" i="99" s="1"/>
  <c r="F10" i="99" s="1"/>
  <c r="G3" i="99" a="1"/>
  <c r="G3" i="99" s="1"/>
  <c r="G20" i="99" a="1"/>
  <c r="G20" i="99" s="1"/>
  <c r="G8" i="9" a="1"/>
  <c r="G8" i="9" s="1"/>
  <c r="G17" i="99" a="1"/>
  <c r="G17" i="99" s="1"/>
  <c r="G29" i="9" a="1"/>
  <c r="G29" i="9" s="1"/>
  <c r="C15" i="99" a="1"/>
  <c r="C15" i="99" s="1"/>
  <c r="F15" i="99" s="1"/>
  <c r="G6" i="99" a="1"/>
  <c r="G6" i="99" s="1"/>
  <c r="C6" i="99" a="1"/>
  <c r="C6" i="99" s="1"/>
  <c r="F6" i="99" s="1"/>
  <c r="G18" i="99" a="1"/>
  <c r="G18" i="99" s="1"/>
  <c r="A30" i="9" a="1"/>
  <c r="A30" i="9" s="1"/>
  <c r="G35" i="9" a="1"/>
  <c r="G35" i="9" s="1"/>
  <c r="A33" i="99" a="1"/>
  <c r="A33" i="99" s="1"/>
  <c r="E39" i="99" a="1"/>
  <c r="E39" i="99" s="1"/>
  <c r="C12" i="9" a="1"/>
  <c r="C12" i="9" s="1"/>
  <c r="D12" i="9" s="1"/>
  <c r="A50" i="99" a="1"/>
  <c r="A50" i="99" s="1"/>
  <c r="C43" i="9" a="1"/>
  <c r="C43" i="9" s="1"/>
  <c r="D43" i="9" s="1"/>
  <c r="G34" i="9" a="1"/>
  <c r="G34" i="9" s="1"/>
  <c r="C42" i="9" a="1"/>
  <c r="C42" i="9" s="1"/>
  <c r="D42" i="9" s="1"/>
  <c r="A51" i="99" a="1"/>
  <c r="A51" i="99" s="1"/>
  <c r="G4" i="9" a="1"/>
  <c r="G4" i="9" s="1"/>
  <c r="E34" i="99" a="1"/>
  <c r="E34" i="99" s="1"/>
  <c r="E52" i="99" a="1"/>
  <c r="E52" i="99" s="1"/>
  <c r="G34" i="99" a="1"/>
  <c r="G34" i="99" s="1"/>
  <c r="C26" i="99" a="1"/>
  <c r="C26" i="99" s="1"/>
  <c r="F26" i="99" s="1"/>
  <c r="C8" i="9" a="1"/>
  <c r="C8" i="9" s="1"/>
  <c r="D8" i="9" s="1"/>
  <c r="C33" i="9" a="1"/>
  <c r="C33" i="9" s="1"/>
  <c r="D33" i="9" s="1"/>
  <c r="C46" i="9" a="1"/>
  <c r="C46" i="9" s="1"/>
  <c r="D46" i="9" s="1"/>
  <c r="E20" i="99" a="1"/>
  <c r="E20" i="99" s="1"/>
  <c r="A26" i="99" a="1"/>
  <c r="A26" i="99" s="1"/>
  <c r="A6" i="99" a="1"/>
  <c r="A6" i="99" s="1"/>
  <c r="G46" i="9" a="1"/>
  <c r="G46" i="9" s="1"/>
  <c r="C13" i="9" a="1"/>
  <c r="C13" i="9" s="1"/>
  <c r="F13" i="9" s="1"/>
  <c r="C39" i="9" a="1"/>
  <c r="C39" i="9" s="1"/>
  <c r="D39" i="9" s="1"/>
  <c r="C11" i="9" a="1"/>
  <c r="C11" i="9" s="1"/>
  <c r="D11" i="9" s="1"/>
  <c r="E42" i="99" a="1"/>
  <c r="E42" i="99" s="1"/>
  <c r="G41" i="99" a="1"/>
  <c r="G41" i="99" s="1"/>
  <c r="G31" i="9" a="1"/>
  <c r="G31" i="9" s="1"/>
  <c r="A40" i="9" a="1"/>
  <c r="A40" i="9" s="1"/>
  <c r="G20" i="9" a="1"/>
  <c r="G20" i="9" s="1"/>
  <c r="E44" i="9" a="1"/>
  <c r="E44" i="9" s="1"/>
  <c r="E25" i="9" a="1"/>
  <c r="E25" i="9" s="1"/>
  <c r="A28" i="9" a="1"/>
  <c r="A28" i="9" s="1"/>
  <c r="G52" i="99" a="1"/>
  <c r="G52" i="99" s="1"/>
  <c r="C19" i="9" a="1"/>
  <c r="C19" i="9" s="1"/>
  <c r="F19" i="9" s="1"/>
  <c r="C32" i="9" a="1"/>
  <c r="C32" i="9" s="1"/>
  <c r="D32" i="9" s="1"/>
  <c r="C18" i="99" a="1"/>
  <c r="C18" i="99" s="1"/>
  <c r="D18" i="99" s="1"/>
  <c r="E41" i="99" a="1"/>
  <c r="E41" i="99" s="1"/>
  <c r="G7" i="9" a="1"/>
  <c r="G7" i="9" s="1"/>
  <c r="E15" i="9" a="1"/>
  <c r="E15" i="9" s="1"/>
  <c r="G41" i="9" a="1"/>
  <c r="G41" i="9" s="1"/>
  <c r="G51" i="9" a="1"/>
  <c r="G51" i="9" s="1"/>
  <c r="G33" i="99" a="1"/>
  <c r="G33" i="99" s="1"/>
  <c r="C52" i="99" a="1"/>
  <c r="C52" i="99" s="1"/>
  <c r="D52" i="99" s="1"/>
  <c r="C12" i="99" a="1"/>
  <c r="C12" i="99" s="1"/>
  <c r="F12" i="99" s="1"/>
  <c r="E38" i="99" a="1"/>
  <c r="E38" i="99" s="1"/>
  <c r="E10" i="99" a="1"/>
  <c r="E10" i="99" s="1"/>
  <c r="G21" i="9" a="1"/>
  <c r="G21" i="9" s="1"/>
  <c r="C9" i="99" a="1"/>
  <c r="C9" i="99" s="1"/>
  <c r="F9" i="99" s="1"/>
  <c r="A31" i="99" a="1"/>
  <c r="A31" i="99" s="1"/>
  <c r="A8" i="9" a="1"/>
  <c r="A8" i="9" s="1"/>
  <c r="A5" i="99" a="1"/>
  <c r="A5" i="99" s="1"/>
  <c r="E21" i="9" a="1"/>
  <c r="E21" i="9" s="1"/>
  <c r="G38" i="9" a="1"/>
  <c r="G38" i="9" s="1"/>
  <c r="A6" i="9" a="1"/>
  <c r="A6" i="9" s="1"/>
  <c r="G24" i="99" a="1"/>
  <c r="G24" i="99" s="1"/>
  <c r="C17" i="99" a="1"/>
  <c r="C17" i="99" s="1"/>
  <c r="D17" i="99" s="1"/>
  <c r="C39" i="99" a="1"/>
  <c r="C39" i="99" s="1"/>
  <c r="F39" i="99" s="1"/>
  <c r="E4" i="9" a="1"/>
  <c r="E4" i="9" s="1"/>
  <c r="G14" i="9" a="1"/>
  <c r="G14" i="9" s="1"/>
  <c r="G16" i="9" a="1"/>
  <c r="G16" i="9" s="1"/>
  <c r="F10" i="9"/>
  <c r="D10" i="9"/>
  <c r="A29" i="99" a="1"/>
  <c r="A29" i="99" s="1"/>
  <c r="C33" i="99" a="1"/>
  <c r="C33" i="99" s="1"/>
  <c r="A33" i="9" a="1"/>
  <c r="A33" i="9" s="1"/>
  <c r="A23" i="99" a="1"/>
  <c r="A23" i="99" s="1"/>
  <c r="A46" i="99" a="1"/>
  <c r="A46" i="99" s="1"/>
  <c r="C14" i="99" a="1"/>
  <c r="C14" i="99" s="1"/>
  <c r="C13" i="99" a="1"/>
  <c r="C13" i="99" s="1"/>
  <c r="A8" i="99" a="1"/>
  <c r="A8" i="99" s="1"/>
  <c r="C30" i="9" a="1"/>
  <c r="C30" i="9" s="1"/>
  <c r="G38" i="99" a="1"/>
  <c r="G38" i="99" s="1"/>
  <c r="C32" i="99" a="1"/>
  <c r="C32" i="99" s="1"/>
  <c r="G33" i="9" a="1"/>
  <c r="G33" i="9" s="1"/>
  <c r="G50" i="9" a="1"/>
  <c r="G50" i="9" s="1"/>
  <c r="A38" i="9" a="1"/>
  <c r="A38" i="9" s="1"/>
  <c r="G23" i="9" a="1"/>
  <c r="G23" i="9" s="1"/>
  <c r="E44" i="99" a="1"/>
  <c r="E44" i="99" s="1"/>
  <c r="E40" i="99" a="1"/>
  <c r="E40" i="99" s="1"/>
  <c r="C20" i="9" a="1"/>
  <c r="C20" i="9" s="1"/>
  <c r="G48" i="99" a="1"/>
  <c r="G48" i="99" s="1"/>
  <c r="A41" i="9" a="1"/>
  <c r="A41" i="9" s="1"/>
  <c r="A14" i="9" a="1"/>
  <c r="A14" i="9" s="1"/>
  <c r="C21" i="99" a="1"/>
  <c r="C21" i="99" s="1"/>
  <c r="E28" i="99" a="1"/>
  <c r="E28" i="99" s="1"/>
  <c r="G43" i="9" a="1"/>
  <c r="G43" i="9" s="1"/>
  <c r="G40" i="99" a="1"/>
  <c r="G40" i="99" s="1"/>
  <c r="A48" i="9" a="1"/>
  <c r="A48" i="9" s="1"/>
  <c r="A50" i="9" a="1"/>
  <c r="A50" i="9" s="1"/>
  <c r="E46" i="99" a="1"/>
  <c r="E46" i="99" s="1"/>
  <c r="C30" i="99" a="1"/>
  <c r="C30" i="99" s="1"/>
  <c r="G28" i="9" a="1"/>
  <c r="G28" i="9" s="1"/>
  <c r="E40" i="9" a="1"/>
  <c r="E40" i="9" s="1"/>
  <c r="E11" i="99" a="1"/>
  <c r="E11" i="99" s="1"/>
  <c r="E41" i="9" a="1"/>
  <c r="E41" i="9" s="1"/>
  <c r="G25" i="99" a="1"/>
  <c r="G25" i="99" s="1"/>
  <c r="C45" i="99" a="1"/>
  <c r="C45" i="99" s="1"/>
  <c r="E5" i="9" a="1"/>
  <c r="E5" i="9" s="1"/>
  <c r="G32" i="9" a="1"/>
  <c r="G32" i="9" s="1"/>
  <c r="A29" i="9" a="1"/>
  <c r="A29" i="9" s="1"/>
  <c r="A41" i="99" a="1"/>
  <c r="A41" i="99" s="1"/>
  <c r="G9" i="9" a="1"/>
  <c r="G9" i="9" s="1"/>
  <c r="G5" i="9" a="1"/>
  <c r="G5" i="9" s="1"/>
  <c r="E32" i="99" a="1"/>
  <c r="E32" i="99" s="1"/>
  <c r="A13" i="99" a="1"/>
  <c r="A13" i="99" s="1"/>
  <c r="A35" i="99" a="1"/>
  <c r="A35" i="99" s="1"/>
  <c r="G39" i="99" a="1"/>
  <c r="G39" i="99" s="1"/>
  <c r="C35" i="9" a="1"/>
  <c r="C35" i="9" s="1"/>
  <c r="A37" i="99" a="1"/>
  <c r="A37" i="99" s="1"/>
  <c r="E25" i="99" a="1"/>
  <c r="E25" i="99" s="1"/>
  <c r="E51" i="9" a="1"/>
  <c r="E51" i="9" s="1"/>
  <c r="A15" i="99" a="1"/>
  <c r="A15" i="99" s="1"/>
  <c r="A34" i="99" a="1"/>
  <c r="A34" i="99" s="1"/>
  <c r="G15" i="99" a="1"/>
  <c r="G15" i="99" s="1"/>
  <c r="G32" i="99" a="1"/>
  <c r="G32" i="99" s="1"/>
  <c r="B32" i="99" s="1"/>
  <c r="A14" i="99" a="1"/>
  <c r="A14" i="99" s="1"/>
  <c r="E45" i="99" a="1"/>
  <c r="E45" i="99" s="1"/>
  <c r="G37" i="9" a="1"/>
  <c r="G37" i="9" s="1"/>
  <c r="G22" i="99" a="1"/>
  <c r="G22" i="99" s="1"/>
  <c r="C20" i="99" a="1"/>
  <c r="C20" i="99" s="1"/>
  <c r="C25" i="9" a="1"/>
  <c r="C25" i="9" s="1"/>
  <c r="G16" i="99" a="1"/>
  <c r="G16" i="99" s="1"/>
  <c r="C47" i="9" a="1"/>
  <c r="C47" i="9" s="1"/>
  <c r="C21" i="9" a="1"/>
  <c r="C21" i="9" s="1"/>
  <c r="G11" i="9" a="1"/>
  <c r="G11" i="9" s="1"/>
  <c r="E18" i="9" a="1"/>
  <c r="E18" i="9" s="1"/>
  <c r="E48" i="99" a="1"/>
  <c r="E48" i="99" s="1"/>
  <c r="A10" i="9" a="1"/>
  <c r="A10" i="9" s="1"/>
  <c r="C37" i="99" a="1"/>
  <c r="C37" i="99" s="1"/>
  <c r="C19" i="99" a="1"/>
  <c r="C19" i="99" s="1"/>
  <c r="A5" i="9" a="1"/>
  <c r="A5" i="9" s="1"/>
  <c r="A44" i="9" a="1"/>
  <c r="A44" i="9" s="1"/>
  <c r="C28" i="9" a="1"/>
  <c r="C28" i="9" s="1"/>
  <c r="E33" i="99" a="1"/>
  <c r="E33" i="99" s="1"/>
  <c r="A31" i="9" a="1"/>
  <c r="A31" i="9" s="1"/>
  <c r="C45" i="9" a="1"/>
  <c r="C45" i="9" s="1"/>
  <c r="A37" i="9" a="1"/>
  <c r="A37" i="9" s="1"/>
  <c r="E14" i="99" a="1"/>
  <c r="E14" i="99" s="1"/>
  <c r="A52" i="99" a="1"/>
  <c r="A52" i="99" s="1"/>
  <c r="A32" i="9" a="1"/>
  <c r="A32" i="9" s="1"/>
  <c r="E47" i="9" a="1"/>
  <c r="E47" i="9" s="1"/>
  <c r="A22" i="9" a="1"/>
  <c r="A22" i="9" s="1"/>
  <c r="C48" i="9" a="1"/>
  <c r="C48" i="9" s="1"/>
  <c r="E26" i="9" a="1"/>
  <c r="E26" i="9" s="1"/>
  <c r="G18" i="9" a="1"/>
  <c r="G18" i="9" s="1"/>
  <c r="C3" i="9" a="1"/>
  <c r="C3" i="9" s="1"/>
  <c r="G43" i="99" a="1"/>
  <c r="G43" i="99" s="1"/>
  <c r="A24" i="99" a="1"/>
  <c r="A24" i="99" s="1"/>
  <c r="A46" i="9" a="1"/>
  <c r="A46" i="9" s="1"/>
  <c r="G10" i="99" a="1"/>
  <c r="G10" i="99" s="1"/>
  <c r="E13" i="9" a="1"/>
  <c r="E13" i="9" s="1"/>
  <c r="C7" i="99" a="1"/>
  <c r="C7" i="99" s="1"/>
  <c r="E27" i="9" a="1"/>
  <c r="E27" i="9" s="1"/>
  <c r="E8" i="99" a="1"/>
  <c r="E8" i="99" s="1"/>
  <c r="E16" i="99" a="1"/>
  <c r="E16" i="99" s="1"/>
  <c r="G8" i="99" a="1"/>
  <c r="G8" i="99" s="1"/>
  <c r="C36" i="9" a="1"/>
  <c r="C36" i="9" s="1"/>
  <c r="A7" i="99" a="1"/>
  <c r="A7" i="99" s="1"/>
  <c r="C22" i="99" a="1"/>
  <c r="C22" i="99" s="1"/>
  <c r="C27" i="9" a="1"/>
  <c r="C27" i="9" s="1"/>
  <c r="A27" i="99" a="1"/>
  <c r="A27" i="99" s="1"/>
  <c r="E37" i="99" a="1"/>
  <c r="E37" i="99" s="1"/>
  <c r="C11" i="99" a="1"/>
  <c r="C11" i="99" s="1"/>
  <c r="E43" i="9" a="1"/>
  <c r="E43" i="9" s="1"/>
  <c r="G44" i="99" a="1"/>
  <c r="G44" i="99" s="1"/>
  <c r="C41" i="99" a="1"/>
  <c r="C41" i="99" s="1"/>
  <c r="A3" i="9" a="1"/>
  <c r="A3" i="9" s="1"/>
  <c r="A15" i="9" a="1"/>
  <c r="A15" i="9" s="1"/>
  <c r="E18" i="99" a="1"/>
  <c r="E18" i="99" s="1"/>
  <c r="A20" i="9" a="1"/>
  <c r="A20" i="9" s="1"/>
  <c r="G27" i="9" a="1"/>
  <c r="G27" i="9" s="1"/>
  <c r="E11" i="9" a="1"/>
  <c r="E11" i="9" s="1"/>
  <c r="G7" i="99" a="1"/>
  <c r="G7" i="99" s="1"/>
  <c r="G40" i="9" a="1"/>
  <c r="G40" i="9" s="1"/>
  <c r="G31" i="99" a="1"/>
  <c r="G31" i="99" s="1"/>
  <c r="E36" i="99" a="1"/>
  <c r="E36" i="99" s="1"/>
  <c r="A25" i="9" a="1"/>
  <c r="A25" i="9" s="1"/>
  <c r="E29" i="9" a="1"/>
  <c r="E29" i="9" s="1"/>
  <c r="E17" i="99" a="1"/>
  <c r="E17" i="99" s="1"/>
  <c r="G22" i="9" a="1"/>
  <c r="G22" i="9" s="1"/>
  <c r="A49" i="99" a="1"/>
  <c r="A49" i="99" s="1"/>
  <c r="E19" i="99" a="1"/>
  <c r="E19" i="99" s="1"/>
  <c r="C48" i="99" a="1"/>
  <c r="C48" i="99" s="1"/>
  <c r="G28" i="99" a="1"/>
  <c r="G28" i="99" s="1"/>
  <c r="C44" i="99" a="1"/>
  <c r="C44" i="99" s="1"/>
  <c r="G12" i="9" a="1"/>
  <c r="G12" i="9" s="1"/>
  <c r="A25" i="99" a="1"/>
  <c r="A25" i="99" s="1"/>
  <c r="G14" i="99" a="1"/>
  <c r="G14" i="99" s="1"/>
  <c r="C3" i="99" a="1"/>
  <c r="C3" i="99" s="1"/>
  <c r="A36" i="99" a="1"/>
  <c r="A36" i="99" s="1"/>
  <c r="E35" i="9" a="1"/>
  <c r="E35" i="9" s="1"/>
  <c r="G25" i="9" a="1"/>
  <c r="G25" i="9" s="1"/>
  <c r="G49" i="9" a="1"/>
  <c r="G49" i="9" s="1"/>
  <c r="C40" i="99" a="1"/>
  <c r="C40" i="99" s="1"/>
  <c r="E28" i="9" a="1"/>
  <c r="E28" i="9" s="1"/>
  <c r="C31" i="99" a="1"/>
  <c r="C31" i="99" s="1"/>
  <c r="G4" i="99" a="1"/>
  <c r="G4" i="99" s="1"/>
  <c r="E50" i="9" a="1"/>
  <c r="E50" i="9" s="1"/>
  <c r="A12" i="99" a="1"/>
  <c r="A12" i="99" s="1"/>
  <c r="G49" i="99" a="1"/>
  <c r="G49" i="99" s="1"/>
  <c r="A23" i="9" a="1"/>
  <c r="A23" i="9" s="1"/>
  <c r="G51" i="99" a="1"/>
  <c r="G51" i="99" s="1"/>
  <c r="A12" i="9" a="1"/>
  <c r="A12" i="9" s="1"/>
  <c r="E20" i="9" a="1"/>
  <c r="E20" i="9" s="1"/>
  <c r="E46" i="9" a="1"/>
  <c r="E46" i="9" s="1"/>
  <c r="A44" i="99" a="1"/>
  <c r="A44" i="99" s="1"/>
  <c r="C49" i="9" a="1"/>
  <c r="C49" i="9" s="1"/>
  <c r="A42" i="99" a="1"/>
  <c r="A42" i="99" s="1"/>
  <c r="C42" i="99" a="1"/>
  <c r="C42" i="99" s="1"/>
  <c r="A35" i="9" a="1"/>
  <c r="A35" i="9" s="1"/>
  <c r="A43" i="9" a="1"/>
  <c r="A43" i="9" s="1"/>
  <c r="E12" i="99" a="1"/>
  <c r="E12" i="99" s="1"/>
  <c r="C47" i="99" a="1"/>
  <c r="C47" i="99" s="1"/>
  <c r="E17" i="9" a="1"/>
  <c r="E17" i="9" s="1"/>
  <c r="A30" i="99" a="1"/>
  <c r="A30" i="99" s="1"/>
  <c r="E16" i="9" a="1"/>
  <c r="E16" i="9" s="1"/>
  <c r="A18" i="9" a="1"/>
  <c r="A18" i="9" s="1"/>
  <c r="A47" i="9" a="1"/>
  <c r="A47" i="9" s="1"/>
  <c r="E51" i="99" a="1"/>
  <c r="E51" i="99" s="1"/>
  <c r="C35" i="99" a="1"/>
  <c r="C35" i="99" s="1"/>
  <c r="E48" i="9" a="1"/>
  <c r="E48" i="9" s="1"/>
  <c r="C37" i="9" a="1"/>
  <c r="C37" i="9" s="1"/>
  <c r="E9" i="99" a="1"/>
  <c r="E9" i="99" s="1"/>
  <c r="C16" i="9" a="1"/>
  <c r="C16" i="9" s="1"/>
  <c r="E3" i="9" a="1"/>
  <c r="E3" i="9" s="1"/>
  <c r="E27" i="99" a="1"/>
  <c r="E27" i="99" s="1"/>
  <c r="G24" i="9" a="1"/>
  <c r="G24" i="9" s="1"/>
  <c r="G17" i="9" a="1"/>
  <c r="G17" i="9" s="1"/>
  <c r="G50" i="99" a="1"/>
  <c r="G50" i="99" s="1"/>
  <c r="E8" i="9" a="1"/>
  <c r="E8" i="9" s="1"/>
  <c r="E50" i="99" a="1"/>
  <c r="E50" i="99" s="1"/>
  <c r="G19" i="9" a="1"/>
  <c r="G19" i="9" s="1"/>
  <c r="C9" i="9" a="1"/>
  <c r="C9" i="9" s="1"/>
  <c r="A3" i="99" a="1"/>
  <c r="A3" i="99" s="1"/>
  <c r="C50" i="9" a="1"/>
  <c r="C50" i="9" s="1"/>
  <c r="E37" i="9" a="1"/>
  <c r="E37" i="9" s="1"/>
  <c r="G30" i="9" a="1"/>
  <c r="G30" i="9" s="1"/>
  <c r="A38" i="99" a="1"/>
  <c r="A38" i="99" s="1"/>
  <c r="A18" i="99" a="1"/>
  <c r="A18" i="99" s="1"/>
  <c r="G13" i="9" a="1"/>
  <c r="G13" i="9" s="1"/>
  <c r="A22" i="99" a="1"/>
  <c r="A22" i="99" s="1"/>
  <c r="A10" i="99" a="1"/>
  <c r="A10" i="99" s="1"/>
  <c r="A16" i="9" a="1"/>
  <c r="A16" i="9" s="1"/>
  <c r="E29" i="99" a="1"/>
  <c r="E29" i="99" s="1"/>
  <c r="C24" i="9" a="1"/>
  <c r="C24" i="9" s="1"/>
  <c r="C4" i="9" a="1"/>
  <c r="C4" i="9" s="1"/>
  <c r="A16" i="99" a="1"/>
  <c r="A16" i="99" s="1"/>
  <c r="C43" i="99" a="1"/>
  <c r="C43" i="99" s="1"/>
  <c r="E47" i="99" a="1"/>
  <c r="E47" i="99" s="1"/>
  <c r="G3" i="9" a="1"/>
  <c r="G3" i="9" s="1"/>
  <c r="C23" i="99" a="1"/>
  <c r="C23" i="99" s="1"/>
  <c r="A27" i="9" a="1"/>
  <c r="A27" i="9" s="1"/>
  <c r="C15" i="9" a="1"/>
  <c r="C15" i="9" s="1"/>
  <c r="G13" i="99" a="1"/>
  <c r="G13" i="99" s="1"/>
  <c r="G10" i="9" a="1"/>
  <c r="G10" i="9" s="1"/>
  <c r="A13" i="9" a="1"/>
  <c r="A13" i="9" s="1"/>
  <c r="E15" i="99" a="1"/>
  <c r="E15" i="99" s="1"/>
  <c r="C46" i="99" a="1"/>
  <c r="C46" i="99" s="1"/>
  <c r="G35" i="99" a="1"/>
  <c r="G35" i="99" s="1"/>
  <c r="A9" i="99" a="1"/>
  <c r="A9" i="99" s="1"/>
  <c r="B9" i="99" s="1"/>
  <c r="E5" i="99" a="1"/>
  <c r="E5" i="99" s="1"/>
  <c r="C5" i="99" a="1"/>
  <c r="C5" i="99" s="1"/>
  <c r="G42" i="9" a="1"/>
  <c r="G42" i="9" s="1"/>
  <c r="G26" i="99" a="1"/>
  <c r="G26" i="99" s="1"/>
  <c r="A42" i="9" a="1"/>
  <c r="A42" i="9" s="1"/>
  <c r="C22" i="9" a="1"/>
  <c r="C22" i="9" s="1"/>
  <c r="E49" i="9" a="1"/>
  <c r="E49" i="9" s="1"/>
  <c r="G48" i="9" a="1"/>
  <c r="G48" i="9" s="1"/>
  <c r="E24" i="99" a="1"/>
  <c r="E24" i="99" s="1"/>
  <c r="E30" i="9" a="1"/>
  <c r="E30" i="9" s="1"/>
  <c r="A45" i="99" a="1"/>
  <c r="A45" i="99" s="1"/>
  <c r="C41" i="9" a="1"/>
  <c r="C41" i="9" s="1"/>
  <c r="A4" i="9" a="1"/>
  <c r="A4" i="9" s="1"/>
  <c r="A34" i="9" a="1"/>
  <c r="A34" i="9" s="1"/>
  <c r="A45" i="9" a="1"/>
  <c r="A45" i="9" s="1"/>
  <c r="E32" i="9" a="1"/>
  <c r="E32" i="9" s="1"/>
  <c r="A40" i="99" a="1"/>
  <c r="A40" i="99" s="1"/>
  <c r="E31" i="9" a="1"/>
  <c r="E31" i="9" s="1"/>
  <c r="G12" i="99" a="1"/>
  <c r="G12" i="99" s="1"/>
  <c r="E22" i="99" a="1"/>
  <c r="E22" i="99" s="1"/>
  <c r="G42" i="99" a="1"/>
  <c r="G42" i="99" s="1"/>
  <c r="A11" i="9" a="1"/>
  <c r="A11" i="9" s="1"/>
  <c r="E4" i="99" a="1"/>
  <c r="E4" i="99" s="1"/>
  <c r="E7" i="9" a="1"/>
  <c r="E7" i="9" s="1"/>
  <c r="A4" i="99" a="1"/>
  <c r="A4" i="99" s="1"/>
  <c r="C34" i="9" a="1"/>
  <c r="C34" i="9" s="1"/>
  <c r="G15" i="9" a="1"/>
  <c r="G15" i="9" s="1"/>
  <c r="E45" i="9" a="1"/>
  <c r="E45" i="9" s="1"/>
  <c r="G5" i="99" a="1"/>
  <c r="G5" i="99" s="1"/>
  <c r="G45" i="99" a="1"/>
  <c r="G45" i="99" s="1"/>
  <c r="E30" i="99" a="1"/>
  <c r="E30" i="99" s="1"/>
  <c r="G21" i="99" a="1"/>
  <c r="G21" i="99" s="1"/>
  <c r="A26" i="9" a="1"/>
  <c r="A26" i="9" s="1"/>
  <c r="E42" i="9" a="1"/>
  <c r="E42" i="9" s="1"/>
  <c r="E26" i="99" a="1"/>
  <c r="E26" i="99" s="1"/>
  <c r="A21" i="99" a="1"/>
  <c r="A21" i="99" s="1"/>
  <c r="A9" i="9" a="1"/>
  <c r="A9" i="9" s="1"/>
  <c r="G45" i="9" a="1"/>
  <c r="G45" i="9" s="1"/>
  <c r="A17" i="9" a="1"/>
  <c r="A17" i="9" s="1"/>
  <c r="E13" i="99" a="1"/>
  <c r="E13" i="99" s="1"/>
  <c r="E6" i="99" a="1"/>
  <c r="E6" i="99" s="1"/>
  <c r="A20" i="99" a="1"/>
  <c r="A20" i="99" s="1"/>
  <c r="B20" i="99" s="1"/>
  <c r="A19" i="99" a="1"/>
  <c r="A19" i="99" s="1"/>
  <c r="G29" i="99" a="1"/>
  <c r="G29" i="99" s="1"/>
  <c r="E3" i="99" a="1"/>
  <c r="E3" i="99" s="1"/>
  <c r="A28" i="99" a="1"/>
  <c r="A28" i="99" s="1"/>
  <c r="E12" i="9" a="1"/>
  <c r="E12" i="9" s="1"/>
  <c r="E7" i="99" a="1"/>
  <c r="E7" i="99" s="1"/>
  <c r="A19" i="9" a="1"/>
  <c r="A19" i="9" s="1"/>
  <c r="C31" i="9" a="1"/>
  <c r="C31" i="9" s="1"/>
  <c r="E38" i="9" a="1"/>
  <c r="E38" i="9" s="1"/>
  <c r="A43" i="99" a="1"/>
  <c r="A43" i="99" s="1"/>
  <c r="C18" i="9" a="1"/>
  <c r="C18" i="9" s="1"/>
  <c r="A51" i="9" a="1"/>
  <c r="A51" i="9" s="1"/>
  <c r="E23" i="9" a="1"/>
  <c r="E23" i="9" s="1"/>
  <c r="E31" i="99" a="1"/>
  <c r="E31" i="99" s="1"/>
  <c r="E21" i="99" a="1"/>
  <c r="E21" i="99" s="1"/>
  <c r="E36" i="9" a="1"/>
  <c r="E36" i="9" s="1"/>
  <c r="C38" i="9" a="1"/>
  <c r="C38" i="9" s="1"/>
  <c r="A24" i="9" a="1"/>
  <c r="A24" i="9" s="1"/>
  <c r="C26" i="9" a="1"/>
  <c r="C26" i="9" s="1"/>
  <c r="C44" i="9" a="1"/>
  <c r="C44" i="9" s="1"/>
  <c r="B36" i="99" l="1"/>
  <c r="B21" i="9"/>
  <c r="B47" i="9"/>
  <c r="N69" i="22"/>
  <c r="B48" i="99"/>
  <c r="D16" i="99"/>
  <c r="B30" i="9"/>
  <c r="B14" i="99"/>
  <c r="B50" i="99"/>
  <c r="B19" i="99"/>
  <c r="B29" i="99"/>
  <c r="B39" i="99"/>
  <c r="B46" i="99"/>
  <c r="D29" i="9"/>
  <c r="B51" i="9"/>
  <c r="D50" i="99"/>
  <c r="B35" i="9"/>
  <c r="B51" i="99"/>
  <c r="B34" i="9"/>
  <c r="B3" i="99"/>
  <c r="B18" i="99"/>
  <c r="B12" i="99"/>
  <c r="B49" i="9"/>
  <c r="B27" i="99"/>
  <c r="B26" i="99"/>
  <c r="B6" i="9"/>
  <c r="B7" i="9"/>
  <c r="D49" i="99"/>
  <c r="F7" i="9"/>
  <c r="B23" i="99"/>
  <c r="D6" i="9"/>
  <c r="B47" i="99"/>
  <c r="F4" i="99"/>
  <c r="B44" i="9"/>
  <c r="F23" i="9"/>
  <c r="F14" i="9"/>
  <c r="B4" i="9"/>
  <c r="B26" i="9"/>
  <c r="D25" i="99"/>
  <c r="F38" i="99"/>
  <c r="F5" i="9"/>
  <c r="F17" i="9"/>
  <c r="B37" i="99"/>
  <c r="D51" i="99"/>
  <c r="B36" i="9"/>
  <c r="B17" i="99"/>
  <c r="D10" i="99"/>
  <c r="F27" i="99"/>
  <c r="B11" i="99"/>
  <c r="D40" i="9"/>
  <c r="D29" i="99"/>
  <c r="B39" i="9"/>
  <c r="D34" i="99"/>
  <c r="F43" i="9"/>
  <c r="D28" i="99"/>
  <c r="B29" i="9"/>
  <c r="D8" i="99"/>
  <c r="F36" i="99"/>
  <c r="F51" i="9"/>
  <c r="D24" i="99"/>
  <c r="B5" i="99"/>
  <c r="F12" i="9"/>
  <c r="D15" i="99"/>
  <c r="B30" i="99"/>
  <c r="B31" i="9"/>
  <c r="D6" i="99"/>
  <c r="B33" i="99"/>
  <c r="B20" i="9"/>
  <c r="D26" i="99"/>
  <c r="B6" i="99"/>
  <c r="B40" i="9"/>
  <c r="F42" i="9"/>
  <c r="D13" i="9"/>
  <c r="B8" i="9"/>
  <c r="F39" i="9"/>
  <c r="B46" i="9"/>
  <c r="B31" i="99"/>
  <c r="B8" i="99"/>
  <c r="B52" i="99"/>
  <c r="F11" i="9"/>
  <c r="F33" i="9"/>
  <c r="B24" i="99"/>
  <c r="F8" i="9"/>
  <c r="B34" i="99"/>
  <c r="F18" i="99"/>
  <c r="F46" i="9"/>
  <c r="B41" i="99"/>
  <c r="D19" i="9"/>
  <c r="B28" i="9"/>
  <c r="B14" i="9"/>
  <c r="F32" i="9"/>
  <c r="D39" i="99"/>
  <c r="B38" i="9"/>
  <c r="F52" i="99"/>
  <c r="D12" i="99"/>
  <c r="B16" i="9"/>
  <c r="B41" i="9"/>
  <c r="D9" i="99"/>
  <c r="F17" i="99"/>
  <c r="B10" i="9"/>
  <c r="B15" i="9"/>
  <c r="B13" i="99"/>
  <c r="B48" i="9"/>
  <c r="B3" i="9"/>
  <c r="B33" i="9"/>
  <c r="B22" i="9"/>
  <c r="B35" i="99"/>
  <c r="B42" i="99"/>
  <c r="B7" i="99"/>
  <c r="B45" i="99"/>
  <c r="B49" i="99"/>
  <c r="B45" i="9"/>
  <c r="B15" i="99"/>
  <c r="B25" i="9"/>
  <c r="D26" i="9"/>
  <c r="F26" i="9"/>
  <c r="D31" i="9"/>
  <c r="F31" i="9"/>
  <c r="D34" i="9"/>
  <c r="F34" i="9"/>
  <c r="D5" i="99"/>
  <c r="F5" i="99"/>
  <c r="F4" i="9"/>
  <c r="D4" i="9"/>
  <c r="F37" i="9"/>
  <c r="D37" i="9"/>
  <c r="D41" i="99"/>
  <c r="F41" i="99"/>
  <c r="B10" i="99"/>
  <c r="B37" i="9"/>
  <c r="B9" i="9"/>
  <c r="B43" i="9"/>
  <c r="N41" i="22"/>
  <c r="N53" i="22"/>
  <c r="N54" i="22"/>
  <c r="N56" i="22"/>
  <c r="N58" i="22"/>
  <c r="N63" i="22"/>
  <c r="N66" i="22"/>
  <c r="N67" i="22"/>
  <c r="D15" i="9"/>
  <c r="F15" i="9"/>
  <c r="F24" i="9"/>
  <c r="D24" i="9"/>
  <c r="F47" i="99"/>
  <c r="D47" i="99"/>
  <c r="B4" i="99"/>
  <c r="F3" i="99"/>
  <c r="D3" i="99"/>
  <c r="B44" i="99"/>
  <c r="F36" i="9"/>
  <c r="D36" i="9"/>
  <c r="F28" i="9"/>
  <c r="D28" i="9"/>
  <c r="B11" i="9"/>
  <c r="B23" i="9"/>
  <c r="D13" i="99"/>
  <c r="F13" i="99"/>
  <c r="F38" i="9"/>
  <c r="D38" i="9"/>
  <c r="B21" i="99"/>
  <c r="B17" i="9"/>
  <c r="D35" i="99"/>
  <c r="F35" i="99"/>
  <c r="D31" i="99"/>
  <c r="F31" i="99"/>
  <c r="F21" i="9"/>
  <c r="D21" i="9"/>
  <c r="D35" i="9"/>
  <c r="F35" i="9"/>
  <c r="F21" i="99"/>
  <c r="D21" i="99"/>
  <c r="D14" i="99"/>
  <c r="F14" i="99"/>
  <c r="D23" i="99"/>
  <c r="F23" i="99"/>
  <c r="D50" i="9"/>
  <c r="F50" i="9"/>
  <c r="B24" i="9"/>
  <c r="B27" i="9"/>
  <c r="D11" i="99"/>
  <c r="F11" i="99"/>
  <c r="B43" i="99"/>
  <c r="F47" i="9"/>
  <c r="D47" i="9"/>
  <c r="B32" i="9"/>
  <c r="F30" i="99"/>
  <c r="D30" i="99"/>
  <c r="B50" i="9"/>
  <c r="D44" i="9"/>
  <c r="F44" i="9"/>
  <c r="F22" i="9"/>
  <c r="D22" i="9"/>
  <c r="D46" i="99"/>
  <c r="F46" i="99"/>
  <c r="D40" i="99"/>
  <c r="F40" i="99"/>
  <c r="B12" i="9"/>
  <c r="D3" i="9"/>
  <c r="F3" i="9"/>
  <c r="F19" i="99"/>
  <c r="D19" i="99"/>
  <c r="B16" i="99"/>
  <c r="F9" i="9"/>
  <c r="D9" i="9"/>
  <c r="N23" i="22"/>
  <c r="N46" i="22"/>
  <c r="N25" i="22"/>
  <c r="N26" i="22"/>
  <c r="N27" i="22"/>
  <c r="N28" i="22"/>
  <c r="N30" i="22"/>
  <c r="N31" i="22"/>
  <c r="N32" i="22"/>
  <c r="N33" i="22"/>
  <c r="N34" i="22"/>
  <c r="N35" i="22"/>
  <c r="N36" i="22"/>
  <c r="N38" i="22"/>
  <c r="N40" i="22"/>
  <c r="N51" i="22"/>
  <c r="N52" i="22"/>
  <c r="N55" i="22"/>
  <c r="N57" i="22"/>
  <c r="N59" i="22"/>
  <c r="N60" i="22"/>
  <c r="N64" i="22"/>
  <c r="N65" i="22"/>
  <c r="N68" i="22"/>
  <c r="D42" i="99"/>
  <c r="F42" i="99"/>
  <c r="F44" i="99"/>
  <c r="D44" i="99"/>
  <c r="B18" i="9"/>
  <c r="F37" i="99"/>
  <c r="D37" i="99"/>
  <c r="D25" i="9"/>
  <c r="F25" i="9"/>
  <c r="F45" i="99"/>
  <c r="D45" i="99"/>
  <c r="F32" i="99"/>
  <c r="D32" i="99"/>
  <c r="D18" i="9"/>
  <c r="F18" i="9"/>
  <c r="F41" i="9"/>
  <c r="D41" i="9"/>
  <c r="F43" i="99"/>
  <c r="D43" i="99"/>
  <c r="B13" i="9"/>
  <c r="B19" i="9"/>
  <c r="D16" i="9"/>
  <c r="F16" i="9"/>
  <c r="B28" i="99"/>
  <c r="F27" i="9"/>
  <c r="D27" i="9"/>
  <c r="F7" i="99"/>
  <c r="D7" i="99"/>
  <c r="F45" i="9"/>
  <c r="D45" i="9"/>
  <c r="F20" i="99"/>
  <c r="D20" i="99"/>
  <c r="B25" i="99"/>
  <c r="D20" i="9"/>
  <c r="F20" i="9"/>
  <c r="B38" i="99"/>
  <c r="D33" i="99"/>
  <c r="F33" i="99"/>
  <c r="B42" i="9"/>
  <c r="F49" i="9"/>
  <c r="D49" i="9"/>
  <c r="F48" i="99"/>
  <c r="D48" i="99"/>
  <c r="D22" i="99"/>
  <c r="F22" i="99"/>
  <c r="D48" i="9"/>
  <c r="F48" i="9"/>
  <c r="B22" i="99"/>
  <c r="B5" i="9"/>
  <c r="B40" i="99"/>
  <c r="D30" i="9"/>
  <c r="F30" i="9"/>
  <c r="R69" i="22" l="1"/>
  <c r="O69" i="22"/>
  <c r="S69" i="22" s="1"/>
  <c r="R60" i="22"/>
  <c r="R26" i="22"/>
  <c r="R58" i="22"/>
  <c r="R27" i="22"/>
  <c r="R35" i="22"/>
  <c r="R57" i="22"/>
  <c r="R34" i="22"/>
  <c r="R25" i="22"/>
  <c r="R56" i="22"/>
  <c r="R63" i="22"/>
  <c r="R59" i="22"/>
  <c r="R55" i="22"/>
  <c r="R33" i="22"/>
  <c r="O46" i="22"/>
  <c r="S46" i="22" s="1"/>
  <c r="R46" i="22"/>
  <c r="R54" i="22"/>
  <c r="R32" i="22"/>
  <c r="R68" i="22"/>
  <c r="R51" i="22"/>
  <c r="O31" i="22"/>
  <c r="S31" i="22" s="1"/>
  <c r="R31" i="22"/>
  <c r="R41" i="22"/>
  <c r="R36" i="22"/>
  <c r="O23" i="22"/>
  <c r="S23" i="22" s="1"/>
  <c r="R23" i="22"/>
  <c r="R65" i="22"/>
  <c r="O40" i="22"/>
  <c r="S40" i="22" s="1"/>
  <c r="R40" i="22"/>
  <c r="R30" i="22"/>
  <c r="R67" i="22"/>
  <c r="R52" i="22"/>
  <c r="R53" i="22"/>
  <c r="R64" i="22"/>
  <c r="R38" i="22"/>
  <c r="R28" i="22"/>
  <c r="R66" i="22"/>
  <c r="A14" i="100" l="1" a="1"/>
  <c r="A14" i="100" s="1"/>
  <c r="A9" i="100" a="1"/>
  <c r="A9" i="100" s="1"/>
  <c r="C37" i="36" a="1"/>
  <c r="C37" i="36" s="1"/>
  <c r="B37" i="36" s="1"/>
  <c r="A11" i="36" a="1"/>
  <c r="A11" i="36" s="1"/>
  <c r="A41" i="36" a="1"/>
  <c r="A41" i="36" s="1"/>
  <c r="A11" i="100" a="1"/>
  <c r="A11" i="100" s="1"/>
  <c r="D47" i="36" a="1"/>
  <c r="D47" i="36" s="1"/>
  <c r="D7" i="36" a="1"/>
  <c r="D7" i="36" s="1"/>
  <c r="A40" i="36" a="1"/>
  <c r="A40" i="36" s="1"/>
  <c r="D34" i="36" a="1"/>
  <c r="D34" i="36" s="1"/>
  <c r="C30" i="36" a="1"/>
  <c r="C30" i="36" s="1"/>
  <c r="B30" i="36" s="1"/>
  <c r="A8" i="100" a="1"/>
  <c r="A8" i="100" s="1"/>
  <c r="D8" i="36" a="1"/>
  <c r="D8" i="36" s="1"/>
  <c r="D48" i="36" a="1"/>
  <c r="D48" i="36" s="1"/>
  <c r="D30" i="36" a="1"/>
  <c r="D30" i="36" s="1"/>
  <c r="A6" i="36" a="1"/>
  <c r="A6" i="36" s="1"/>
  <c r="A44" i="36" a="1"/>
  <c r="A44" i="36" s="1"/>
  <c r="D8" i="100" a="1"/>
  <c r="D8" i="100" s="1"/>
  <c r="D15" i="36" a="1"/>
  <c r="D15" i="36" s="1"/>
  <c r="C15" i="100" a="1"/>
  <c r="C15" i="100" s="1"/>
  <c r="B15" i="100" s="1"/>
  <c r="C10" i="100" a="1"/>
  <c r="C10" i="100" s="1"/>
  <c r="B10" i="100" s="1"/>
  <c r="D36" i="36" a="1"/>
  <c r="D36" i="36" s="1"/>
  <c r="D38" i="36" a="1"/>
  <c r="D38" i="36" s="1"/>
  <c r="C11" i="36" a="1"/>
  <c r="C11" i="36" s="1"/>
  <c r="B11" i="36" s="1"/>
  <c r="A32" i="36" a="1"/>
  <c r="A32" i="36" s="1"/>
  <c r="D33" i="36" a="1"/>
  <c r="D33" i="36" s="1"/>
  <c r="C7" i="100" a="1"/>
  <c r="C7" i="100" s="1"/>
  <c r="B7" i="100" s="1"/>
  <c r="A6" i="100" a="1"/>
  <c r="A6" i="100" s="1"/>
  <c r="C18" i="100" a="1"/>
  <c r="C18" i="100" s="1"/>
  <c r="B18" i="100" s="1"/>
  <c r="A9" i="36" a="1"/>
  <c r="A9" i="36" s="1"/>
  <c r="A34" i="36" a="1"/>
  <c r="A34" i="36" s="1"/>
  <c r="C20" i="36" a="1"/>
  <c r="C20" i="36" s="1"/>
  <c r="B20" i="36" s="1"/>
  <c r="D7" i="100" a="1"/>
  <c r="D7" i="100" s="1"/>
  <c r="D20" i="36" a="1"/>
  <c r="D20" i="36" s="1"/>
  <c r="A28" i="36" a="1"/>
  <c r="A28" i="36" s="1"/>
  <c r="A4" i="36" a="1"/>
  <c r="A4" i="36" s="1"/>
  <c r="C33" i="36" a="1"/>
  <c r="C33" i="36" s="1"/>
  <c r="B33" i="36" s="1"/>
  <c r="D19" i="100" a="1"/>
  <c r="D19" i="100" s="1"/>
  <c r="A23" i="36" a="1"/>
  <c r="A23" i="36" s="1"/>
  <c r="D5" i="36" a="1"/>
  <c r="D5" i="36" s="1"/>
  <c r="A18" i="36" a="1"/>
  <c r="A18" i="36" s="1"/>
  <c r="C34" i="36" a="1"/>
  <c r="C34" i="36" s="1"/>
  <c r="B34" i="36" s="1"/>
  <c r="D13" i="36" a="1"/>
  <c r="D13" i="36" s="1"/>
  <c r="A27" i="36" a="1"/>
  <c r="A27" i="36" s="1"/>
  <c r="A17" i="36" a="1"/>
  <c r="A17" i="36" s="1"/>
  <c r="D10" i="36" a="1"/>
  <c r="D10" i="36" s="1"/>
  <c r="D12" i="100" a="1"/>
  <c r="D12" i="100" s="1"/>
  <c r="C27" i="36" a="1"/>
  <c r="C27" i="36" s="1"/>
  <c r="B27" i="36" s="1"/>
  <c r="A29" i="36" a="1"/>
  <c r="A29" i="36" s="1"/>
  <c r="C26" i="36" a="1"/>
  <c r="C26" i="36" s="1"/>
  <c r="B26" i="36" s="1"/>
  <c r="D35" i="36" a="1"/>
  <c r="D35" i="36" s="1"/>
  <c r="D41" i="36" a="1"/>
  <c r="D41" i="36" s="1"/>
  <c r="C24" i="36" a="1"/>
  <c r="C24" i="36" s="1"/>
  <c r="B24" i="36" s="1"/>
  <c r="C4" i="100" a="1"/>
  <c r="C4" i="100" s="1"/>
  <c r="B4" i="100" s="1"/>
  <c r="A33" i="36" a="1"/>
  <c r="A33" i="36" s="1"/>
  <c r="A45" i="36" a="1"/>
  <c r="A45" i="36" s="1"/>
  <c r="C9" i="100" a="1"/>
  <c r="C9" i="100" s="1"/>
  <c r="B9" i="100" s="1"/>
  <c r="C8" i="100" a="1"/>
  <c r="C8" i="100" s="1"/>
  <c r="B8" i="100" s="1"/>
  <c r="A43" i="36" a="1"/>
  <c r="A43" i="36" s="1"/>
  <c r="D6" i="100" a="1"/>
  <c r="D6" i="100" s="1"/>
  <c r="C40" i="36" a="1"/>
  <c r="C40" i="36" s="1"/>
  <c r="B40" i="36" s="1"/>
  <c r="A10" i="100" a="1"/>
  <c r="A10" i="100" s="1"/>
  <c r="C38" i="36" a="1"/>
  <c r="C38" i="36" s="1"/>
  <c r="B38" i="36" s="1"/>
  <c r="D9" i="100" a="1"/>
  <c r="D9" i="100" s="1"/>
  <c r="A7" i="100" a="1"/>
  <c r="A7" i="100" s="1"/>
  <c r="D51" i="36" a="1"/>
  <c r="D51" i="36" s="1"/>
  <c r="D23" i="36" a="1"/>
  <c r="D23" i="36" s="1"/>
  <c r="A30" i="36" a="1"/>
  <c r="A30" i="36" s="1"/>
  <c r="C35" i="36" a="1"/>
  <c r="C35" i="36" s="1"/>
  <c r="B35" i="36" s="1"/>
  <c r="C9" i="36" a="1"/>
  <c r="C9" i="36" s="1"/>
  <c r="B9" i="36" s="1"/>
  <c r="A37" i="36" a="1"/>
  <c r="A37" i="36" s="1"/>
  <c r="D6" i="36" a="1"/>
  <c r="D6" i="36" s="1"/>
  <c r="C45" i="36" a="1"/>
  <c r="C45" i="36" s="1"/>
  <c r="B45" i="36" s="1"/>
  <c r="C49" i="36" a="1"/>
  <c r="C49" i="36" s="1"/>
  <c r="B49" i="36" s="1"/>
  <c r="A4" i="100" a="1"/>
  <c r="A4" i="100" s="1"/>
  <c r="C13" i="36" a="1"/>
  <c r="C13" i="36" s="1"/>
  <c r="B13" i="36" s="1"/>
  <c r="C3" i="36" a="1"/>
  <c r="C3" i="36" s="1"/>
  <c r="D18" i="36" a="1"/>
  <c r="D18" i="36" s="1"/>
  <c r="C14" i="100" a="1"/>
  <c r="C14" i="100" s="1"/>
  <c r="B14" i="100" s="1"/>
  <c r="D32" i="36" a="1"/>
  <c r="D32" i="36" s="1"/>
  <c r="D4" i="36" a="1"/>
  <c r="D4" i="36" s="1"/>
  <c r="D22" i="36" a="1"/>
  <c r="D22" i="36" s="1"/>
  <c r="C21" i="36" a="1"/>
  <c r="C21" i="36" s="1"/>
  <c r="B21" i="36" s="1"/>
  <c r="C47" i="36" a="1"/>
  <c r="C47" i="36" s="1"/>
  <c r="B47" i="36" s="1"/>
  <c r="C48" i="36" a="1"/>
  <c r="C48" i="36" s="1"/>
  <c r="B48" i="36" s="1"/>
  <c r="A26" i="36" a="1"/>
  <c r="A26" i="36" s="1"/>
  <c r="D21" i="36" a="1"/>
  <c r="D21" i="36" s="1"/>
  <c r="D31" i="36" a="1"/>
  <c r="D31" i="36" s="1"/>
  <c r="C22" i="36" a="1"/>
  <c r="C22" i="36" s="1"/>
  <c r="B22" i="36" s="1"/>
  <c r="C39" i="36" a="1"/>
  <c r="C39" i="36" s="1"/>
  <c r="B39" i="36" s="1"/>
  <c r="C16" i="36" a="1"/>
  <c r="C16" i="36" s="1"/>
  <c r="B16" i="36" s="1"/>
  <c r="A21" i="36" a="1"/>
  <c r="A21" i="36" s="1"/>
  <c r="A46" i="36" a="1"/>
  <c r="A46" i="36" s="1"/>
  <c r="A19" i="100" a="1"/>
  <c r="A19" i="100" s="1"/>
  <c r="D28" i="36" a="1"/>
  <c r="D28" i="36" s="1"/>
  <c r="D24" i="36" a="1"/>
  <c r="D24" i="36" s="1"/>
  <c r="D14" i="36" a="1"/>
  <c r="D14" i="36" s="1"/>
  <c r="C17" i="100" a="1"/>
  <c r="C17" i="100" s="1"/>
  <c r="B17" i="100" s="1"/>
  <c r="C50" i="36" a="1"/>
  <c r="C50" i="36" s="1"/>
  <c r="B50" i="36" s="1"/>
  <c r="A12" i="36" a="1"/>
  <c r="A12" i="36" s="1"/>
  <c r="C14" i="36" a="1"/>
  <c r="C14" i="36" s="1"/>
  <c r="B14" i="36" s="1"/>
  <c r="D4" i="100" a="1"/>
  <c r="D4" i="100" s="1"/>
  <c r="A42" i="36" a="1"/>
  <c r="A42" i="36" s="1"/>
  <c r="C42" i="36" a="1"/>
  <c r="C42" i="36" s="1"/>
  <c r="B42" i="36" s="1"/>
  <c r="D5" i="100" a="1"/>
  <c r="D5" i="100" s="1"/>
  <c r="D17" i="100" a="1"/>
  <c r="D17" i="100" s="1"/>
  <c r="A49" i="36" a="1"/>
  <c r="A49" i="36" s="1"/>
  <c r="C41" i="36" a="1"/>
  <c r="C41" i="36" s="1"/>
  <c r="B41" i="36" s="1"/>
  <c r="D25" i="36" a="1"/>
  <c r="D25" i="36" s="1"/>
  <c r="C4" i="36" a="1"/>
  <c r="C4" i="36" s="1"/>
  <c r="B4" i="36" s="1"/>
  <c r="D11" i="100" a="1"/>
  <c r="D11" i="100" s="1"/>
  <c r="D19" i="36" a="1"/>
  <c r="D19" i="36" s="1"/>
  <c r="A16" i="36" a="1"/>
  <c r="A16" i="36" s="1"/>
  <c r="C5" i="36" a="1"/>
  <c r="C5" i="36" s="1"/>
  <c r="B5" i="36" s="1"/>
  <c r="A51" i="36" a="1"/>
  <c r="A51" i="36" s="1"/>
  <c r="A14" i="36" a="1"/>
  <c r="A14" i="36" s="1"/>
  <c r="D49" i="36" a="1"/>
  <c r="D49" i="36" s="1"/>
  <c r="C19" i="36" a="1"/>
  <c r="C19" i="36" s="1"/>
  <c r="B19" i="36" s="1"/>
  <c r="A31" i="36" a="1"/>
  <c r="A31" i="36" s="1"/>
  <c r="A15" i="100" a="1"/>
  <c r="A15" i="100" s="1"/>
  <c r="D9" i="36" a="1"/>
  <c r="D9" i="36" s="1"/>
  <c r="A3" i="100" a="1"/>
  <c r="A3" i="100" s="1"/>
  <c r="A5" i="100" a="1"/>
  <c r="A5" i="100" s="1"/>
  <c r="C32" i="36" a="1"/>
  <c r="C32" i="36" s="1"/>
  <c r="B32" i="36" s="1"/>
  <c r="D18" i="100" a="1"/>
  <c r="D18" i="100" s="1"/>
  <c r="D17" i="36" a="1"/>
  <c r="D17" i="36" s="1"/>
  <c r="C31" i="36" a="1"/>
  <c r="C31" i="36" s="1"/>
  <c r="B31" i="36" s="1"/>
  <c r="D37" i="36" a="1"/>
  <c r="D37" i="36" s="1"/>
  <c r="C13" i="100" a="1"/>
  <c r="C13" i="100" s="1"/>
  <c r="B13" i="100" s="1"/>
  <c r="A15" i="36" a="1"/>
  <c r="A15" i="36" s="1"/>
  <c r="C8" i="36" a="1"/>
  <c r="C8" i="36" s="1"/>
  <c r="B8" i="36" s="1"/>
  <c r="D46" i="36" a="1"/>
  <c r="D46" i="36" s="1"/>
  <c r="C12" i="100" a="1"/>
  <c r="C12" i="100" s="1"/>
  <c r="B12" i="100" s="1"/>
  <c r="D29" i="36" a="1"/>
  <c r="D29" i="36" s="1"/>
  <c r="D11" i="36" a="1"/>
  <c r="D11" i="36" s="1"/>
  <c r="A13" i="100" a="1"/>
  <c r="A13" i="100" s="1"/>
  <c r="C28" i="36" a="1"/>
  <c r="C28" i="36" s="1"/>
  <c r="B28" i="36" s="1"/>
  <c r="D26" i="36" a="1"/>
  <c r="D26" i="36" s="1"/>
  <c r="A5" i="36" a="1"/>
  <c r="A5" i="36" s="1"/>
  <c r="D15" i="100" a="1"/>
  <c r="D15" i="100" s="1"/>
  <c r="C18" i="36" a="1"/>
  <c r="C18" i="36" s="1"/>
  <c r="B18" i="36" s="1"/>
  <c r="D3" i="100" a="1"/>
  <c r="D3" i="100" s="1"/>
  <c r="C11" i="100" a="1"/>
  <c r="C11" i="100" s="1"/>
  <c r="B11" i="100" s="1"/>
  <c r="A19" i="36" a="1"/>
  <c r="A19" i="36" s="1"/>
  <c r="D12" i="36" a="1"/>
  <c r="D12" i="36" s="1"/>
  <c r="C36" i="36" a="1"/>
  <c r="C36" i="36" s="1"/>
  <c r="B36" i="36" s="1"/>
  <c r="C6" i="36" a="1"/>
  <c r="C6" i="36" s="1"/>
  <c r="B6" i="36" s="1"/>
  <c r="C19" i="100" a="1"/>
  <c r="C19" i="100" s="1"/>
  <c r="B19" i="100" s="1"/>
  <c r="C17" i="36" a="1"/>
  <c r="C17" i="36" s="1"/>
  <c r="B17" i="36" s="1"/>
  <c r="C51" i="36" a="1"/>
  <c r="C51" i="36" s="1"/>
  <c r="B51" i="36" s="1"/>
  <c r="C6" i="100" a="1"/>
  <c r="C6" i="100" s="1"/>
  <c r="B6" i="100" s="1"/>
  <c r="A8" i="36" a="1"/>
  <c r="A8" i="36" s="1"/>
  <c r="A47" i="36" a="1"/>
  <c r="A47" i="36" s="1"/>
  <c r="D40" i="36" a="1"/>
  <c r="D40" i="36" s="1"/>
  <c r="D13" i="100" a="1"/>
  <c r="D13" i="100" s="1"/>
  <c r="D39" i="36" a="1"/>
  <c r="D39" i="36" s="1"/>
  <c r="A38" i="36" a="1"/>
  <c r="A38" i="36" s="1"/>
  <c r="D43" i="36" a="1"/>
  <c r="D43" i="36" s="1"/>
  <c r="D50" i="36" a="1"/>
  <c r="D50" i="36" s="1"/>
  <c r="D27" i="36" a="1"/>
  <c r="D27" i="36" s="1"/>
  <c r="D14" i="100" a="1"/>
  <c r="D14" i="100" s="1"/>
  <c r="C3" i="100" a="1"/>
  <c r="C3" i="100" s="1"/>
  <c r="A22" i="36" a="1"/>
  <c r="A22" i="36" s="1"/>
  <c r="A20" i="36" a="1"/>
  <c r="A20" i="36" s="1"/>
  <c r="C12" i="36" a="1"/>
  <c r="C12" i="36" s="1"/>
  <c r="B12" i="36" s="1"/>
  <c r="C10" i="36" a="1"/>
  <c r="C10" i="36" s="1"/>
  <c r="B10" i="36" s="1"/>
  <c r="A3" i="36" a="1"/>
  <c r="A3" i="36" s="1"/>
  <c r="C16" i="100" a="1"/>
  <c r="C16" i="100" s="1"/>
  <c r="B16" i="100" s="1"/>
  <c r="A50" i="36" a="1"/>
  <c r="A50" i="36" s="1"/>
  <c r="D3" i="36" a="1"/>
  <c r="D3" i="36" s="1"/>
  <c r="D16" i="100" a="1"/>
  <c r="D16" i="100" s="1"/>
  <c r="C44" i="36" a="1"/>
  <c r="C44" i="36" s="1"/>
  <c r="B44" i="36" s="1"/>
  <c r="A18" i="100" a="1"/>
  <c r="A18" i="100" s="1"/>
  <c r="A35" i="36" a="1"/>
  <c r="A35" i="36" s="1"/>
  <c r="C15" i="36" a="1"/>
  <c r="C15" i="36" s="1"/>
  <c r="B15" i="36" s="1"/>
  <c r="A25" i="36" a="1"/>
  <c r="A25" i="36" s="1"/>
  <c r="C7" i="36" a="1"/>
  <c r="C7" i="36" s="1"/>
  <c r="B7" i="36" s="1"/>
  <c r="D10" i="100" a="1"/>
  <c r="D10" i="100" s="1"/>
  <c r="C29" i="36" a="1"/>
  <c r="C29" i="36" s="1"/>
  <c r="B29" i="36" s="1"/>
  <c r="A16" i="100" a="1"/>
  <c r="A16" i="100" s="1"/>
  <c r="D16" i="36" a="1"/>
  <c r="D16" i="36" s="1"/>
  <c r="A12" i="100" a="1"/>
  <c r="A12" i="100" s="1"/>
  <c r="D42" i="36" a="1"/>
  <c r="D42" i="36" s="1"/>
  <c r="A24" i="36" a="1"/>
  <c r="A24" i="36" s="1"/>
  <c r="A36" i="36" a="1"/>
  <c r="A36" i="36" s="1"/>
  <c r="A13" i="36" a="1"/>
  <c r="A13" i="36" s="1"/>
  <c r="D45" i="36" a="1"/>
  <c r="D45" i="36" s="1"/>
  <c r="C46" i="36" a="1"/>
  <c r="C46" i="36" s="1"/>
  <c r="B46" i="36" s="1"/>
  <c r="A7" i="36" a="1"/>
  <c r="A7" i="36" s="1"/>
  <c r="C23" i="36" a="1"/>
  <c r="C23" i="36" s="1"/>
  <c r="B23" i="36" s="1"/>
  <c r="A17" i="100" a="1"/>
  <c r="A17" i="100" s="1"/>
  <c r="C5" i="100" a="1"/>
  <c r="C5" i="100" s="1"/>
  <c r="B5" i="100" s="1"/>
  <c r="A39" i="36" a="1"/>
  <c r="A39" i="36" s="1"/>
  <c r="A48" i="36" a="1"/>
  <c r="A48" i="36" s="1"/>
  <c r="D44" i="36" a="1"/>
  <c r="D44" i="36" s="1"/>
  <c r="C25" i="36" a="1"/>
  <c r="C25" i="36" s="1"/>
  <c r="B25" i="36" s="1"/>
  <c r="A10" i="36" a="1"/>
  <c r="A10" i="36" s="1"/>
  <c r="C43" i="36" a="1"/>
  <c r="C43" i="36" s="1"/>
  <c r="B43" i="36" s="1"/>
  <c r="B3" i="36" l="1"/>
  <c r="O33" i="22"/>
  <c r="S33" i="22" s="1"/>
  <c r="O36" i="22"/>
  <c r="S36" i="22" s="1"/>
  <c r="O64" i="22"/>
  <c r="S64" i="22" s="1"/>
  <c r="O52" i="22"/>
  <c r="S52" i="22" s="1"/>
  <c r="O60" i="22"/>
  <c r="S60" i="22" s="1"/>
  <c r="O35" i="22"/>
  <c r="S35" i="22" s="1"/>
  <c r="O68" i="22"/>
  <c r="S68" i="22" s="1"/>
  <c r="O30" i="22"/>
  <c r="S30" i="22" s="1"/>
  <c r="O51" i="22"/>
  <c r="S51" i="22" s="1"/>
  <c r="O38" i="22"/>
  <c r="S38" i="22" s="1"/>
  <c r="O26" i="22"/>
  <c r="S26" i="22" s="1"/>
  <c r="O57" i="22"/>
  <c r="S57" i="22" s="1"/>
  <c r="O34" i="22"/>
  <c r="S34" i="22" s="1"/>
  <c r="O65" i="22"/>
  <c r="S65" i="22" s="1"/>
  <c r="O32" i="22"/>
  <c r="S32" i="22" s="1"/>
  <c r="O59" i="22"/>
  <c r="S59" i="22" s="1"/>
  <c r="O28" i="22"/>
  <c r="S28" i="22" s="1"/>
  <c r="O25" i="22"/>
  <c r="S25" i="22" s="1"/>
  <c r="O27" i="22"/>
  <c r="S27" i="22" s="1"/>
  <c r="O55" i="22"/>
  <c r="S55" i="22" s="1"/>
  <c r="B3" i="100"/>
  <c r="O56" i="22"/>
  <c r="S56" i="22" s="1"/>
  <c r="O41" i="22"/>
  <c r="S41" i="22" s="1"/>
  <c r="O63" i="22"/>
  <c r="S63" i="22" s="1"/>
  <c r="O67" i="22"/>
  <c r="S67" i="22" s="1"/>
  <c r="O53" i="22"/>
  <c r="S53" i="22" s="1"/>
  <c r="O54" i="22"/>
  <c r="S54" i="22" s="1"/>
  <c r="O58" i="22"/>
  <c r="S58" i="22" s="1"/>
  <c r="O66" i="22"/>
  <c r="S66" i="22" s="1"/>
  <c r="B23" i="85" l="1" a="1"/>
  <c r="B23" i="85" s="1"/>
  <c r="B24" i="85" a="1"/>
  <c r="B24" i="85" s="1"/>
  <c r="E3" i="174"/>
  <c r="F3" i="174" s="1"/>
  <c r="E3" i="167"/>
  <c r="E3" i="186"/>
  <c r="F3" i="186" s="1"/>
  <c r="E3" i="225"/>
  <c r="F3" i="225" s="1"/>
  <c r="E3" i="172"/>
  <c r="F3" i="172" s="1"/>
  <c r="E3" i="228"/>
  <c r="F3" i="228" s="1"/>
  <c r="E3" i="236"/>
  <c r="F3" i="236" s="1"/>
  <c r="E3" i="238"/>
  <c r="F3" i="238" s="1"/>
  <c r="E3" i="177"/>
  <c r="F3" i="177" s="1"/>
  <c r="E3" i="181"/>
  <c r="F3" i="181" s="1"/>
  <c r="E3" i="257"/>
  <c r="F3" i="257" s="1"/>
  <c r="E3" i="237"/>
  <c r="F3" i="237" s="1"/>
  <c r="E3" i="184"/>
  <c r="F3" i="184" s="1"/>
  <c r="E3" i="171"/>
  <c r="F3" i="171" s="1"/>
  <c r="E3" i="261"/>
  <c r="F3" i="261" s="1"/>
  <c r="E3" i="252"/>
  <c r="F3" i="252" s="1"/>
  <c r="E3" i="231"/>
  <c r="F3" i="231" s="1"/>
  <c r="E3" i="183"/>
  <c r="F3" i="183" s="1"/>
  <c r="E3" i="235"/>
  <c r="F3" i="235" s="1"/>
  <c r="E3" i="173"/>
  <c r="F3" i="173" s="1"/>
  <c r="E3" i="180"/>
  <c r="F3" i="180" s="1"/>
  <c r="E3" i="234"/>
  <c r="F3" i="234" s="1"/>
  <c r="E3" i="230"/>
  <c r="F3" i="230" s="1"/>
  <c r="E3" i="176"/>
  <c r="F3" i="176" s="1"/>
  <c r="E3" i="175"/>
  <c r="F3" i="175" s="1"/>
  <c r="E3" i="227"/>
  <c r="F3" i="227" s="1"/>
  <c r="E3" i="229"/>
  <c r="F3" i="229" s="1"/>
  <c r="E3" i="263"/>
  <c r="F3" i="263" s="1"/>
  <c r="E3" i="182"/>
  <c r="F3" i="182" s="1"/>
  <c r="E3" i="187"/>
  <c r="F3" i="187" s="1"/>
  <c r="E3" i="188"/>
  <c r="F3" i="188" s="1"/>
  <c r="E3" i="256"/>
  <c r="F3" i="256" s="1"/>
  <c r="E3" i="239"/>
  <c r="F3" i="239" s="1"/>
  <c r="E3" i="233"/>
  <c r="F3" i="233" s="1"/>
  <c r="E3" i="185"/>
  <c r="F3" i="185" s="1"/>
  <c r="E3" i="232"/>
  <c r="F3" i="232" s="1"/>
  <c r="E3" i="262"/>
  <c r="F3" i="262" s="1"/>
  <c r="E3" i="178"/>
  <c r="F3" i="178" s="1"/>
  <c r="E3" i="179"/>
  <c r="F3" i="179" s="1"/>
  <c r="E3" i="260"/>
  <c r="F3" i="260" s="1"/>
  <c r="D12" i="107" a="1"/>
  <c r="D12" i="107" s="1"/>
  <c r="C17" i="85" a="1"/>
  <c r="C17" i="85" s="1"/>
  <c r="C15" i="85" a="1"/>
  <c r="C15" i="85" s="1"/>
  <c r="C18" i="85" a="1"/>
  <c r="C18" i="85" s="1"/>
  <c r="C16" i="85" a="1"/>
  <c r="C16" i="85" s="1"/>
  <c r="B14" i="85" a="1"/>
  <c r="B14" i="85" s="1"/>
  <c r="C4" i="85" a="1"/>
  <c r="C4" i="85" s="1"/>
  <c r="D13" i="107" a="1"/>
  <c r="D13" i="107" s="1"/>
  <c r="C3" i="85" a="1"/>
  <c r="C3" i="85" s="1"/>
  <c r="B19" i="85" a="1"/>
  <c r="B19" i="85" s="1"/>
  <c r="B10" i="85" a="1"/>
  <c r="B10" i="85" s="1"/>
  <c r="C13" i="85" a="1"/>
  <c r="C13" i="85" s="1"/>
  <c r="C18" i="107" a="1"/>
  <c r="C18" i="107" s="1"/>
  <c r="B18" i="107" s="1"/>
  <c r="C23" i="85" a="1"/>
  <c r="C23" i="85" s="1"/>
  <c r="C19" i="85" a="1"/>
  <c r="C19" i="85" s="1"/>
  <c r="C16" i="107" a="1"/>
  <c r="C16" i="107" s="1"/>
  <c r="B16" i="107" s="1"/>
  <c r="C8" i="85" a="1"/>
  <c r="C8" i="85" s="1"/>
  <c r="C19" i="107" a="1"/>
  <c r="C19" i="107" s="1"/>
  <c r="B19" i="107" s="1"/>
  <c r="D11" i="107" a="1"/>
  <c r="D11" i="107" s="1"/>
  <c r="B17" i="85" a="1"/>
  <c r="B17" i="85" s="1"/>
  <c r="A11" i="107" a="1"/>
  <c r="A11" i="107" s="1"/>
  <c r="C11" i="85" a="1"/>
  <c r="C11" i="85" s="1"/>
  <c r="D17" i="107" a="1"/>
  <c r="D17" i="107" s="1"/>
  <c r="C24" i="85" a="1"/>
  <c r="C24" i="85" s="1"/>
  <c r="D16" i="107" a="1"/>
  <c r="D16" i="107" s="1"/>
  <c r="C13" i="107" a="1"/>
  <c r="C13" i="107" s="1"/>
  <c r="B13" i="107" s="1"/>
  <c r="C11" i="107" a="1"/>
  <c r="C11" i="107" s="1"/>
  <c r="B11" i="107" s="1"/>
  <c r="B4" i="85" a="1"/>
  <c r="B4" i="85" s="1"/>
  <c r="C12" i="85" a="1"/>
  <c r="C12" i="85" s="1"/>
  <c r="B16" i="85" a="1"/>
  <c r="B16" i="85" s="1"/>
  <c r="D15" i="107" a="1"/>
  <c r="D15" i="107" s="1"/>
  <c r="B7" i="85" a="1"/>
  <c r="B7" i="85" s="1"/>
  <c r="C5" i="85" a="1"/>
  <c r="C5" i="85" s="1"/>
  <c r="C17" i="107" a="1"/>
  <c r="C17" i="107" s="1"/>
  <c r="B17" i="107" s="1"/>
  <c r="C20" i="85" a="1"/>
  <c r="C20" i="85" s="1"/>
  <c r="C20" i="107" a="1"/>
  <c r="C20" i="107" s="1"/>
  <c r="B20" i="107" s="1"/>
  <c r="C10" i="85" a="1"/>
  <c r="C10" i="85" s="1"/>
  <c r="B18" i="85" a="1"/>
  <c r="B18" i="85" s="1"/>
  <c r="C6" i="85" a="1"/>
  <c r="C6" i="85" s="1"/>
  <c r="C15" i="107" a="1"/>
  <c r="C15" i="107" s="1"/>
  <c r="B15" i="107" s="1"/>
  <c r="D20" i="107" a="1"/>
  <c r="D20" i="107" s="1"/>
  <c r="B13" i="85" a="1"/>
  <c r="B13" i="85" s="1"/>
  <c r="D18" i="107" a="1"/>
  <c r="D18" i="107" s="1"/>
  <c r="C7" i="85" a="1"/>
  <c r="C7" i="85" s="1"/>
  <c r="B15" i="85" a="1"/>
  <c r="B15" i="85" s="1"/>
  <c r="C12" i="107" a="1"/>
  <c r="C12" i="107" s="1"/>
  <c r="B12" i="107" s="1"/>
  <c r="A19" i="107" a="1"/>
  <c r="A19" i="107" s="1"/>
  <c r="A20" i="107" a="1"/>
  <c r="A20" i="107" s="1"/>
  <c r="B9" i="85" a="1"/>
  <c r="B9" i="85" s="1"/>
  <c r="B20" i="85" a="1"/>
  <c r="B20" i="85" s="1"/>
  <c r="D19" i="107" a="1"/>
  <c r="D19" i="107" s="1"/>
  <c r="A15" i="107" a="1"/>
  <c r="A15" i="107" s="1"/>
  <c r="C9" i="85" a="1"/>
  <c r="C9" i="85" s="1"/>
  <c r="D14" i="107" a="1"/>
  <c r="D14" i="107" s="1"/>
  <c r="A16" i="107" a="1"/>
  <c r="A16" i="107" s="1"/>
  <c r="B8" i="85" a="1"/>
  <c r="B8" i="85" s="1"/>
  <c r="B3" i="85" a="1"/>
  <c r="B3" i="85" s="1"/>
  <c r="C14" i="85" a="1"/>
  <c r="C14" i="85" s="1"/>
  <c r="A18" i="107" a="1"/>
  <c r="A18" i="107" s="1"/>
  <c r="A12" i="107" a="1"/>
  <c r="A12" i="107" s="1"/>
  <c r="B5" i="85" a="1"/>
  <c r="B5" i="85" s="1"/>
  <c r="B6" i="85" a="1"/>
  <c r="B6" i="85" s="1"/>
  <c r="A13" i="107" a="1"/>
  <c r="A13" i="107" s="1"/>
  <c r="A14" i="107" a="1"/>
  <c r="A14" i="107" s="1"/>
  <c r="B12" i="85" a="1"/>
  <c r="B12" i="85" s="1"/>
  <c r="C14" i="107" a="1"/>
  <c r="C14" i="107" s="1"/>
  <c r="B14" i="107" s="1"/>
  <c r="B11" i="85" a="1"/>
  <c r="B11" i="85" s="1"/>
  <c r="A17" i="107" a="1"/>
  <c r="A17" i="10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6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7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8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9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A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B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C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D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E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0F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0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1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2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3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4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5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6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7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8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9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A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B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C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D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E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1F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0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1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2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3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4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5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6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7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8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9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A00-000001000000}">
      <text>
        <r>
          <rPr>
            <b/>
            <sz val="9"/>
            <color indexed="81"/>
            <rFont val="Tahoma"/>
            <family val="2"/>
          </rPr>
          <t>neustar:</t>
        </r>
        <r>
          <rPr>
            <sz val="9"/>
            <color indexed="81"/>
            <rFont val="Tahoma"/>
            <family val="2"/>
          </rPr>
          <t xml:space="preserve">
To Fill qubole_dir
. we have restrictions on the names that user can use
1. It must be 30 chars length
2. It must in lower case
3. It should not contain any characters other than a to z, 0 to 9 and _(underscore)
    if it contiains, it should be replaced with _(underscore)
We can use below function, to convert
copy this function in bash
makename() {
    echo ${1,,} | sed -e 's/[^a-z0-9_]/_/g' | cut -c1-30
}
1. Do make_name of client_name, FileOrigin, File Friendly_name
    ** confirm the &lt;qubole client_bucket&gt; from DataOps/CloudOps
    ** typically this is "qubole-&lt;make_name client_name&gt;"
2. construct the qubole_dir, by replacing the above values in below string
s3://&lt;qubole client_bucket&gt;/warehouse/ExternalData/&lt;make_name client_name&gt;/&lt;make_name FileOrigin&gt;/&lt;make_name File Friendly_name&gt;/</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B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C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D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E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2F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0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1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2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3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4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5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6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7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8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9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A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00000000-0006-0000-3B00-00000100000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3B7555A3-6FE9-054A-A76C-7641EF21B4F0}">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DBA57664-D8CB-F24D-8BDA-7B2B334BF924}">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354B670D-B6B4-AE42-BC39-EB12FB38A055}">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neustar</author>
  </authors>
  <commentList>
    <comment ref="A15" authorId="0" shapeId="0" xr:uid="{F8EFF271-E5FE-8541-82BA-C4737E81FFB6}">
      <text>
        <r>
          <rPr>
            <b/>
            <sz val="9"/>
            <color rgb="FF000000"/>
            <rFont val="Tahoma"/>
            <family val="2"/>
          </rPr>
          <t>neustar:</t>
        </r>
        <r>
          <rPr>
            <sz val="9"/>
            <color rgb="FF000000"/>
            <rFont val="Tahoma"/>
            <family val="2"/>
          </rPr>
          <t xml:space="preserve">
</t>
        </r>
        <r>
          <rPr>
            <sz val="9"/>
            <color rgb="FF000000"/>
            <rFont val="Tahoma"/>
            <family val="2"/>
          </rPr>
          <t xml:space="preserve">To Fill qubole_dir
</t>
        </r>
        <r>
          <rPr>
            <sz val="9"/>
            <color rgb="FF000000"/>
            <rFont val="Tahoma"/>
            <family val="2"/>
          </rPr>
          <t xml:space="preserve">
</t>
        </r>
        <r>
          <rPr>
            <sz val="9"/>
            <color rgb="FF000000"/>
            <rFont val="Tahoma"/>
            <family val="2"/>
          </rPr>
          <t xml:space="preserve">. we have restrictions on the names that user can use
</t>
        </r>
        <r>
          <rPr>
            <sz val="9"/>
            <color rgb="FF000000"/>
            <rFont val="Tahoma"/>
            <family val="2"/>
          </rPr>
          <t xml:space="preserve">1. It must be 30 chars length
</t>
        </r>
        <r>
          <rPr>
            <sz val="9"/>
            <color rgb="FF000000"/>
            <rFont val="Tahoma"/>
            <family val="2"/>
          </rPr>
          <t xml:space="preserve">2. It must in lower case
</t>
        </r>
        <r>
          <rPr>
            <sz val="9"/>
            <color rgb="FF000000"/>
            <rFont val="Tahoma"/>
            <family val="2"/>
          </rPr>
          <t xml:space="preserve">3. It should not contain any characters other than a to z, 0 to 9 and _(underscore)
</t>
        </r>
        <r>
          <rPr>
            <sz val="9"/>
            <color rgb="FF000000"/>
            <rFont val="Tahoma"/>
            <family val="2"/>
          </rPr>
          <t xml:space="preserve">    if it contiains, it should be replaced with _(underscore)
</t>
        </r>
        <r>
          <rPr>
            <sz val="9"/>
            <color rgb="FF000000"/>
            <rFont val="Tahoma"/>
            <family val="2"/>
          </rPr>
          <t xml:space="preserve">
</t>
        </r>
        <r>
          <rPr>
            <sz val="9"/>
            <color rgb="FF000000"/>
            <rFont val="Tahoma"/>
            <family val="2"/>
          </rPr>
          <t xml:space="preserve">We can use below function, to convert
</t>
        </r>
        <r>
          <rPr>
            <sz val="9"/>
            <color rgb="FF000000"/>
            <rFont val="Tahoma"/>
            <family val="2"/>
          </rPr>
          <t xml:space="preserve">copy this function in bash
</t>
        </r>
        <r>
          <rPr>
            <sz val="9"/>
            <color rgb="FF000000"/>
            <rFont val="Tahoma"/>
            <family val="2"/>
          </rPr>
          <t xml:space="preserve">
</t>
        </r>
        <r>
          <rPr>
            <sz val="9"/>
            <color rgb="FF000000"/>
            <rFont val="Tahoma"/>
            <family val="2"/>
          </rPr>
          <t xml:space="preserve">makename() {
</t>
        </r>
        <r>
          <rPr>
            <sz val="9"/>
            <color rgb="FF000000"/>
            <rFont val="Tahoma"/>
            <family val="2"/>
          </rPr>
          <t xml:space="preserve">    echo ${1,,} | sed -e 's/[^a-z0-9_]/_/g' | cut -c1-30
</t>
        </r>
        <r>
          <rPr>
            <sz val="9"/>
            <color rgb="FF000000"/>
            <rFont val="Tahoma"/>
            <family val="2"/>
          </rPr>
          <t xml:space="preserve">}
</t>
        </r>
        <r>
          <rPr>
            <sz val="9"/>
            <color rgb="FF000000"/>
            <rFont val="Tahoma"/>
            <family val="2"/>
          </rPr>
          <t xml:space="preserve">
</t>
        </r>
        <r>
          <rPr>
            <sz val="9"/>
            <color rgb="FF000000"/>
            <rFont val="Tahoma"/>
            <family val="2"/>
          </rPr>
          <t xml:space="preserve">
</t>
        </r>
        <r>
          <rPr>
            <sz val="9"/>
            <color rgb="FF000000"/>
            <rFont val="Tahoma"/>
            <family val="2"/>
          </rPr>
          <t xml:space="preserve">1. Do make_name of client_name, FileOrigin, File Friendly_name
</t>
        </r>
        <r>
          <rPr>
            <sz val="9"/>
            <color rgb="FF000000"/>
            <rFont val="Tahoma"/>
            <family val="2"/>
          </rPr>
          <t xml:space="preserve">    ** confirm the &lt;qubole client_bucket&gt; from DataOps/CloudOps
</t>
        </r>
        <r>
          <rPr>
            <sz val="9"/>
            <color rgb="FF000000"/>
            <rFont val="Tahoma"/>
            <family val="2"/>
          </rPr>
          <t xml:space="preserve">    ** typically this is "qubole-&lt;make_name client_name&gt;"
</t>
        </r>
        <r>
          <rPr>
            <sz val="9"/>
            <color rgb="FF000000"/>
            <rFont val="Tahoma"/>
            <family val="2"/>
          </rPr>
          <t xml:space="preserve">2. construct the qubole_dir, by replacing the above values in below string
</t>
        </r>
        <r>
          <rPr>
            <sz val="9"/>
            <color rgb="FF000000"/>
            <rFont val="Tahoma"/>
            <family val="2"/>
          </rPr>
          <t xml:space="preserve">
</t>
        </r>
        <r>
          <rPr>
            <sz val="9"/>
            <color rgb="FF000000"/>
            <rFont val="Tahoma"/>
            <family val="2"/>
          </rPr>
          <t>s3://&lt;qubole client_bucket&gt;/warehouse/ExternalData/&lt;make_name client_name&gt;/&lt;make_name FileOrigin&gt;/&lt;make_name File Friendly_name&gt;/</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Naveen</author>
  </authors>
  <commentList>
    <comment ref="B3" authorId="0" shapeId="0" xr:uid="{164E3E35-BDD1-8443-AB74-D987B017CAC5}">
      <text>
        <r>
          <rPr>
            <b/>
            <sz val="9"/>
            <color rgb="FF000000"/>
            <rFont val="Tahoma"/>
            <family val="2"/>
          </rPr>
          <t>Naveen:</t>
        </r>
        <r>
          <rPr>
            <sz val="9"/>
            <color rgb="FF000000"/>
            <rFont val="Tahoma"/>
            <family val="2"/>
          </rPr>
          <t xml:space="preserve">
</t>
        </r>
        <r>
          <rPr>
            <sz val="9"/>
            <color rgb="FF000000"/>
            <rFont val="Tahoma"/>
            <family val="2"/>
          </rPr>
          <t>Strictly Deal with Events Data</t>
        </r>
      </text>
    </comment>
    <comment ref="B6" authorId="0" shapeId="0" xr:uid="{D0781E25-5297-F246-851F-F3A15B816196}">
      <text>
        <r>
          <rPr>
            <b/>
            <sz val="9"/>
            <color rgb="FF000000"/>
            <rFont val="Tahoma"/>
            <family val="2"/>
          </rPr>
          <t>Naveen:</t>
        </r>
        <r>
          <rPr>
            <sz val="9"/>
            <color rgb="FF000000"/>
            <rFont val="Tahoma"/>
            <family val="2"/>
          </rPr>
          <t xml:space="preserve">
</t>
        </r>
        <r>
          <rPr>
            <sz val="9"/>
            <color rgb="FF000000"/>
            <rFont val="Tahoma"/>
            <family val="2"/>
          </rPr>
          <t xml:space="preserve">Multiple Dims are allowed. Are not concatenated. And Usually max no. of Dims allowed per report is 2.
</t>
        </r>
        <r>
          <rPr>
            <sz val="9"/>
            <color rgb="FF000000"/>
            <rFont val="Tahoma"/>
            <family val="2"/>
          </rPr>
          <t xml:space="preserve">
</t>
        </r>
        <r>
          <rPr>
            <sz val="9"/>
            <color rgb="FF000000"/>
            <rFont val="Tahoma"/>
            <family val="2"/>
          </rPr>
          <t xml:space="preserve">   &lt;set&gt;
</t>
        </r>
        <r>
          <rPr>
            <sz val="9"/>
            <color rgb="FF000000"/>
            <rFont val="Tahoma"/>
            <family val="2"/>
          </rPr>
          <t xml:space="preserve">      &lt;name&gt;OVERLAP_REPORTING_EVENT_DIMS&lt;/name&gt;
</t>
        </r>
        <r>
          <rPr>
            <sz val="9"/>
            <color rgb="FF000000"/>
            <rFont val="Tahoma"/>
            <family val="2"/>
          </rPr>
          <t xml:space="preserve">      &lt;expras&gt;
</t>
        </r>
        <r>
          <rPr>
            <sz val="9"/>
            <color rgb="FF000000"/>
            <rFont val="Tahoma"/>
            <family val="2"/>
          </rPr>
          <t xml:space="preserve">        &lt;displayname&gt;''&lt;/displayname&gt;
</t>
        </r>
        <r>
          <rPr>
            <sz val="9"/>
            <color rgb="FF000000"/>
            <rFont val="Tahoma"/>
            <family val="2"/>
          </rPr>
          <t xml:space="preserve">        &lt;method&gt;
</t>
        </r>
        <r>
          <rPr>
            <sz val="9"/>
            <color rgb="FF000000"/>
            <rFont val="Tahoma"/>
            <family val="2"/>
          </rPr>
          <t xml:space="preserve">          &lt;name&gt;CONCAT_WS&lt;/name&gt;
</t>
        </r>
        <r>
          <rPr>
            <sz val="9"/>
            <color rgb="FF000000"/>
            <rFont val="Tahoma"/>
            <family val="2"/>
          </rPr>
          <t xml:space="preserve">          &lt;val&gt;' - '&lt;/val&gt;
</t>
        </r>
        <r>
          <rPr>
            <sz val="9"/>
            <color rgb="FF000000"/>
            <rFont val="Tahoma"/>
            <family val="2"/>
          </rPr>
          <t xml:space="preserve">          &lt;elements&gt;
</t>
        </r>
        <r>
          <rPr>
            <sz val="9"/>
            <color rgb="FF000000"/>
            <rFont val="Tahoma"/>
            <family val="2"/>
          </rPr>
          <t xml:space="preserve">              &lt;attr&gt;evt_referrer_type&lt;/attr&gt;
</t>
        </r>
        <r>
          <rPr>
            <sz val="9"/>
            <color rgb="FF000000"/>
            <rFont val="Tahoma"/>
            <family val="2"/>
          </rPr>
          <t xml:space="preserve">             &lt;boolval&gt;FALSE&lt;/boolval&gt;
</t>
        </r>
        <r>
          <rPr>
            <sz val="9"/>
            <color rgb="FF000000"/>
            <rFont val="Tahoma"/>
            <family val="2"/>
          </rPr>
          <t xml:space="preserve">            &lt;concatorder/&gt;
</t>
        </r>
        <r>
          <rPr>
            <sz val="9"/>
            <color rgb="FF000000"/>
            <rFont val="Tahoma"/>
            <family val="2"/>
          </rPr>
          <t xml:space="preserve">           &lt;/elements&gt;
</t>
        </r>
        <r>
          <rPr>
            <sz val="9"/>
            <color rgb="FF000000"/>
            <rFont val="Tahoma"/>
            <family val="2"/>
          </rPr>
          <t xml:space="preserve">          &lt;elements&gt;
</t>
        </r>
        <r>
          <rPr>
            <sz val="9"/>
            <color rgb="FF000000"/>
            <rFont val="Tahoma"/>
            <family val="2"/>
          </rPr>
          <t xml:space="preserve">              &lt;attr&gt;evt_referrer_type&lt;/attr&gt;
</t>
        </r>
        <r>
          <rPr>
            <sz val="9"/>
            <color rgb="FF000000"/>
            <rFont val="Tahoma"/>
            <family val="2"/>
          </rPr>
          <t xml:space="preserve">             &lt;boolval&gt;FALSE&lt;/boolval&gt;
</t>
        </r>
        <r>
          <rPr>
            <sz val="9"/>
            <color rgb="FF000000"/>
            <rFont val="Tahoma"/>
            <family val="2"/>
          </rPr>
          <t xml:space="preserve">            &lt;concatorder/&gt;
</t>
        </r>
        <r>
          <rPr>
            <sz val="9"/>
            <color rgb="FF000000"/>
            <rFont val="Tahoma"/>
            <family val="2"/>
          </rPr>
          <t xml:space="preserve">           &lt;/elements&gt;
</t>
        </r>
        <r>
          <rPr>
            <sz val="9"/>
            <color rgb="FF000000"/>
            <rFont val="Tahoma"/>
            <family val="2"/>
          </rPr>
          <t xml:space="preserve">   &lt;/set&gt;
</t>
        </r>
        <r>
          <rPr>
            <sz val="9"/>
            <color rgb="FF000000"/>
            <rFont val="Tahoma"/>
            <family val="2"/>
          </rPr>
          <t xml:space="preserve">
</t>
        </r>
        <r>
          <rPr>
            <sz val="9"/>
            <color rgb="FF000000"/>
            <rFont val="Tahoma"/>
            <family val="2"/>
          </rPr>
          <t xml:space="preserve">Concept Name: OVERLAP_REPORTING_EVENT_DIMS
</t>
        </r>
      </text>
    </comment>
    <comment ref="B7" authorId="0" shapeId="0" xr:uid="{84595EE9-B57B-EF4E-88BB-15677FFA974E}">
      <text>
        <r>
          <rPr>
            <b/>
            <sz val="9"/>
            <color indexed="81"/>
            <rFont val="Tahoma"/>
            <family val="2"/>
          </rPr>
          <t>Naveen:</t>
        </r>
        <r>
          <rPr>
            <sz val="9"/>
            <color indexed="81"/>
            <rFont val="Tahoma"/>
            <family val="2"/>
          </rPr>
          <t xml:space="preserve">
Mandatory:
Values - MONTHLY/QUARTERLY
&lt;set&gt;
      &lt;name&gt;REPORTING_TIME_OVERLAP_GRANULARITY&lt;/name&gt;
      &lt;desc&gt;Can have only MONTHLY or QUARTERLY as value for this set&lt;/desc&gt;
      &lt;stringval&gt;'MONTHLY'&lt;/stringval&gt;
&lt;/set&gt;</t>
        </r>
      </text>
    </comment>
    <comment ref="B8" authorId="0" shapeId="0" xr:uid="{F742C115-7D33-754D-BB53-6B619F60055A}">
      <text>
        <r>
          <rPr>
            <b/>
            <sz val="9"/>
            <color indexed="81"/>
            <rFont val="Tahoma"/>
            <family val="2"/>
          </rPr>
          <t>Naveen:</t>
        </r>
        <r>
          <rPr>
            <sz val="9"/>
            <color indexed="81"/>
            <rFont val="Tahoma"/>
            <family val="2"/>
          </rPr>
          <t xml:space="preserve">
This will be applied to the underlying data and not transfferd to JSON's.
&lt;set&gt;
    &lt;name&gt;OVERLAP_IDENTIFY_MARKETING_TOUCHES&lt;/name&gt;
    &lt;desc&gt;Filter to identify Marketing Events for Client in data. This filter will only be applied on ELBIS concept a.k.a Events data&lt;/desc&gt;
    &lt;val&gt;1&lt;/val&gt;
&lt;/set&gt;
</t>
        </r>
      </text>
    </comment>
    <comment ref="B11" authorId="0" shapeId="0" xr:uid="{8974D90F-0846-E040-ABC8-7E1B15581CB0}">
      <text>
        <r>
          <rPr>
            <b/>
            <sz val="9"/>
            <color indexed="81"/>
            <rFont val="Tahoma"/>
            <family val="2"/>
          </rPr>
          <t>Naveen:</t>
        </r>
        <r>
          <rPr>
            <sz val="9"/>
            <color indexed="81"/>
            <rFont val="Tahoma"/>
            <family val="2"/>
          </rPr>
          <t xml:space="preserve">
Deals with Events and Activity Data</t>
        </r>
      </text>
    </comment>
    <comment ref="B14" authorId="0" shapeId="0" xr:uid="{95AF30D4-6575-8740-9F05-B062C52C562E}">
      <text>
        <r>
          <rPr>
            <b/>
            <sz val="9"/>
            <color rgb="FF000000"/>
            <rFont val="Tahoma"/>
            <family val="2"/>
          </rPr>
          <t>Naveen:</t>
        </r>
        <r>
          <rPr>
            <sz val="9"/>
            <color rgb="FF000000"/>
            <rFont val="Tahoma"/>
            <family val="2"/>
          </rPr>
          <t xml:space="preserve">
</t>
        </r>
        <r>
          <rPr>
            <sz val="9"/>
            <color rgb="FF000000"/>
            <rFont val="Tahoma"/>
            <family val="2"/>
          </rPr>
          <t xml:space="preserve">Only One Dimension is allowed from Event or Activity.
</t>
        </r>
        <r>
          <rPr>
            <sz val="9"/>
            <color rgb="FF000000"/>
            <rFont val="Tahoma"/>
            <family val="2"/>
          </rPr>
          <t xml:space="preserve">
</t>
        </r>
        <r>
          <rPr>
            <sz val="9"/>
            <color rgb="FF000000"/>
            <rFont val="Tahoma"/>
            <family val="2"/>
          </rPr>
          <t xml:space="preserve">&lt;elements&gt;
</t>
        </r>
        <r>
          <rPr>
            <sz val="9"/>
            <color rgb="FF000000"/>
            <rFont val="Tahoma"/>
            <family val="2"/>
          </rPr>
          <t xml:space="preserve">   &lt;attr&gt;evt_geo_key&lt;/attr&gt;
</t>
        </r>
        <r>
          <rPr>
            <sz val="9"/>
            <color rgb="FF000000"/>
            <rFont val="Tahoma"/>
            <family val="2"/>
          </rPr>
          <t xml:space="preserve">   &lt;boolval&gt;FALSE&lt;/boolval&gt;
</t>
        </r>
        <r>
          <rPr>
            <sz val="9"/>
            <color rgb="FF000000"/>
            <rFont val="Tahoma"/>
            <family val="2"/>
          </rPr>
          <t xml:space="preserve">   &lt;concatorder/&gt;
</t>
        </r>
        <r>
          <rPr>
            <sz val="9"/>
            <color rgb="FF000000"/>
            <rFont val="Tahoma"/>
            <family val="2"/>
          </rPr>
          <t xml:space="preserve">&lt;/elements&gt;
</t>
        </r>
        <r>
          <rPr>
            <sz val="9"/>
            <color rgb="FF000000"/>
            <rFont val="Tahoma"/>
            <family val="2"/>
          </rPr>
          <t xml:space="preserve">
</t>
        </r>
        <r>
          <rPr>
            <sz val="9"/>
            <color rgb="FF000000"/>
            <rFont val="Tahoma"/>
            <family val="2"/>
          </rPr>
          <t xml:space="preserve">Concept Name: FREQUENCY_REPORT_EVENT_DIMS
</t>
        </r>
      </text>
    </comment>
    <comment ref="B15" authorId="0" shapeId="0" xr:uid="{A306CC06-23F4-9742-83B5-7882E1B2090B}">
      <text>
        <r>
          <rPr>
            <b/>
            <sz val="9"/>
            <color rgb="FF000000"/>
            <rFont val="Tahoma"/>
            <family val="2"/>
          </rPr>
          <t>Naveen:</t>
        </r>
        <r>
          <rPr>
            <sz val="9"/>
            <color rgb="FF000000"/>
            <rFont val="Tahoma"/>
            <family val="2"/>
          </rPr>
          <t xml:space="preserve">
</t>
        </r>
        <r>
          <rPr>
            <sz val="9"/>
            <color rgb="FF000000"/>
            <rFont val="Tahoma"/>
            <family val="2"/>
          </rPr>
          <t xml:space="preserve">Mandatory:
</t>
        </r>
        <r>
          <rPr>
            <sz val="9"/>
            <color rgb="FF000000"/>
            <rFont val="Tahoma"/>
            <family val="2"/>
          </rPr>
          <t xml:space="preserve">Values - MONTHLY/QUARTERLY
</t>
        </r>
        <r>
          <rPr>
            <sz val="9"/>
            <color rgb="FF000000"/>
            <rFont val="Tahoma"/>
            <family val="2"/>
          </rPr>
          <t xml:space="preserve">
</t>
        </r>
        <r>
          <rPr>
            <sz val="9"/>
            <color rgb="FF000000"/>
            <rFont val="Tahoma"/>
            <family val="2"/>
          </rPr>
          <t xml:space="preserve">&lt;set&gt;
</t>
        </r>
        <r>
          <rPr>
            <sz val="9"/>
            <color rgb="FF000000"/>
            <rFont val="Tahoma"/>
            <family val="2"/>
          </rPr>
          <t xml:space="preserve">      &lt;name&gt;REPORTING_TIME_FREQUENCY_GRANULARITY&lt;/name&gt;
</t>
        </r>
        <r>
          <rPr>
            <sz val="9"/>
            <color rgb="FF000000"/>
            <rFont val="Tahoma"/>
            <family val="2"/>
          </rPr>
          <t xml:space="preserve">      &lt;desc&gt;Can have only MONTHLY or QUARTERLY as value for this set&lt;/desc&gt;
</t>
        </r>
        <r>
          <rPr>
            <sz val="9"/>
            <color rgb="FF000000"/>
            <rFont val="Tahoma"/>
            <family val="2"/>
          </rPr>
          <t xml:space="preserve">      &lt;stringval&gt;'MONTHLY'&lt;/stringval&gt;
</t>
        </r>
        <r>
          <rPr>
            <sz val="9"/>
            <color rgb="FF000000"/>
            <rFont val="Tahoma"/>
            <family val="2"/>
          </rPr>
          <t>&lt;/set&gt;</t>
        </r>
      </text>
    </comment>
    <comment ref="B16" authorId="0" shapeId="0" xr:uid="{1A0E16ED-E153-3B46-BDAA-E2FE33013A4B}">
      <text>
        <r>
          <rPr>
            <b/>
            <sz val="9"/>
            <color indexed="81"/>
            <rFont val="Tahoma"/>
            <family val="2"/>
          </rPr>
          <t>Naveen:</t>
        </r>
        <r>
          <rPr>
            <sz val="9"/>
            <color indexed="81"/>
            <rFont val="Tahoma"/>
            <family val="2"/>
          </rPr>
          <t xml:space="preserve">
Only One Dimension is allowed from Event or Activity.
&lt;set&gt;
      &lt;name&gt;FREQUENCY_REPORT_DROP_DOWN_DIMS&lt;/name&gt;
      &lt;desc&gt;Global drop down dimensions that will be applied as app filter. This attribute set is the list of all Event &lt;/desc&gt;
      &lt;elements&gt;
        &lt;attr&gt;evt_geo&lt;/attr&gt;
        &lt;boolval&gt;TRUE&lt;/boolval&gt;
        &lt;displayname&gt;'GEO'&lt;/displayname&gt;
      &lt;/elements&gt;
&lt;/set&gt;</t>
        </r>
      </text>
    </comment>
    <comment ref="B17" authorId="0" shapeId="0" xr:uid="{E4AEF2E9-47C7-104B-A2BE-60AD3C956148}">
      <text>
        <r>
          <rPr>
            <b/>
            <sz val="9"/>
            <color indexed="81"/>
            <rFont val="Tahoma"/>
            <family val="2"/>
          </rPr>
          <t>Naveen:</t>
        </r>
        <r>
          <rPr>
            <sz val="9"/>
            <color indexed="81"/>
            <rFont val="Tahoma"/>
            <family val="2"/>
          </rPr>
          <t xml:space="preserve">
This will be applied to the underlying data and not transfferd to JSON's.
&lt;set&gt;
    &lt;name&gt;OVERLAP_IDENTIFY_MARKETING_TOUCHES&lt;/name&gt;
    &lt;desc&gt;Filter to identify Marketing Events for Client in data. This filter will only be applied on ELBIS concept a.k.a Events data&lt;/desc&gt;
    &lt;val&gt;1&lt;/val&gt;
&lt;/set&gt;
</t>
        </r>
      </text>
    </comment>
    <comment ref="B20" authorId="0" shapeId="0" xr:uid="{CDA3FC26-FE72-4A4B-9F98-D0D35A9E3F2D}">
      <text>
        <r>
          <rPr>
            <b/>
            <sz val="9"/>
            <color rgb="FF000000"/>
            <rFont val="Tahoma"/>
            <family val="2"/>
          </rPr>
          <t>Naveen:</t>
        </r>
        <r>
          <rPr>
            <sz val="9"/>
            <color rgb="FF000000"/>
            <rFont val="Tahoma"/>
            <family val="2"/>
          </rPr>
          <t xml:space="preserve">
</t>
        </r>
        <r>
          <rPr>
            <sz val="9"/>
            <color rgb="FF000000"/>
            <rFont val="Tahoma"/>
            <family val="2"/>
          </rPr>
          <t>Deals with Events and Activity Data</t>
        </r>
      </text>
    </comment>
    <comment ref="B23" authorId="0" shapeId="0" xr:uid="{B7469D1E-6568-EA43-9572-8CE22CFFDCBA}">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{n} No. of dimensions can be selected. Either from ELBIS or ALBIS
</t>
        </r>
        <r>
          <rPr>
            <sz val="9"/>
            <color rgb="FF000000"/>
            <rFont val="Tahoma"/>
            <family val="2"/>
          </rPr>
          <t xml:space="preserve">
</t>
        </r>
        <r>
          <rPr>
            <sz val="9"/>
            <color rgb="FF000000"/>
            <rFont val="Tahoma"/>
            <family val="2"/>
          </rPr>
          <t xml:space="preserve">&lt;set&gt;
</t>
        </r>
        <r>
          <rPr>
            <sz val="9"/>
            <color rgb="FF000000"/>
            <rFont val="Tahoma"/>
            <family val="2"/>
          </rPr>
          <t xml:space="preserve">  &lt;name&gt;CONVERSION_PATH_REPORTING_EVENT_DIMS&lt;/name&gt;
</t>
        </r>
        <r>
          <rPr>
            <sz val="9"/>
            <color rgb="FF000000"/>
            <rFont val="Tahoma"/>
            <family val="2"/>
          </rPr>
          <t xml:space="preserve">  &lt;desc&gt;Conversion Path Event Dimensions for Reporting selection from Event Attributes&lt;/desc&gt;
</t>
        </r>
        <r>
          <rPr>
            <sz val="9"/>
            <color rgb="FF000000"/>
            <rFont val="Tahoma"/>
            <family val="2"/>
          </rPr>
          <t xml:space="preserve">  &lt;expras&gt;
</t>
        </r>
        <r>
          <rPr>
            <sz val="9"/>
            <color rgb="FF000000"/>
            <rFont val="Tahoma"/>
            <family val="2"/>
          </rPr>
          <t xml:space="preserve">    &lt;method&gt;            
</t>
        </r>
        <r>
          <rPr>
            <sz val="9"/>
            <color rgb="FF000000"/>
            <rFont val="Tahoma"/>
            <family val="2"/>
          </rPr>
          <t xml:space="preserve">   &lt;elements&gt;
</t>
        </r>
        <r>
          <rPr>
            <sz val="9"/>
            <color rgb="FF000000"/>
            <rFont val="Tahoma"/>
            <family val="2"/>
          </rPr>
          <t xml:space="preserve">       &lt;attr&gt;x_tactic_detail_ps&lt;/attr&gt;
</t>
        </r>
        <r>
          <rPr>
            <sz val="9"/>
            <color rgb="FF000000"/>
            <rFont val="Tahoma"/>
            <family val="2"/>
          </rPr>
          <t xml:space="preserve">        &lt;boolval&gt;False&lt;/boolval&gt;
</t>
        </r>
        <r>
          <rPr>
            <sz val="9"/>
            <color rgb="FF000000"/>
            <rFont val="Tahoma"/>
            <family val="2"/>
          </rPr>
          <t xml:space="preserve">        &lt;alias&gt;''&lt;/alias&gt;
</t>
        </r>
        <r>
          <rPr>
            <sz val="9"/>
            <color rgb="FF000000"/>
            <rFont val="Tahoma"/>
            <family val="2"/>
          </rPr>
          <t xml:space="preserve">      &lt;/elements&gt;
</t>
        </r>
        <r>
          <rPr>
            <sz val="9"/>
            <color rgb="FF000000"/>
            <rFont val="Tahoma"/>
            <family val="2"/>
          </rPr>
          <t xml:space="preserve">    &lt;/method&gt;
</t>
        </r>
        <r>
          <rPr>
            <sz val="9"/>
            <color rgb="FF000000"/>
            <rFont val="Tahoma"/>
            <family val="2"/>
          </rPr>
          <t xml:space="preserve">  &lt;/expras&gt;
</t>
        </r>
        <r>
          <rPr>
            <sz val="9"/>
            <color rgb="FF000000"/>
            <rFont val="Tahoma"/>
            <family val="2"/>
          </rPr>
          <t>&lt;/set&gt;</t>
        </r>
      </text>
    </comment>
    <comment ref="B25" authorId="0" shapeId="0" xr:uid="{49094F72-68E6-5444-9C0E-D968C3EFD97B}">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{n} No. of dimensions can be selected. Either from ELBIS or ALBIS
</t>
        </r>
        <r>
          <rPr>
            <sz val="9"/>
            <color rgb="FF000000"/>
            <rFont val="Tahoma"/>
            <family val="2"/>
          </rPr>
          <t xml:space="preserve">
</t>
        </r>
        <r>
          <rPr>
            <sz val="9"/>
            <color rgb="FF000000"/>
            <rFont val="Tahoma"/>
            <family val="2"/>
          </rPr>
          <t xml:space="preserve">&lt;set&gt;
</t>
        </r>
        <r>
          <rPr>
            <sz val="9"/>
            <color rgb="FF000000"/>
            <rFont val="Tahoma"/>
            <family val="2"/>
          </rPr>
          <t xml:space="preserve">  &lt;name&gt;CONVERSION_PATH_REPORTING_EVENT_DIMS&lt;/name&gt;
</t>
        </r>
        <r>
          <rPr>
            <sz val="9"/>
            <color rgb="FF000000"/>
            <rFont val="Tahoma"/>
            <family val="2"/>
          </rPr>
          <t xml:space="preserve">  &lt;desc&gt;Conversion Path Event Dimensions for Reporting selection from Event Attributes&lt;/desc&gt;
</t>
        </r>
        <r>
          <rPr>
            <sz val="9"/>
            <color rgb="FF000000"/>
            <rFont val="Tahoma"/>
            <family val="2"/>
          </rPr>
          <t xml:space="preserve">  &lt;expras&gt;
</t>
        </r>
        <r>
          <rPr>
            <sz val="9"/>
            <color rgb="FF000000"/>
            <rFont val="Tahoma"/>
            <family val="2"/>
          </rPr>
          <t xml:space="preserve">    &lt;method&gt;            
</t>
        </r>
        <r>
          <rPr>
            <sz val="9"/>
            <color rgb="FF000000"/>
            <rFont val="Tahoma"/>
            <family val="2"/>
          </rPr>
          <t xml:space="preserve">   &lt;elements&gt;
</t>
        </r>
        <r>
          <rPr>
            <sz val="9"/>
            <color rgb="FF000000"/>
            <rFont val="Tahoma"/>
            <family val="2"/>
          </rPr>
          <t xml:space="preserve">       &lt;attr&gt;x_tactic_detail_ps&lt;/attr&gt;
</t>
        </r>
        <r>
          <rPr>
            <sz val="9"/>
            <color rgb="FF000000"/>
            <rFont val="Tahoma"/>
            <family val="2"/>
          </rPr>
          <t xml:space="preserve">        &lt;boolval&gt;False&lt;/boolval&gt;
</t>
        </r>
        <r>
          <rPr>
            <sz val="9"/>
            <color rgb="FF000000"/>
            <rFont val="Tahoma"/>
            <family val="2"/>
          </rPr>
          <t xml:space="preserve">        &lt;alias&gt;''&lt;/alias&gt;
</t>
        </r>
        <r>
          <rPr>
            <sz val="9"/>
            <color rgb="FF000000"/>
            <rFont val="Tahoma"/>
            <family val="2"/>
          </rPr>
          <t xml:space="preserve">      &lt;/elements&gt;
</t>
        </r>
        <r>
          <rPr>
            <sz val="9"/>
            <color rgb="FF000000"/>
            <rFont val="Tahoma"/>
            <family val="2"/>
          </rPr>
          <t xml:space="preserve">    &lt;/method&gt;
</t>
        </r>
        <r>
          <rPr>
            <sz val="9"/>
            <color rgb="FF000000"/>
            <rFont val="Tahoma"/>
            <family val="2"/>
          </rPr>
          <t xml:space="preserve">  &lt;/expras&gt;
</t>
        </r>
        <r>
          <rPr>
            <sz val="9"/>
            <color rgb="FF000000"/>
            <rFont val="Tahoma"/>
            <family val="2"/>
          </rPr>
          <t>&lt;/set&gt;</t>
        </r>
      </text>
    </comment>
    <comment ref="B26" authorId="0" shapeId="0" xr:uid="{7B4D372C-2E2D-EE4A-BFEB-199DCCA3A38E}">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Dims from either ALBIS/ELBIS
</t>
        </r>
        <r>
          <rPr>
            <sz val="9"/>
            <color rgb="FF000000"/>
            <rFont val="Tahoma"/>
            <family val="2"/>
          </rPr>
          <t xml:space="preserve">
</t>
        </r>
        <r>
          <rPr>
            <sz val="9"/>
            <color rgb="FF000000"/>
            <rFont val="Tahoma"/>
            <family val="2"/>
          </rPr>
          <t xml:space="preserve">JSON's: actfilter{n}/evtfilter{n} 
</t>
        </r>
        <r>
          <rPr>
            <sz val="9"/>
            <color rgb="FF000000"/>
            <rFont val="Tahoma"/>
            <family val="2"/>
          </rPr>
          <t xml:space="preserve">
</t>
        </r>
        <r>
          <rPr>
            <sz val="9"/>
            <color rgb="FF000000"/>
            <rFont val="Tahoma"/>
            <family val="2"/>
          </rPr>
          <t xml:space="preserve">&lt;set&gt;
</t>
        </r>
        <r>
          <rPr>
            <sz val="9"/>
            <color rgb="FF000000"/>
            <rFont val="Tahoma"/>
            <family val="2"/>
          </rPr>
          <t xml:space="preserve">  &lt;name&gt;CONVERSION_PATH_REPORTING_DROP_DOWN_DIMS&lt;/name&gt;
</t>
        </r>
        <r>
          <rPr>
            <sz val="9"/>
            <color rgb="FF000000"/>
            <rFont val="Tahoma"/>
            <family val="2"/>
          </rPr>
          <t xml:space="preserve">  &lt;desc&gt;Global drop down dimensions that will be applied as app filter. This attribute set is the list of all Event and Conversion Attributes &lt;/desc&gt;
</t>
        </r>
        <r>
          <rPr>
            <sz val="9"/>
            <color rgb="FF000000"/>
            <rFont val="Tahoma"/>
            <family val="2"/>
          </rPr>
          <t xml:space="preserve">  &lt;elements&gt;
</t>
        </r>
        <r>
          <rPr>
            <sz val="9"/>
            <color rgb="FF000000"/>
            <rFont val="Tahoma"/>
            <family val="2"/>
          </rPr>
          <t xml:space="preserve">    &lt;attr&gt;evt_geo_key&lt;/attr&gt;
</t>
        </r>
        <r>
          <rPr>
            <sz val="9"/>
            <color rgb="FF000000"/>
            <rFont val="Tahoma"/>
            <family val="2"/>
          </rPr>
          <t xml:space="preserve">    &lt;boolval&gt;False&lt;/boolval&gt;
</t>
        </r>
        <r>
          <rPr>
            <sz val="9"/>
            <color rgb="FF000000"/>
            <rFont val="Tahoma"/>
            <family val="2"/>
          </rPr>
          <t xml:space="preserve">    &lt;displayname&gt;''&lt;/displayname&gt;
</t>
        </r>
        <r>
          <rPr>
            <sz val="9"/>
            <color rgb="FF000000"/>
            <rFont val="Tahoma"/>
            <family val="2"/>
          </rPr>
          <t xml:space="preserve">  &lt;/elements&gt;
</t>
        </r>
        <r>
          <rPr>
            <sz val="9"/>
            <color rgb="FF000000"/>
            <rFont val="Tahoma"/>
            <family val="2"/>
          </rPr>
          <t>&lt;/set&gt;</t>
        </r>
      </text>
    </comment>
    <comment ref="B27" authorId="0" shapeId="0" xr:uid="{F1AE1144-858F-B349-92EE-21CD2D85F6FF}">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Reads SQL in Arcadia format. (evtfilter in Arcadia Config)
</t>
        </r>
        <r>
          <rPr>
            <sz val="9"/>
            <color rgb="FF000000"/>
            <rFont val="Tahoma"/>
            <family val="2"/>
          </rPr>
          <t xml:space="preserve">
</t>
        </r>
        <r>
          <rPr>
            <sz val="9"/>
            <color rgb="FF000000"/>
            <rFont val="Tahoma"/>
            <family val="2"/>
          </rPr>
          <t xml:space="preserve">&lt;set&gt;
</t>
        </r>
        <r>
          <rPr>
            <sz val="9"/>
            <color rgb="FF000000"/>
            <rFont val="Tahoma"/>
            <family val="2"/>
          </rPr>
          <t xml:space="preserve">      &lt;name&gt;CONVERSION_PATH_REPORT_DATASET_FILTER&lt;/name&gt;
</t>
        </r>
        <r>
          <rPr>
            <sz val="9"/>
            <color rgb="FF000000"/>
            <rFont val="Tahoma"/>
            <family val="2"/>
          </rPr>
          <t xml:space="preserve">      &lt;desc&gt;Dataset Filter to be applied on the underlying data. Global report filter on event dimensions&lt;/desc&gt;
</t>
        </r>
        <r>
          <rPr>
            <sz val="9"/>
            <color rgb="FF000000"/>
            <rFont val="Tahoma"/>
            <family val="2"/>
          </rPr>
          <t xml:space="preserve">      &lt;val&gt;''&lt;/val&gt;
</t>
        </r>
        <r>
          <rPr>
            <sz val="9"/>
            <color rgb="FF000000"/>
            <rFont val="Tahoma"/>
            <family val="2"/>
          </rPr>
          <t xml:space="preserve">&lt;/set&gt;
</t>
        </r>
      </text>
    </comment>
    <comment ref="B28" authorId="0" shapeId="0" xr:uid="{6D21E94B-57AD-2445-8CFB-56EB6268B1DC}">
      <text>
        <r>
          <rPr>
            <b/>
            <sz val="9"/>
            <color indexed="81"/>
            <rFont val="Tahoma"/>
            <family val="2"/>
          </rPr>
          <t>Naveen:</t>
        </r>
        <r>
          <rPr>
            <sz val="9"/>
            <color indexed="81"/>
            <rFont val="Tahoma"/>
            <family val="2"/>
          </rPr>
          <t xml:space="preserve">
Reads SQL in Arcadia format. (actfilter in Arcadia Config)
&lt;set&gt;
      &lt;name&gt;CONVERSION_PATH_REPORT_DATASET_FILTER_2&lt;/name&gt;
      &lt;desc&gt;Dataset Filter to be applied on the underlying data. Global report filter on activity dimensions&lt;/desc&gt;
      &lt;val&gt;''&lt;/val&gt;
&lt;/set&gt;</t>
        </r>
      </text>
    </comment>
    <comment ref="B29" authorId="0" shapeId="0" xr:uid="{F11072EC-F553-EB42-BD1F-D97720A4F6D3}">
      <text>
        <r>
          <rPr>
            <b/>
            <sz val="9"/>
            <color indexed="81"/>
            <rFont val="Tahoma"/>
            <family val="2"/>
          </rPr>
          <t>Naveen:</t>
        </r>
        <r>
          <rPr>
            <sz val="9"/>
            <color indexed="81"/>
            <rFont val="Tahoma"/>
            <family val="2"/>
          </rPr>
          <t xml:space="preserve">
acts{n} JSON Config
&lt;set&gt;
      &lt;name&gt;ACTIVITY_DIM_FILTER&lt;/name&gt;
      &lt;desc&gt;Single select filter for activity dimensions&lt;/desc&gt;
      &lt;elements&gt;
        &lt;attr&gt;evt_geo_key&lt;/attr&gt;
        &lt;boolval&gt;False&lt;/boolval&gt;
        &lt;alias/&gt;
      &lt;/elements&gt;
&lt;/set&gt;</t>
        </r>
      </text>
    </comment>
    <comment ref="B30" authorId="0" shapeId="0" xr:uid="{95DDA4F2-62E8-E64D-98CA-9437F5B0E73E}">
      <text>
        <r>
          <rPr>
            <b/>
            <sz val="9"/>
            <color indexed="81"/>
            <rFont val="Tahoma"/>
            <family val="2"/>
          </rPr>
          <t>Naveen:</t>
        </r>
        <r>
          <rPr>
            <sz val="9"/>
            <color indexed="81"/>
            <rFont val="Tahoma"/>
            <family val="2"/>
          </rPr>
          <t xml:space="preserve">
actsfilter: JSON CONFIG
Reads SQL in Arcadia Format
&lt;set&gt;
      &lt;name&gt;ACTIVITY_DIM_FILTER_VAL&lt;/name&gt;
      &lt;desc&gt;Default value for single select activity filter&lt;/desc&gt;
      &lt;val/&gt;
&lt;/set&gt;</t>
        </r>
      </text>
    </comment>
    <comment ref="B36" authorId="0" shapeId="0" xr:uid="{963DD187-C6F4-8743-92B6-5E5105DA5DBC}">
      <text>
        <r>
          <rPr>
            <b/>
            <sz val="9"/>
            <color indexed="81"/>
            <rFont val="Tahoma"/>
            <family val="2"/>
          </rPr>
          <t>Naveen:</t>
        </r>
        <r>
          <rPr>
            <sz val="9"/>
            <color indexed="81"/>
            <rFont val="Tahoma"/>
            <family val="2"/>
          </rPr>
          <t xml:space="preserve">
Reads Main Reporting Event Dims
&lt;set&gt;
      &lt;name&gt;FACT_FUNNEL_REPORTING_EVENT_DIMS&lt;/name&gt;
      &lt;desc&gt;Fact Funnel Event Dimensions for Reporting selection from Event Attributes&lt;/desc&gt;
      &lt;elements&gt;
        &lt;attr&gt;x_targeting_strategy_display&lt;/attr&gt;
        &lt;boolval&gt;TRUE&lt;/boolval&gt;
        &lt;alias&gt;'TSD'&lt;/alias&gt;
      &lt;/elements&gt;
&lt;/set&gt;</t>
        </r>
      </text>
    </comment>
    <comment ref="B37" authorId="0" shapeId="0" xr:uid="{BA8AB13F-01BE-9F49-8C91-2492AA668C59}">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Fact Funnel Drop Downs for Events - evtfilter{n}
</t>
        </r>
        <r>
          <rPr>
            <sz val="9"/>
            <color rgb="FF000000"/>
            <rFont val="Tahoma"/>
            <family val="2"/>
          </rPr>
          <t xml:space="preserve">
</t>
        </r>
        <r>
          <rPr>
            <sz val="9"/>
            <color rgb="FF000000"/>
            <rFont val="Tahoma"/>
            <family val="2"/>
          </rPr>
          <t xml:space="preserve">&lt;set&gt;
</t>
        </r>
        <r>
          <rPr>
            <sz val="9"/>
            <color rgb="FF000000"/>
            <rFont val="Tahoma"/>
            <family val="2"/>
          </rPr>
          <t xml:space="preserve">      &lt;name&gt;FACT_FUNNEL_REPORTING_DROP_DOWN_DIMS_EVT&lt;/name&gt;
</t>
        </r>
        <r>
          <rPr>
            <sz val="9"/>
            <color rgb="FF000000"/>
            <rFont val="Tahoma"/>
            <family val="2"/>
          </rPr>
          <t xml:space="preserve">      &lt;desc&gt;Global drop down dimensions that will be applied as app filter. This attribute set is the list of all Event attributes &lt;/desc&gt;
</t>
        </r>
        <r>
          <rPr>
            <sz val="9"/>
            <color rgb="FF000000"/>
            <rFont val="Tahoma"/>
            <family val="2"/>
          </rPr>
          <t xml:space="preserve">      &lt;elements&gt;
</t>
        </r>
        <r>
          <rPr>
            <sz val="9"/>
            <color rgb="FF000000"/>
            <rFont val="Tahoma"/>
            <family val="2"/>
          </rPr>
          <t xml:space="preserve">        &lt;attr&gt;x_targeting_strategy&lt;/attr&gt;
</t>
        </r>
        <r>
          <rPr>
            <sz val="9"/>
            <color rgb="FF000000"/>
            <rFont val="Tahoma"/>
            <family val="2"/>
          </rPr>
          <t xml:space="preserve">        &lt;boolval&gt;TRUE&lt;/boolval&gt;
</t>
        </r>
        <r>
          <rPr>
            <sz val="9"/>
            <color rgb="FF000000"/>
            <rFont val="Tahoma"/>
            <family val="2"/>
          </rPr>
          <t xml:space="preserve">        &lt;displayname&gt;TS&lt;/displayname&gt;
</t>
        </r>
        <r>
          <rPr>
            <sz val="9"/>
            <color rgb="FF000000"/>
            <rFont val="Tahoma"/>
            <family val="2"/>
          </rPr>
          <t xml:space="preserve">      &lt;/elements&gt;
</t>
        </r>
        <r>
          <rPr>
            <sz val="9"/>
            <color rgb="FF000000"/>
            <rFont val="Tahoma"/>
            <family val="2"/>
          </rPr>
          <t>&lt;/set&gt;</t>
        </r>
      </text>
    </comment>
    <comment ref="B38" authorId="0" shapeId="0" xr:uid="{32DCF5D6-FCC1-8246-BFBC-B40D7089F608}">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Fact Funnel Drop Downs for Activity - actfilter{n}
</t>
        </r>
        <r>
          <rPr>
            <sz val="9"/>
            <color rgb="FF000000"/>
            <rFont val="Tahoma"/>
            <family val="2"/>
          </rPr>
          <t xml:space="preserve">
</t>
        </r>
        <r>
          <rPr>
            <sz val="9"/>
            <color rgb="FF000000"/>
            <rFont val="Tahoma"/>
            <family val="2"/>
          </rPr>
          <t xml:space="preserve">&lt;set&gt;
</t>
        </r>
        <r>
          <rPr>
            <sz val="9"/>
            <color rgb="FF000000"/>
            <rFont val="Tahoma"/>
            <family val="2"/>
          </rPr>
          <t xml:space="preserve">      &lt;name&gt;FACT_FUNNEL_REPORTING_DROP_DOWN_DIMS_ACT&lt;/name&gt;
</t>
        </r>
        <r>
          <rPr>
            <sz val="9"/>
            <color rgb="FF000000"/>
            <rFont val="Tahoma"/>
            <family val="2"/>
          </rPr>
          <t xml:space="preserve">      &lt;desc&gt;Global drop down dimensions that will be applied as app filter. This attribute set is the list of all Conversion attributes&lt;/desc&gt;
</t>
        </r>
        <r>
          <rPr>
            <sz val="9"/>
            <color rgb="FF000000"/>
            <rFont val="Tahoma"/>
            <family val="2"/>
          </rPr>
          <t xml:space="preserve">      &lt;elements&gt;
</t>
        </r>
        <r>
          <rPr>
            <sz val="9"/>
            <color rgb="FF000000"/>
            <rFont val="Tahoma"/>
            <family val="2"/>
          </rPr>
          <t xml:space="preserve">        &lt;attr&gt;x_targeting_strategy&lt;/attr&gt;
</t>
        </r>
        <r>
          <rPr>
            <sz val="9"/>
            <color rgb="FF000000"/>
            <rFont val="Tahoma"/>
            <family val="2"/>
          </rPr>
          <t xml:space="preserve">        &lt;boolval&gt;TRUE&lt;/boolval&gt;
</t>
        </r>
        <r>
          <rPr>
            <sz val="9"/>
            <color rgb="FF000000"/>
            <rFont val="Tahoma"/>
            <family val="2"/>
          </rPr>
          <t xml:space="preserve">        &lt;displayname&gt;TS&lt;/displayname&gt;
</t>
        </r>
        <r>
          <rPr>
            <sz val="9"/>
            <color rgb="FF000000"/>
            <rFont val="Tahoma"/>
            <family val="2"/>
          </rPr>
          <t xml:space="preserve">      &lt;/elements&gt;
</t>
        </r>
        <r>
          <rPr>
            <sz val="9"/>
            <color rgb="FF000000"/>
            <rFont val="Tahoma"/>
            <family val="2"/>
          </rPr>
          <t>&lt;/set&gt;</t>
        </r>
      </text>
    </comment>
    <comment ref="B39" authorId="0" shapeId="0" xr:uid="{F26500EA-4829-6E4E-98C0-9743B0816652}">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List of Predifined Primary Metrics:
</t>
        </r>
        <r>
          <rPr>
            <sz val="9"/>
            <color rgb="FF000000"/>
            <rFont val="Tahoma"/>
            <family val="2"/>
          </rPr>
          <t xml:space="preserve">&lt;set&gt;
</t>
        </r>
        <r>
          <rPr>
            <sz val="9"/>
            <color rgb="FF000000"/>
            <rFont val="Tahoma"/>
            <family val="2"/>
          </rPr>
          <t xml:space="preserve">      &lt;name&gt;PRIMARY_METRICS&lt;/name&gt;
</t>
        </r>
        <r>
          <rPr>
            <sz val="9"/>
            <color rgb="FF000000"/>
            <rFont val="Tahoma"/>
            <family val="2"/>
          </rPr>
          <t xml:space="preserve">      &lt;desc&gt;This is a measure&lt;/desc&gt;
</t>
        </r>
        <r>
          <rPr>
            <sz val="9"/>
            <color rgb="FF000000"/>
            <rFont val="Tahoma"/>
            <family val="2"/>
          </rPr>
          <t xml:space="preserve">      &lt;metrics&gt;
</t>
        </r>
        <r>
          <rPr>
            <sz val="9"/>
            <color rgb="FF000000"/>
            <rFont val="Tahoma"/>
            <family val="2"/>
          </rPr>
          <t xml:space="preserve">        &lt;name&gt;METRIC_FULL_ATTRIBUTED_QUANTITY&lt;/name&gt;
</t>
        </r>
        <r>
          <rPr>
            <sz val="9"/>
            <color rgb="FF000000"/>
            <rFont val="Tahoma"/>
            <family val="2"/>
          </rPr>
          <t xml:space="preserve">        &lt;desc&gt;Full Attributed Quantity&lt;/desc&gt;
</t>
        </r>
        <r>
          <rPr>
            <sz val="9"/>
            <color rgb="FF000000"/>
            <rFont val="Tahoma"/>
            <family val="2"/>
          </rPr>
          <t xml:space="preserve">        &lt;transform&gt;sum([full_ia_qty])&lt;/transform&gt;
</t>
        </r>
        <r>
          <rPr>
            <sz val="9"/>
            <color rgb="FF000000"/>
            <rFont val="Tahoma"/>
            <family val="2"/>
          </rPr>
          <t xml:space="preserve">        &lt;displayname&gt;'fA Conversions'&lt;/displayname&gt;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&lt;name&gt;METRIC_ATTRIBUTED_QUANTITY&lt;/name&gt;
</t>
        </r>
        <r>
          <rPr>
            <sz val="9"/>
            <color rgb="FF000000"/>
            <rFont val="Tahoma"/>
            <family val="2"/>
          </rPr>
          <t xml:space="preserve">        &lt;desc&gt;Attributed Quantity&lt;/desc&gt;
</t>
        </r>
        <r>
          <rPr>
            <sz val="9"/>
            <color rgb="FF000000"/>
            <rFont val="Tahoma"/>
            <family val="2"/>
          </rPr>
          <t xml:space="preserve">        &lt;transform&gt;sum([ia_qty])&lt;/transform&gt;
</t>
        </r>
        <r>
          <rPr>
            <sz val="9"/>
            <color rgb="FF000000"/>
            <rFont val="Tahoma"/>
            <family val="2"/>
          </rPr>
          <t xml:space="preserve">        &lt;displayname&gt;'iA Conversions'&lt;/displayname&gt;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&lt;name&gt;METRIC_TOTAL_QUANTITY&lt;/name&gt;
</t>
        </r>
        <r>
          <rPr>
            <sz val="9"/>
            <color rgb="FF000000"/>
            <rFont val="Tahoma"/>
            <family val="2"/>
          </rPr>
          <t xml:space="preserve">        &lt;desc&gt;Total Quantity&lt;/desc&gt;
</t>
        </r>
        <r>
          <rPr>
            <sz val="9"/>
            <color rgb="FF000000"/>
            <rFont val="Tahoma"/>
            <family val="2"/>
          </rPr>
          <t xml:space="preserve">        &lt;transform&gt;sum([total_quantity])&lt;/transform&gt;
</t>
        </r>
        <r>
          <rPr>
            <sz val="9"/>
            <color rgb="FF000000"/>
            <rFont val="Tahoma"/>
            <family val="2"/>
          </rPr>
          <t xml:space="preserve">        &lt;displayname&gt;'Total Quantity'&lt;/displayname&gt;
</t>
        </r>
        <r>
          <rPr>
            <sz val="9"/>
            <color rgb="FF000000"/>
            <rFont val="Tahoma"/>
            <family val="2"/>
          </rPr>
          <t xml:space="preserve">        &lt;boolval&gt;TRUE&lt;/boolval&gt;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&lt;name&gt;METRIC_REVENUE&lt;/name&gt;
</t>
        </r>
        <r>
          <rPr>
            <sz val="9"/>
            <color rgb="FF000000"/>
            <rFont val="Tahoma"/>
            <family val="2"/>
          </rPr>
          <t xml:space="preserve">        &lt;desc&gt;This is the Total Revenue&lt;/desc&gt;
</t>
        </r>
        <r>
          <rPr>
            <sz val="9"/>
            <color rgb="FF000000"/>
            <rFont val="Tahoma"/>
            <family val="2"/>
          </rPr>
          <t xml:space="preserve">        &lt;transform&gt;sum([total_Revenue])&lt;/transform&gt;
</t>
        </r>
        <r>
          <rPr>
            <sz val="9"/>
            <color rgb="FF000000"/>
            <rFont val="Tahoma"/>
            <family val="2"/>
          </rPr>
          <t xml:space="preserve">        &lt;displayname&gt;'Total Revenue'&lt;/displayname&gt;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&lt;name&gt;METRIC_FULL_ATTRIBUTED_REVENUE&lt;/name&gt;
</t>
        </r>
        <r>
          <rPr>
            <sz val="9"/>
            <color rgb="FF000000"/>
            <rFont val="Tahoma"/>
            <family val="2"/>
          </rPr>
          <t xml:space="preserve">        &lt;desc&gt;Full Attributed Revenue&lt;/desc&gt;
</t>
        </r>
        <r>
          <rPr>
            <sz val="9"/>
            <color rgb="FF000000"/>
            <rFont val="Tahoma"/>
            <family val="2"/>
          </rPr>
          <t xml:space="preserve">        &lt;transform&gt;sum([full_ia_rev])&lt;/transform&gt;
</t>
        </r>
        <r>
          <rPr>
            <sz val="9"/>
            <color rgb="FF000000"/>
            <rFont val="Tahoma"/>
            <family val="2"/>
          </rPr>
          <t xml:space="preserve">        &lt;displayname&gt;'full Attributed revenue'&lt;/displayname&gt;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&lt;name&gt;METRIC_ATTRIBUTED_REVENUE&lt;/name&gt;
</t>
        </r>
        <r>
          <rPr>
            <sz val="9"/>
            <color rgb="FF000000"/>
            <rFont val="Tahoma"/>
            <family val="2"/>
          </rPr>
          <t xml:space="preserve">        &lt;desc&gt;Attributed revenue&lt;/desc&gt;
</t>
        </r>
        <r>
          <rPr>
            <sz val="9"/>
            <color rgb="FF000000"/>
            <rFont val="Tahoma"/>
            <family val="2"/>
          </rPr>
          <t xml:space="preserve">        &lt;transform&gt;sum([ia_rev])&lt;/transform&gt;
</t>
        </r>
        <r>
          <rPr>
            <sz val="9"/>
            <color rgb="FF000000"/>
            <rFont val="Tahoma"/>
            <family val="2"/>
          </rPr>
          <t xml:space="preserve">        &lt;displayname&gt;'Attributed revenue'&lt;/displayname&gt;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&lt;name&gt;METRIC_SPEND&lt;/name&gt;
</t>
        </r>
        <r>
          <rPr>
            <sz val="9"/>
            <color rgb="FF000000"/>
            <rFont val="Tahoma"/>
            <family val="2"/>
          </rPr>
          <t xml:space="preserve">        &lt;desc&gt;This is the Spend&lt;/desc&gt;
</t>
        </r>
        <r>
          <rPr>
            <sz val="9"/>
            <color rgb="FF000000"/>
            <rFont val="Tahoma"/>
            <family val="2"/>
          </rPr>
          <t xml:space="preserve">        &lt;transform&gt;sum([total_spend])&lt;/transform&gt;
</t>
        </r>
        <r>
          <rPr>
            <sz val="9"/>
            <color rgb="FF000000"/>
            <rFont val="Tahoma"/>
            <family val="2"/>
          </rPr>
          <t xml:space="preserve">        &lt;displayname&gt;'Spend'&lt;/displayname&gt;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&lt;name&gt;METRIC_FULL_ATTRIBUTED_COUNT&lt;/name&gt;
</t>
        </r>
        <r>
          <rPr>
            <sz val="9"/>
            <color rgb="FF000000"/>
            <rFont val="Tahoma"/>
            <family val="2"/>
          </rPr>
          <t xml:space="preserve">        &lt;desc&gt;This is the Full Attributed Count&lt;/desc&gt;
</t>
        </r>
        <r>
          <rPr>
            <sz val="9"/>
            <color rgb="FF000000"/>
            <rFont val="Tahoma"/>
            <family val="2"/>
          </rPr>
          <t xml:space="preserve">        &lt;transform&gt;sum([full_ia_count])&lt;/transform&gt;
</t>
        </r>
        <r>
          <rPr>
            <sz val="9"/>
            <color rgb="FF000000"/>
            <rFont val="Tahoma"/>
            <family val="2"/>
          </rPr>
          <t xml:space="preserve">        &lt;displayname&gt;'fA Count'&lt;/displayname&gt;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&lt;name&gt;METRIC_ATTRIBUTED_COUNT&lt;/name&gt;
</t>
        </r>
        <r>
          <rPr>
            <sz val="9"/>
            <color rgb="FF000000"/>
            <rFont val="Tahoma"/>
            <family val="2"/>
          </rPr>
          <t xml:space="preserve">        &lt;desc&gt;This is the Attributed Count&lt;/desc&gt;
</t>
        </r>
        <r>
          <rPr>
            <sz val="9"/>
            <color rgb="FF000000"/>
            <rFont val="Tahoma"/>
            <family val="2"/>
          </rPr>
          <t xml:space="preserve">        &lt;transform&gt;sum([ia_count])&lt;/transform&gt;
</t>
        </r>
        <r>
          <rPr>
            <sz val="9"/>
            <color rgb="FF000000"/>
            <rFont val="Tahoma"/>
            <family val="2"/>
          </rPr>
          <t xml:space="preserve">        &lt;displayname&gt;'iA Count'&lt;/displayname&gt;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&lt;name&gt;METRIC_COUNT&lt;/name&gt;
</t>
        </r>
        <r>
          <rPr>
            <sz val="9"/>
            <color rgb="FF000000"/>
            <rFont val="Tahoma"/>
            <family val="2"/>
          </rPr>
          <t xml:space="preserve">        &lt;desc&gt;This is the Count&lt;/desc&gt;
</t>
        </r>
        <r>
          <rPr>
            <sz val="9"/>
            <color rgb="FF000000"/>
            <rFont val="Tahoma"/>
            <family val="2"/>
          </rPr>
          <t xml:space="preserve">        &lt;transform&gt;sum([event_row_count])&lt;/transform&gt;
</t>
        </r>
        <r>
          <rPr>
            <sz val="9"/>
            <color rgb="FF000000"/>
            <rFont val="Tahoma"/>
            <family val="2"/>
          </rPr>
          <t xml:space="preserve">        &lt;displayname&gt;'Event Count'&lt;/displayname&gt;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&lt;name&gt;IMPRESSIONS_COUNT&lt;/name&gt;
</t>
        </r>
        <r>
          <rPr>
            <sz val="9"/>
            <color rgb="FF000000"/>
            <rFont val="Tahoma"/>
            <family val="2"/>
          </rPr>
          <t xml:space="preserve">        &lt;desc&gt;This is a custom measure&lt;/desc&gt;
</t>
        </r>
        <r>
          <rPr>
            <sz val="9"/>
            <color rgb="FF000000"/>
            <rFont val="Tahoma"/>
            <family val="2"/>
          </rPr>
          <t xml:space="preserve">        &lt;displayname&gt;'Impressions'&lt;/displayname&gt;
</t>
        </r>
        <r>
          <rPr>
            <sz val="9"/>
            <color rgb="FF000000"/>
            <rFont val="Tahoma"/>
            <family val="2"/>
          </rPr>
          <t xml:space="preserve">        &lt;transform&gt;sum(if([evt_type_class]='IM',[event_row_count],0))&lt;/transform&gt;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&lt;name&gt;CLICK_COUNT&lt;/name&gt;
</t>
        </r>
        <r>
          <rPr>
            <sz val="9"/>
            <color rgb="FF000000"/>
            <rFont val="Tahoma"/>
            <family val="2"/>
          </rPr>
          <t xml:space="preserve">        &lt;desc&gt;This is a custom measure&lt;/desc&gt;
</t>
        </r>
        <r>
          <rPr>
            <sz val="9"/>
            <color rgb="FF000000"/>
            <rFont val="Tahoma"/>
            <family val="2"/>
          </rPr>
          <t xml:space="preserve">        &lt;displayname&gt;'Clicks'&lt;/displayname&gt;
</t>
        </r>
        <r>
          <rPr>
            <sz val="9"/>
            <color rgb="FF000000"/>
            <rFont val="Tahoma"/>
            <family val="2"/>
          </rPr>
          <t xml:space="preserve">        &lt;transform&gt;sum(if([evt_type_class]='CL',[event_row_count],0))&lt;/transform&gt;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&lt;name&gt;CTR&lt;/name&gt;
</t>
        </r>
        <r>
          <rPr>
            <sz val="9"/>
            <color rgb="FF000000"/>
            <rFont val="Tahoma"/>
            <family val="2"/>
          </rPr>
          <t xml:space="preserve">        &lt;desc&gt;This is a custom measure&lt;/desc&gt;
</t>
        </r>
        <r>
          <rPr>
            <sz val="9"/>
            <color rgb="FF000000"/>
            <rFont val="Tahoma"/>
            <family val="2"/>
          </rPr>
          <t xml:space="preserve">        &lt;displayname&gt;'CTR'&lt;/displayname&gt;
</t>
        </r>
        <r>
          <rPr>
            <sz val="9"/>
            <color rgb="FF000000"/>
            <rFont val="Tahoma"/>
            <family val="2"/>
          </rPr>
          <t xml:space="preserve">        &lt;transform&gt;sum(if([evt_type_class]='CL',[event_row_count],0))/sum(if([evt_type_class]='IM',[event_row_count],0))&lt;/transform&gt;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&lt;name&gt;CPM&lt;/name&gt;
</t>
        </r>
        <r>
          <rPr>
            <sz val="9"/>
            <color rgb="FF000000"/>
            <rFont val="Tahoma"/>
            <family val="2"/>
          </rPr>
          <t xml:space="preserve">        &lt;desc&gt;This is a custom measure&lt;/desc&gt;
</t>
        </r>
        <r>
          <rPr>
            <sz val="9"/>
            <color rgb="FF000000"/>
            <rFont val="Tahoma"/>
            <family val="2"/>
          </rPr>
          <t xml:space="preserve">        &lt;displayname&gt;'CPM'&lt;/displayname&gt;
</t>
        </r>
        <r>
          <rPr>
            <sz val="9"/>
            <color rgb="FF000000"/>
            <rFont val="Tahoma"/>
            <family val="2"/>
          </rPr>
          <t xml:space="preserve">        &lt;transform&gt;sum(if([evt_type_class]='IM',[event_row_count],0))/1000&lt;/transform&gt;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&lt;name&gt;CPC&lt;/name&gt;
</t>
        </r>
        <r>
          <rPr>
            <sz val="9"/>
            <color rgb="FF000000"/>
            <rFont val="Tahoma"/>
            <family val="2"/>
          </rPr>
          <t xml:space="preserve">        &lt;desc&gt;This is a custom measure&lt;/desc&gt;
</t>
        </r>
        <r>
          <rPr>
            <sz val="9"/>
            <color rgb="FF000000"/>
            <rFont val="Tahoma"/>
            <family val="2"/>
          </rPr>
          <t xml:space="preserve">        &lt;displayname&gt;'CPC'&lt;/displayname&gt;
</t>
        </r>
        <r>
          <rPr>
            <sz val="9"/>
            <color rgb="FF000000"/>
            <rFont val="Tahoma"/>
            <family val="2"/>
          </rPr>
          <t xml:space="preserve">        &lt;transform&gt;sum([total_spend])/sum(if([evt_type_class]='CL',[event_row_count],0))&lt;/transform&gt;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&lt;metrics&gt;
</t>
        </r>
        <r>
          <rPr>
            <sz val="9"/>
            <color rgb="FF000000"/>
            <rFont val="Tahoma"/>
            <family val="2"/>
          </rPr>
          <t xml:space="preserve">        &lt;name&gt;CUSTOM_MEASURE&lt;/name&gt;
</t>
        </r>
        <r>
          <rPr>
            <sz val="9"/>
            <color rgb="FF000000"/>
            <rFont val="Tahoma"/>
            <family val="2"/>
          </rPr>
          <t xml:space="preserve">        &lt;desc&gt;This is a custom measure&lt;/desc&gt;
</t>
        </r>
        <r>
          <rPr>
            <sz val="9"/>
            <color rgb="FF000000"/>
            <rFont val="Tahoma"/>
            <family val="2"/>
          </rPr>
          <t xml:space="preserve">        &lt;displayname&gt;'Custom Measure'&lt;/displayname&gt;
</t>
        </r>
        <r>
          <rPr>
            <sz val="9"/>
            <color rgb="FF000000"/>
            <rFont val="Tahoma"/>
            <family val="2"/>
          </rPr>
          <t xml:space="preserve">        &lt;transform&gt;sum([total_spend])/sum(if([evt_type_class]='CL',[event_row_count],0))&lt;/transform&gt;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&lt;/set&gt;</t>
        </r>
      </text>
    </comment>
    <comment ref="B40" authorId="0" shapeId="0" xr:uid="{6EE7E648-6A86-694C-A1F8-19A90E27FF6E}">
      <text>
        <r>
          <rPr>
            <b/>
            <sz val="9"/>
            <color rgb="FF000000"/>
            <rFont val="Tahoma"/>
            <family val="2"/>
          </rPr>
          <t>Naveen:</t>
        </r>
        <r>
          <rPr>
            <sz val="9"/>
            <color rgb="FF000000"/>
            <rFont val="Tahoma"/>
            <family val="2"/>
          </rPr>
          <t xml:space="preserve">
</t>
        </r>
        <r>
          <rPr>
            <sz val="9"/>
            <color rgb="FF000000"/>
            <rFont val="Tahoma"/>
            <family val="2"/>
          </rPr>
          <t xml:space="preserve">Predifined Secondary Metrics:
</t>
        </r>
        <r>
          <rPr>
            <sz val="9"/>
            <color rgb="FF000000"/>
            <rFont val="Tahoma"/>
            <family val="2"/>
          </rPr>
          <t xml:space="preserve">&lt;set&gt;
</t>
        </r>
        <r>
          <rPr>
            <sz val="9"/>
            <color rgb="FF000000"/>
            <rFont val="Tahoma"/>
            <family val="2"/>
          </rPr>
          <t xml:space="preserve">      &lt;name&gt;SECONDARY_METRICS&lt;/name&gt;
</t>
        </r>
        <r>
          <rPr>
            <sz val="9"/>
            <color rgb="FF000000"/>
            <rFont val="Tahoma"/>
            <family val="2"/>
          </rPr>
          <t xml:space="preserve">      &lt;desc&gt;This is a measure&lt;/desc&gt;
</t>
        </r>
        <r>
          <rPr>
            <sz val="9"/>
            <color rgb="FF000000"/>
            <rFont val="Tahoma"/>
            <family val="2"/>
          </rPr>
          <t xml:space="preserve">      &lt;metrics&gt;
</t>
        </r>
        <r>
          <rPr>
            <sz val="9"/>
            <color rgb="FF000000"/>
            <rFont val="Tahoma"/>
            <family val="2"/>
          </rPr>
          <t xml:space="preserve">        &lt;name&gt;CUSTOM_MEASURE&lt;/name&gt;
</t>
        </r>
        <r>
          <rPr>
            <sz val="9"/>
            <color rgb="FF000000"/>
            <rFont val="Tahoma"/>
            <family val="2"/>
          </rPr>
          <t xml:space="preserve">        &lt;desc&gt;This is a custom measure&lt;/desc&gt;
</t>
        </r>
        <r>
          <rPr>
            <sz val="9"/>
            <color rgb="FF000000"/>
            <rFont val="Tahoma"/>
            <family val="2"/>
          </rPr>
          <t xml:space="preserve">        &lt;displayname&gt;'Custom Measure'&lt;/displayname&gt;
</t>
        </r>
        <r>
          <rPr>
            <sz val="9"/>
            <color rgb="FF000000"/>
            <rFont val="Tahoma"/>
            <family val="2"/>
          </rPr>
          <t xml:space="preserve">        &lt;transform&gt;sum([total_spend])/sum(if([evt_type_class]='CL',[event_row_count],0))&lt;/transform&gt;
</t>
        </r>
        <r>
          <rPr>
            <sz val="9"/>
            <color rgb="FF000000"/>
            <rFont val="Tahoma"/>
            <family val="2"/>
          </rPr>
          <t xml:space="preserve">        &lt;boolval&gt;FALSE&lt;/boolval&gt;
</t>
        </r>
        <r>
          <rPr>
            <sz val="9"/>
            <color rgb="FF000000"/>
            <rFont val="Tahoma"/>
            <family val="2"/>
          </rPr>
          <t xml:space="preserve">        &lt;format&gt;$,.0f&lt;/format&gt;
</t>
        </r>
        <r>
          <rPr>
            <sz val="9"/>
            <color rgb="FF000000"/>
            <rFont val="Tahoma"/>
            <family val="2"/>
          </rPr>
          <t xml:space="preserve">      &lt;/metrics&gt;
</t>
        </r>
        <r>
          <rPr>
            <sz val="9"/>
            <color rgb="FF000000"/>
            <rFont val="Tahoma"/>
            <family val="2"/>
          </rPr>
          <t xml:space="preserve">    &lt;/set&gt;</t>
        </r>
      </text>
    </comment>
    <comment ref="B41" authorId="0" shapeId="0" xr:uid="{6D09E184-134B-054F-A56F-DF7740E19892}">
      <text>
        <r>
          <rPr>
            <b/>
            <sz val="9"/>
            <color indexed="81"/>
            <rFont val="Tahoma"/>
            <family val="2"/>
          </rPr>
          <t>Naveen:</t>
        </r>
        <r>
          <rPr>
            <sz val="9"/>
            <color indexed="81"/>
            <rFont val="Tahoma"/>
            <family val="2"/>
          </rPr>
          <t xml:space="preserve">
&lt;set&gt;
  &lt;name&gt;FACT_FUNNEL_METRICS&lt;/name&gt;
  &lt;desc&gt;These are all the Fact Funnel measures&lt;/desc&gt;
  &lt;metrics&gt;
    &lt;name&gt;METRIC_FULL_ATTRIBUTED_QUANTITY&lt;/name&gt;
    &lt;desc&gt;Full Attributed Quantity&lt;/desc&gt;
    &lt;val&gt;sum([full_ia_qty])&lt;/val&gt;
    &lt;displayname&gt;'fA Conversions'&lt;/displayname&gt;
    &lt;boolval&gt;FALSE&lt;/boolval&gt;
    &lt;format&gt;,.0f&lt;/format&gt;
  &lt;/metrics&gt;
  &lt;metrics&gt;
    &lt;name&gt;METRIC_ATTRIBUTED_QUANTITY&lt;/name&gt;
    &lt;desc&gt;Attributed Quantity&lt;/desc&gt;
    &lt;val&gt;sum([ia_qty])&lt;/val&gt;
    &lt;displayname&gt;'iA Conversions'&lt;/displayname&gt;
    &lt;boolval&gt;FALSE&lt;/boolval&gt;
    &lt;format&gt;,.0f&lt;/format&gt;
  &lt;/metrics&gt;
  &lt;metrics&gt;
    &lt;name&gt;METRIC_TOTAL_QUANTITY&lt;/name&gt;
    &lt;desc&gt;Total Quantity&lt;/desc&gt;
    &lt;val&gt;sum([total_quantity])&lt;/val&gt;
    &lt;displayname&gt;'Total Quantity'&lt;/displayname&gt;
    &lt;boolval&gt;FALSE&lt;/boolval&gt;
    &lt;format&gt;,.0f&lt;/format&gt;
  &lt;/metrics&gt;
  &lt;metrics&gt;
    &lt;name&gt;METRIC_REVENUE&lt;/name&gt;
    &lt;desc&gt;This is the Total Revenue&lt;/desc&gt;
    &lt;val&gt;sum([total_Revenue])&lt;/val&gt;
    &lt;displayname&gt;'Total Revenue'&lt;/displayname&gt;
    &lt;boolval&gt;FALSE&lt;/boolval&gt;
    &lt;format&gt;$,.0f&lt;/format&gt;
  &lt;/metrics&gt;
  &lt;metrics&gt;
    &lt;name&gt;METRIC_FULL_ATTRIBUTED_REVENUE&lt;/name&gt;
    &lt;desc&gt;Full Attributed Revenue&lt;/desc&gt;
    &lt;val&gt;sum([full_ia_rev])&lt;/val&gt;
    &lt;displayname&gt;'full Attributed revenue'&lt;/displayname&gt;
    &lt;boolval&gt;FALSE&lt;/boolval&gt;
    &lt;format&gt;$,.0f&lt;/format&gt;
  &lt;/metrics&gt;
  &lt;metrics&gt;
    &lt;name&gt;METRIC_ATTRIBUTED_REVENUE&lt;/name&gt;
    &lt;desc&gt;Attributed revenue&lt;/desc&gt;
    &lt;val&gt;sum([ia_rev])&lt;/val&gt;
    &lt;displayname&gt;'Attributed revenue'&lt;/displayname&gt;
    &lt;boolval&gt;FALSE&lt;/boolval&gt;
    &lt;format&gt;$,.0f&lt;/format&gt;
  &lt;/metrics&gt;
  &lt;metrics&gt;
    &lt;name&gt;METRIC_SPEND&lt;/name&gt;
    &lt;desc&gt;This is the Spend&lt;/desc&gt;
    &lt;val&gt;sum([total_spend])&lt;/val&gt;
    &lt;displayname&gt;'Spend'&lt;/displayname&gt;
    &lt;boolval&gt;TRUE&lt;/boolval&gt;
    &lt;format&gt;$,.0f&lt;/format&gt;
  &lt;/metrics&gt;
  &lt;metrics&gt;
    &lt;name&gt;METRIC_FULL_ATTRIBUTED_COUNT&lt;/name&gt;
    &lt;desc&gt;This is the Full Attributed Count&lt;/desc&gt;
    &lt;val&gt;sum([full_ia_count])&lt;/val&gt;
    &lt;displayname&gt;'fA Count'&lt;/displayname&gt;
    &lt;boolval&gt;FALSE&lt;/boolval&gt;
    &lt;format&gt;,.0f&lt;/format&gt;
  &lt;/metrics&gt;
  &lt;metrics&gt;
    &lt;name&gt;METRIC_ATTRIBUTED_COUNT&lt;/name&gt;
    &lt;desc&gt;This is the Attributed Count&lt;/desc&gt;
    &lt;val&gt;sum([ia_count])&lt;/val&gt;
    &lt;displayname&gt;'iA Count'&lt;/displayname&gt;
    &lt;boolval&gt;FALSE&lt;/boolval&gt;
    &lt;format&gt;,.0f&lt;/format&gt;
  &lt;/metrics&gt;
  &lt;metrics&gt;
    &lt;name&gt;METRIC_COUNT&lt;/name&gt;
    &lt;desc&gt;This is the Count&lt;/desc&gt;
    &lt;val&gt;sum([event_row_count])&lt;/val&gt;
    &lt;displayname&gt;'Event Count'&lt;/displayname&gt;
    &lt;boolval&gt;FALSE&lt;/boolval&gt;
    &lt;format&gt;,.0f&lt;/format&gt;
  &lt;/metrics&gt;
  &lt;metrics&gt;
    &lt;name&gt;IMPRESSIONS_COUNT&lt;/name&gt;
    &lt;desc&gt;This is a custom measure&lt;/desc&gt;
    &lt;displayname&gt;'Impressions'&lt;/displayname&gt;
    &lt;val&gt;sum(if([evt_type_class]='IM',[event_row_count],0))&lt;/val&gt;
    &lt;boolval&gt;FALSE&lt;/boolval&gt;
    &lt;format&gt;,.0f&lt;/format&gt;
  &lt;/metrics&gt;
  &lt;metrics&gt;
    &lt;name&gt;CLICK_COUNT&lt;/name&gt;
    &lt;desc&gt;This is a custom measure&lt;/desc&gt;
    &lt;displayname&gt;'Clicks'&lt;/displayname&gt;
    &lt;val&gt;sum(if([evt_type_class]='CL',[event_row_count],0))&lt;/val&gt;
    &lt;boolval&gt;FALSE&lt;/boolval&gt;
    &lt;format&gt;,.0f&lt;/format&gt;
  &lt;/metrics&gt;
  &lt;metrics&gt;
    &lt;name&gt;CTR&lt;/name&gt;
    &lt;desc&gt;This is a custom measure&lt;/desc&gt;
    &lt;displayname&gt;'CTR'&lt;/displayname&gt;
    &lt;val&gt;sum(if([evt_type_class]='CL',[event_row_count],0))/sum(if([evt_type_class]='IM',[event_row_count],0))&lt;/val&gt;
    &lt;boolval&gt;FALSE&lt;/boolval&gt;
    &lt;format&gt;,.0f&lt;/format&gt;
  &lt;/metrics&gt;
  &lt;metrics&gt;
    &lt;name&gt;CPM&lt;/name&gt;
    &lt;desc&gt;This is a custom measure&lt;/desc&gt;
    &lt;displayname&gt;'CPM'&lt;/displayname&gt;
    &lt;val&gt;sum(if([evt_type_class]='IM',[event_row_count],0))/1000&lt;/val&gt;
    &lt;boolval&gt;FALSE&lt;/boolval&gt;
    &lt;format&gt;,.0f&lt;/format&gt;
  &lt;/metrics&gt;
  &lt;metrics&gt;
    &lt;name&gt;CPC&lt;/name&gt;
    &lt;desc&gt;This is a custom measure&lt;/desc&gt;
    &lt;displayname&gt;'CPC'&lt;/displayname&gt;
    &lt;val&gt;sum([total_spend])/sum(if([evt_type_class]='CL',[event_row_count],0))&lt;/val&gt;
    &lt;boolval&gt;FALSE&lt;/boolval&gt;
    &lt;format&gt;,.0f&lt;/format&gt;
  &lt;/metrics&gt;
  &lt;metrics&gt;
    &lt;name&gt;CUSTOM_MEASURE&lt;/name&gt;
    &lt;desc&gt;This is a custom measure&lt;/desc&gt;
    &lt;displayname&gt;'Custom Measure'&lt;/displayname&gt;
    &lt;val&gt;sum([total_spend])/sum(if([evt_type_class]='CL',[event_row_count],0))&lt;/val&gt;
    &lt;boolval&gt;FALSE&lt;/boolval&gt;
    &lt;format&gt;,.0f&lt;/format&gt;
  &lt;/metrics&gt;
&lt;/set&gt;</t>
        </r>
      </text>
    </comment>
    <comment ref="B42" authorId="0" shapeId="0" xr:uid="{D6A77FD3-6F9F-CB40-9185-806CEE093A1D}">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Reads SQL filter in Arcadia Format for Events. evtfilter - Arcadia Config
</t>
        </r>
        <r>
          <rPr>
            <sz val="9"/>
            <color rgb="FF000000"/>
            <rFont val="Tahoma"/>
            <family val="2"/>
          </rPr>
          <t xml:space="preserve">
</t>
        </r>
        <r>
          <rPr>
            <sz val="9"/>
            <color rgb="FF000000"/>
            <rFont val="Tahoma"/>
            <family val="2"/>
          </rPr>
          <t xml:space="preserve">&lt;set&gt;
</t>
        </r>
        <r>
          <rPr>
            <sz val="9"/>
            <color rgb="FF000000"/>
            <rFont val="Tahoma"/>
            <family val="2"/>
          </rPr>
          <t xml:space="preserve">      &lt;name&gt;FACT_FUNNEL_DATASET_FILTER_FOR_EVENT_DIMENSIONS&lt;/name&gt;
</t>
        </r>
        <r>
          <rPr>
            <sz val="9"/>
            <color rgb="FF000000"/>
            <rFont val="Tahoma"/>
            <family val="2"/>
          </rPr>
          <t xml:space="preserve">      &lt;desc&gt;Dataset Filter to be applied on the underlying data. Any filter on event dimensions can be applied here.&lt;/desc&gt;
</t>
        </r>
        <r>
          <rPr>
            <sz val="9"/>
            <color rgb="FF000000"/>
            <rFont val="Tahoma"/>
            <family val="2"/>
          </rPr>
          <t xml:space="preserve">      &lt;val/&gt;
</t>
        </r>
        <r>
          <rPr>
            <sz val="9"/>
            <color rgb="FF000000"/>
            <rFont val="Tahoma"/>
            <family val="2"/>
          </rPr>
          <t>&lt;/set&gt;</t>
        </r>
      </text>
    </comment>
    <comment ref="B43" authorId="0" shapeId="0" xr:uid="{323DAC2F-A08C-1044-AF22-0179AB0EF20A}">
      <text>
        <r>
          <rPr>
            <b/>
            <sz val="9"/>
            <color indexed="81"/>
            <rFont val="Tahoma"/>
            <family val="2"/>
          </rPr>
          <t>Naveen:</t>
        </r>
        <r>
          <rPr>
            <sz val="9"/>
            <color indexed="81"/>
            <rFont val="Tahoma"/>
            <family val="2"/>
          </rPr>
          <t xml:space="preserve">
Reads SQL filter in Arcadia Format for Activity. actfilter - Arcadia Config
&lt;set&gt;
      &lt;name&gt;FACT_FUNNEL_DATASET_FILTER_FOR_ACTIVITY_DIMENSIONS&lt;/name&gt;
      &lt;desc&gt;Dataset Filter to be applied on the underlying data. Any filter on activity dimensions can be applied here.&lt;/desc&gt;
      &lt;val/&gt;
&lt;/set&gt;</t>
        </r>
      </text>
    </comment>
    <comment ref="B44" authorId="0" shapeId="0" xr:uid="{2ED36833-B7C6-984A-8082-D227C4C49B0F}">
      <text>
        <r>
          <rPr>
            <b/>
            <sz val="9"/>
            <color indexed="81"/>
            <rFont val="Tahoma"/>
            <family val="2"/>
          </rPr>
          <t>Naveen:</t>
        </r>
        <r>
          <rPr>
            <sz val="9"/>
            <color indexed="81"/>
            <rFont val="Tahoma"/>
            <family val="2"/>
          </rPr>
          <t xml:space="preserve">
List the Dataset Filter Event dimensions. Used in creating Analytical Views.
&lt;set&gt;
      &lt;name&gt;MEDIA_PERFORMANCE_EVENT_DIMENSION_COLS&lt;/name&gt;
      &lt;desc&gt;List the Dataset Filter Event dimensions. Used in creating Analytical Views.&lt;/desc&gt;
      &lt;attr&gt;x_targeting_strategy&lt;/attr&gt;
&lt;/set&gt;</t>
        </r>
      </text>
    </comment>
    <comment ref="B45" authorId="0" shapeId="0" xr:uid="{E146621C-760A-4B47-942C-82E2AD315DBD}">
      <text>
        <r>
          <rPr>
            <b/>
            <sz val="9"/>
            <color indexed="81"/>
            <rFont val="Tahoma"/>
            <family val="2"/>
          </rPr>
          <t>Naveen:</t>
        </r>
        <r>
          <rPr>
            <sz val="9"/>
            <color indexed="81"/>
            <rFont val="Tahoma"/>
            <family val="2"/>
          </rPr>
          <t xml:space="preserve">
&lt;set&gt;
      &lt;name&gt;MEDIA_PERFORMANCE_ACTIVITY_DIMENSION_COLS&lt;/name&gt;
      &lt;desc&gt;List the Dataset Filter Activity dimensions. Used in creating Analytical Views.&lt;/desc&gt;
      &lt;attr/&gt;
&lt;/set&gt;
   </t>
        </r>
      </text>
    </comment>
    <comment ref="B46" authorId="0" shapeId="0" xr:uid="{5A6E1B7E-B41E-EA40-AD24-7537A8CCCB70}">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acts{n} List the filter used in Arcadia Config
</t>
        </r>
        <r>
          <rPr>
            <sz val="9"/>
            <color rgb="FF000000"/>
            <rFont val="Tahoma"/>
            <family val="2"/>
          </rPr>
          <t xml:space="preserve">
</t>
        </r>
        <r>
          <rPr>
            <sz val="9"/>
            <color rgb="FF000000"/>
            <rFont val="Tahoma"/>
            <family val="2"/>
          </rPr>
          <t xml:space="preserve">&lt;set&gt;
</t>
        </r>
        <r>
          <rPr>
            <sz val="9"/>
            <color rgb="FF000000"/>
            <rFont val="Tahoma"/>
            <family val="2"/>
          </rPr>
          <t xml:space="preserve">      &lt;name&gt;ACTIVITY_DIM_FILTER&lt;/name&gt;
</t>
        </r>
        <r>
          <rPr>
            <sz val="9"/>
            <color rgb="FF000000"/>
            <rFont val="Tahoma"/>
            <family val="2"/>
          </rPr>
          <t xml:space="preserve">      &lt;desc&gt;Single select filter for activity dimensions&lt;/desc&gt;
</t>
        </r>
        <r>
          <rPr>
            <sz val="9"/>
            <color rgb="FF000000"/>
            <rFont val="Tahoma"/>
            <family val="2"/>
          </rPr>
          <t xml:space="preserve">      &lt;elements&gt;
</t>
        </r>
        <r>
          <rPr>
            <sz val="9"/>
            <color rgb="FF000000"/>
            <rFont val="Tahoma"/>
            <family val="2"/>
          </rPr>
          <t xml:space="preserve">        &lt;attr&gt;evt_geo_key&lt;/attr&gt;
</t>
        </r>
        <r>
          <rPr>
            <sz val="9"/>
            <color rgb="FF000000"/>
            <rFont val="Tahoma"/>
            <family val="2"/>
          </rPr>
          <t xml:space="preserve">        &lt;boolval&gt;False&lt;/boolval&gt;
</t>
        </r>
        <r>
          <rPr>
            <sz val="9"/>
            <color rgb="FF000000"/>
            <rFont val="Tahoma"/>
            <family val="2"/>
          </rPr>
          <t xml:space="preserve">        &lt;alias&gt;''&lt;/alias&gt;
</t>
        </r>
        <r>
          <rPr>
            <sz val="9"/>
            <color rgb="FF000000"/>
            <rFont val="Tahoma"/>
            <family val="2"/>
          </rPr>
          <t xml:space="preserve">      &lt;/elements&gt;
</t>
        </r>
        <r>
          <rPr>
            <sz val="9"/>
            <color rgb="FF000000"/>
            <rFont val="Tahoma"/>
            <family val="2"/>
          </rPr>
          <t>&lt;/set&gt;</t>
        </r>
      </text>
    </comment>
    <comment ref="B47" authorId="0" shapeId="0" xr:uid="{1CF8A4AC-D497-D54C-9F49-6FC0960FC624}">
      <text>
        <r>
          <rPr>
            <b/>
            <sz val="9"/>
            <color indexed="81"/>
            <rFont val="Tahoma"/>
            <family val="2"/>
          </rPr>
          <t>Naveen:</t>
        </r>
        <r>
          <rPr>
            <sz val="9"/>
            <color indexed="81"/>
            <rFont val="Tahoma"/>
            <family val="2"/>
          </rPr>
          <t xml:space="preserve">
Reads SQL for Activity actsfilter - Arcdia Config
&lt;set&gt;
      &lt;name&gt;ACTIVITY_DIM_FILTER_VAL&lt;/name&gt;
      &lt;desc&gt;Default value for single select activity filter&lt;/desc&gt;
      &lt;stringval/&gt;
&lt;/set&gt;
</t>
        </r>
      </text>
    </comment>
    <comment ref="B53" authorId="0" shapeId="0" xr:uid="{745A1775-E22F-4747-A257-6CCE10D3E3D6}">
      <text>
        <r>
          <rPr>
            <b/>
            <sz val="9"/>
            <color indexed="81"/>
            <rFont val="Tahoma"/>
            <family val="2"/>
          </rPr>
          <t>Naveen:</t>
        </r>
        <r>
          <rPr>
            <sz val="9"/>
            <color indexed="81"/>
            <rFont val="Tahoma"/>
            <family val="2"/>
          </rPr>
          <t xml:space="preserve">
Reads Main Reporting Event Dims
&lt;set&gt;
      &lt;name&gt;FACT_FUNNEL_REPORTING_EVENT_DIMS&lt;/name&gt;
      &lt;desc&gt;Fact Funnel Event Dimensions for Reporting selection from Event Attributes&lt;/desc&gt;
      &lt;elements&gt;
        &lt;attr&gt;x_targeting_strategy_display&lt;/attr&gt;
        &lt;boolval&gt;TRUE&lt;/boolval&gt;
        &lt;alias&gt;'TSD'&lt;/alias&gt;
      &lt;/elements&gt;
&lt;/set&gt;</t>
        </r>
      </text>
    </comment>
    <comment ref="B54" authorId="0" shapeId="0" xr:uid="{3691D646-12C3-914A-AB12-E282DE805112}">
      <text>
        <r>
          <rPr>
            <b/>
            <sz val="9"/>
            <color indexed="81"/>
            <rFont val="Tahoma"/>
            <family val="2"/>
          </rPr>
          <t>Naveen:</t>
        </r>
        <r>
          <rPr>
            <sz val="9"/>
            <color indexed="81"/>
            <rFont val="Tahoma"/>
            <family val="2"/>
          </rPr>
          <t xml:space="preserve">
Reads Main Reporting Event Dims
&lt;set&gt;
      &lt;name&gt;FACT_FUNNEL_REPORTING_CONVERSION_DIMS&lt;/name&gt;
      &lt;desc&gt;Conversion dimensions that is needed. This attribute set is the list of all Event and Conversion Attributes&lt;/desc&gt;
      &lt;elements&gt;
        &lt;attr&gt;x_targeting_strategy_display&lt;/attr&gt;
        &lt;boolval&gt;TRUE&lt;/boolval&gt;
        &lt;alias&gt;'TSD'&lt;/alias&gt;
      &lt;/elements&gt;
&lt;/set&gt;</t>
        </r>
      </text>
    </comment>
    <comment ref="B55" authorId="0" shapeId="0" xr:uid="{B8A6F3A6-5902-D64D-823F-E3266C02B321}">
      <text>
        <r>
          <rPr>
            <b/>
            <sz val="9"/>
            <color indexed="81"/>
            <rFont val="Tahoma"/>
            <family val="2"/>
          </rPr>
          <t>Naveen:</t>
        </r>
        <r>
          <rPr>
            <sz val="9"/>
            <color indexed="81"/>
            <rFont val="Tahoma"/>
            <family val="2"/>
          </rPr>
          <t xml:space="preserve">
List of the Primary Metrics:
&lt;set&gt;
      &lt;name&gt;CONVERSION_SUMMARY_PRIMARY_METRICS&lt;/name&gt;
      &lt;desc&gt;This is the conversion summary primary metrics measure&lt;/desc&gt;
      &lt;metrics&gt;
        &lt;name&gt;METRIC_FULL_ATTRIBUTED_QUANTITY&lt;/name&gt;
        &lt;desc&gt;Full Attributed Quantity&lt;/desc&gt;
        &lt;transform&gt;[full_ia_qty]&lt;/transform&gt;
        &lt;displayname&gt;'fA Conversions'&lt;/displayname&gt;
        &lt;boolval&gt;FALSE&lt;/boolval&gt;
        &lt;format&gt;,.0f&lt;/format&gt;
      &lt;/metrics&gt;
      &lt;metrics&gt;
        &lt;name&gt;METRIC_ATTRIBUTED_QUANTITY&lt;/name&gt;
        &lt;desc&gt;Attributed Quantity&lt;/desc&gt;
        &lt;transform&gt;[ia_qty]&lt;/transform&gt;
        &lt;displayname&gt;'iA Conversions'&lt;/displayname&gt;
        &lt;boolval&gt;FALSE&lt;/boolval&gt;
        &lt;format&gt;,.0f&lt;/format&gt;
      &lt;/metrics&gt;
      &lt;metrics&gt;
        &lt;name&gt;METRIC_TOTAL_QUANTITY&lt;/name&gt;
        &lt;desc&gt;Total Quantity&lt;/desc&gt;
        &lt;transform&gt;[total_quantity]&lt;/transform&gt;
        &lt;displayname&gt;'Total Quantity'&lt;/displayname&gt;
        &lt;boolval&gt;FALSE&lt;/boolval&gt;
        &lt;format&gt;,.0f&lt;/format&gt;
      &lt;/metrics&gt;
      &lt;metrics&gt;
        &lt;name&gt;METRIC_REVENUE&lt;/name&gt;
        &lt;desc&gt;This is the Total Revenue&lt;/desc&gt;
        &lt;transform&gt;[total_Revenue]&lt;/transform&gt;
        &lt;displayname&gt;'Total Revenue'&lt;/displayname&gt;
        &lt;boolval&gt;FALSE&lt;/boolval&gt;
        &lt;format&gt;$,.0f&lt;/format&gt;
      &lt;/metrics&gt;
      &lt;metrics&gt;
        &lt;name&gt;METRIC_FULL_ATTRIBUTED_REVENUE&lt;/name&gt;
        &lt;desc&gt;Full Attributed Revenue&lt;/desc&gt;
        &lt;transform&gt;[full_ia_rev]&lt;/transform&gt;
        &lt;displayname&gt;'full Attributed revenue'&lt;/displayname&gt;
        &lt;boolval&gt;TRUE&lt;/boolval&gt;
        &lt;format&gt;$,.0f&lt;/format&gt;
      &lt;/metrics&gt;
      &lt;metrics&gt;
        &lt;name&gt;METRIC_ATTRIBUTED_REVENUE&lt;/name&gt;
        &lt;desc&gt;Attributed revenue&lt;/desc&gt;
        &lt;transform&gt;[ia_rev]&lt;/transform&gt;
        &lt;displayname&gt;'Attributed revenue'&lt;/displayname&gt;
        &lt;boolval&gt;FALSE&lt;/boolval&gt;
        &lt;format&gt;$,.0f&lt;/format&gt;
      &lt;/metrics&gt;
      &lt;metrics&gt;
        &lt;name&gt;METRIC_SPEND&lt;/name&gt;
        &lt;desc&gt;This is the Spend&lt;/desc&gt;
        &lt;transform&gt;[total_spend]&lt;/transform&gt;
        &lt;displayname&gt;'Spend'&lt;/displayname&gt;
        &lt;boolval&gt;FALSE&lt;/boolval&gt;
        &lt;format&gt;$,.0f&lt;/format&gt;
      &lt;/metrics&gt;
      &lt;metrics&gt;
        &lt;name&gt;METRIC_FULL_ATTRIBUTED_COUNT&lt;/name&gt;
        &lt;desc&gt;This is the Full Attributed Count&lt;/desc&gt;
        &lt;transform&gt;[full_ia_count]&lt;/transform&gt;
        &lt;displayname&gt;'fA Count'&lt;/displayname&gt;
        &lt;boolval&gt;FALSE&lt;/boolval&gt;
        &lt;format&gt;,.0f&lt;/format&gt;
      &lt;/metrics&gt;
      &lt;metrics&gt;
        &lt;name&gt;METRIC_ATTRIBUTED_COUNT&lt;/name&gt;
        &lt;desc&gt;This is the Attributed Count&lt;/desc&gt;
        &lt;transform&gt;[ia_count]&lt;/transform&gt;
        &lt;displayname&gt;'iA Count'&lt;/displayname&gt;
        &lt;boolval&gt;FALSE&lt;/boolval&gt;
        &lt;format&gt;,.0f&lt;/format&gt;
      &lt;/metrics&gt;
      &lt;metrics&gt;
        &lt;name&gt;CUSTOM_MEASURE&lt;/name&gt;
        &lt;desc&gt;This is a custom measure&lt;/desc&gt;
        &lt;displayname&gt;'Custom Measure'&lt;/displayname&gt;
        &lt;transform&gt;[total_spend]&lt;/transform&gt;
        &lt;boolval&gt;FALSE&lt;/boolval&gt;
        &lt;format&gt;,.0f&lt;/format&gt;
      &lt;/metrics&gt;
    &lt;/set&gt;</t>
        </r>
      </text>
    </comment>
    <comment ref="B56" authorId="0" shapeId="0" xr:uid="{D55030A9-E460-784B-A04B-C173C4CEED1C}">
      <text>
        <r>
          <rPr>
            <b/>
            <sz val="9"/>
            <color indexed="81"/>
            <rFont val="Tahoma"/>
            <family val="2"/>
          </rPr>
          <t xml:space="preserve">Naveen:
</t>
        </r>
        <r>
          <rPr>
            <sz val="9"/>
            <color indexed="81"/>
            <rFont val="Tahoma"/>
            <family val="2"/>
          </rPr>
          <t>evtfilter{n} Arcadia Config for Events.</t>
        </r>
        <r>
          <rPr>
            <b/>
            <sz val="9"/>
            <color indexed="81"/>
            <rFont val="Tahoma"/>
            <family val="2"/>
          </rPr>
          <t xml:space="preserve">
</t>
        </r>
        <r>
          <rPr>
            <sz val="9"/>
            <color indexed="81"/>
            <rFont val="Tahoma"/>
            <family val="2"/>
          </rPr>
          <t xml:space="preserve">
&lt;set&gt;
      &lt;name&gt;FACT_FUNNEL_REPORTING_DROP_DOWN_DIMS_EVT&lt;/name&gt;
      &lt;desc&gt;Global drop down dimensions that will be applied as app filter. This attribute set is the list of all Event attributes &lt;/desc&gt;
      &lt;elements&gt;
        &lt;attr&gt;x_targeting_strategy&lt;/attr&gt;
        &lt;boolval&gt;False&lt;/boolval&gt;
        &lt;displayname&gt;''&lt;/displayname&gt;
      &lt;/elements&gt;
&lt;/set&gt;</t>
        </r>
      </text>
    </comment>
    <comment ref="B57" authorId="0" shapeId="0" xr:uid="{885C3FB4-EAAD-7244-BAB5-13E0BE255E2C}">
      <text>
        <r>
          <rPr>
            <b/>
            <sz val="9"/>
            <color indexed="81"/>
            <rFont val="Tahoma"/>
            <family val="2"/>
          </rPr>
          <t>Naveen:</t>
        </r>
        <r>
          <rPr>
            <sz val="9"/>
            <color indexed="81"/>
            <rFont val="Tahoma"/>
            <family val="2"/>
          </rPr>
          <t xml:space="preserve">
actfilter{n} Arcadia Config for Activity.
&lt;set&gt;
      &lt;name&gt;FACT_FUNNEL_REPORTING_DROP_DOWN_DIMS_ACT&lt;/name&gt;
      &lt;desc&gt;Global drop down dimensions that will be applied as app filter. This attribute set is the list of all Conversion attributes &lt;/desc&gt;
      &lt;elements&gt;
        &lt;attr&gt;x_targeting_strategy&lt;/attr&gt;
        &lt;boolval&gt;False&lt;/boolval&gt;
        &lt;displayname&gt;''&lt;/displayname&gt;
      &lt;/elements&gt;
&lt;/set&gt;</t>
        </r>
      </text>
    </comment>
    <comment ref="B58" authorId="0" shapeId="0" xr:uid="{DF0410F3-A46B-1749-9706-8EBDF5FAA003}">
      <text>
        <r>
          <rPr>
            <b/>
            <sz val="9"/>
            <color indexed="81"/>
            <rFont val="Tahoma"/>
            <family val="2"/>
          </rPr>
          <t>Naveen:</t>
        </r>
        <r>
          <rPr>
            <sz val="9"/>
            <color indexed="81"/>
            <rFont val="Tahoma"/>
            <family val="2"/>
          </rPr>
          <t xml:space="preserve">
Reads SQL in Arcadia JSON Format
&lt;set&gt;
      &lt;name&gt;FACT_FUNNEL_DATASET_FILTER_FOR_EVENT_DIMENSIONS&lt;/name&gt;
      &lt;desc&gt;Dataset Filter to be applied on the underlying data. Any filter on event dimensions can be applied here.&lt;/desc&gt;
      &lt;val/&gt;
&lt;/set&gt;</t>
        </r>
      </text>
    </comment>
    <comment ref="B59" authorId="0" shapeId="0" xr:uid="{F704415E-6FDA-3D47-B9A5-4D8E70D6C69C}">
      <text>
        <r>
          <rPr>
            <b/>
            <sz val="9"/>
            <color indexed="81"/>
            <rFont val="Tahoma"/>
            <family val="2"/>
          </rPr>
          <t>Naveen:</t>
        </r>
        <r>
          <rPr>
            <sz val="9"/>
            <color indexed="81"/>
            <rFont val="Tahoma"/>
            <family val="2"/>
          </rPr>
          <t xml:space="preserve">
Reads SQL in Arcadia JSON Format
&lt;set&gt;
      &lt;name&gt;FACT_FUNNEL_DATASET_FILTER_FOR_ACTIVITY_DIMENSIONS&lt;/name&gt;
      &lt;desc&gt;Dataset Filter to be applied on the underlying data. Any filter on event dimensions can be applied here.&lt;/desc&gt;
      &lt;val/&gt;
&lt;/set&gt;</t>
        </r>
      </text>
    </comment>
    <comment ref="B60" authorId="0" shapeId="0" xr:uid="{F73893E3-F84D-9446-943D-235F1047A36D}">
      <text>
        <r>
          <rPr>
            <b/>
            <sz val="9"/>
            <color indexed="81"/>
            <rFont val="Tahoma"/>
            <family val="2"/>
          </rPr>
          <t>Naveen:</t>
        </r>
        <r>
          <rPr>
            <sz val="9"/>
            <color indexed="81"/>
            <rFont val="Tahoma"/>
            <family val="2"/>
          </rPr>
          <t xml:space="preserve">
List the Dataset Filter Event dimensions. Used in creating Analytical Views.
&lt;set&gt;
      &lt;name&gt;CONVERSIONS_SUMMARY_EVENT_DIMENSION_COLS&lt;/name&gt;
      &lt;desc&gt;List the Dataset Filter Event dimensions. Used in creating Analytical Views.&lt;/desc&gt;
        &lt;attr&gt;x_channel_display&lt;/attr&gt;
&lt;/set&gt;</t>
        </r>
      </text>
    </comment>
    <comment ref="B61" authorId="0" shapeId="0" xr:uid="{64F4A2C1-5544-6847-B90D-5ECF0CF0A2A0}">
      <text>
        <r>
          <rPr>
            <b/>
            <sz val="9"/>
            <color indexed="81"/>
            <rFont val="Tahoma"/>
            <family val="2"/>
          </rPr>
          <t xml:space="preserve">Naveen:
</t>
        </r>
        <r>
          <rPr>
            <sz val="9"/>
            <color indexed="81"/>
            <rFont val="Tahoma"/>
            <family val="2"/>
          </rPr>
          <t>List the Dataset Filter Activity dimensions. Used in creating Analytical Views.</t>
        </r>
        <r>
          <rPr>
            <b/>
            <sz val="9"/>
            <color indexed="81"/>
            <rFont val="Tahoma"/>
            <family val="2"/>
          </rPr>
          <t xml:space="preserve">
</t>
        </r>
        <r>
          <rPr>
            <sz val="9"/>
            <color indexed="81"/>
            <rFont val="Tahoma"/>
            <family val="2"/>
          </rPr>
          <t>&lt;set&gt;
      &lt;name&gt;CONVERSIONS_SUMMARY_ACTIVITY_DIMENSION_COLS&lt;/name&gt;
      &lt;desc&gt;List the Dataset Filter Activity dimensions. Used in creating Analytical Views.&lt;/desc&gt;
        &lt;attr&gt;act_week_start&lt;/attr&gt;
&lt;/set&gt;</t>
        </r>
      </text>
    </comment>
    <comment ref="B62" authorId="0" shapeId="0" xr:uid="{91F9327E-33E0-DE44-A14A-B8A15DECA1A1}">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acts{n} List the filter used in Arcadia Config
</t>
        </r>
        <r>
          <rPr>
            <sz val="9"/>
            <color rgb="FF000000"/>
            <rFont val="Tahoma"/>
            <family val="2"/>
          </rPr>
          <t xml:space="preserve">
</t>
        </r>
        <r>
          <rPr>
            <sz val="9"/>
            <color rgb="FF000000"/>
            <rFont val="Tahoma"/>
            <family val="2"/>
          </rPr>
          <t xml:space="preserve">&lt;set&gt;
</t>
        </r>
        <r>
          <rPr>
            <sz val="9"/>
            <color rgb="FF000000"/>
            <rFont val="Tahoma"/>
            <family val="2"/>
          </rPr>
          <t xml:space="preserve">      &lt;name&gt;ACTIVITY_DIM_FILTER&lt;/name&gt;
</t>
        </r>
        <r>
          <rPr>
            <sz val="9"/>
            <color rgb="FF000000"/>
            <rFont val="Tahoma"/>
            <family val="2"/>
          </rPr>
          <t xml:space="preserve">      &lt;desc&gt;Single select filter for activity dimensions&lt;/desc&gt;
</t>
        </r>
        <r>
          <rPr>
            <sz val="9"/>
            <color rgb="FF000000"/>
            <rFont val="Tahoma"/>
            <family val="2"/>
          </rPr>
          <t xml:space="preserve">      &lt;elements&gt;
</t>
        </r>
        <r>
          <rPr>
            <sz val="9"/>
            <color rgb="FF000000"/>
            <rFont val="Tahoma"/>
            <family val="2"/>
          </rPr>
          <t xml:space="preserve">        &lt;attr&gt;evt_geo_key&lt;/attr&gt;
</t>
        </r>
        <r>
          <rPr>
            <sz val="9"/>
            <color rgb="FF000000"/>
            <rFont val="Tahoma"/>
            <family val="2"/>
          </rPr>
          <t xml:space="preserve">        &lt;boolval&gt;False&lt;/boolval&gt;
</t>
        </r>
        <r>
          <rPr>
            <sz val="9"/>
            <color rgb="FF000000"/>
            <rFont val="Tahoma"/>
            <family val="2"/>
          </rPr>
          <t xml:space="preserve">        &lt;alias&gt;''&lt;/alias&gt;
</t>
        </r>
        <r>
          <rPr>
            <sz val="9"/>
            <color rgb="FF000000"/>
            <rFont val="Tahoma"/>
            <family val="2"/>
          </rPr>
          <t xml:space="preserve">      &lt;/elements&gt;
</t>
        </r>
        <r>
          <rPr>
            <sz val="9"/>
            <color rgb="FF000000"/>
            <rFont val="Tahoma"/>
            <family val="2"/>
          </rPr>
          <t>&lt;/set&gt;</t>
        </r>
      </text>
    </comment>
    <comment ref="B63" authorId="0" shapeId="0" xr:uid="{7B1E69B5-EB93-B34E-81BB-A12A9754FEA7}">
      <text>
        <r>
          <rPr>
            <b/>
            <sz val="9"/>
            <color rgb="FF000000"/>
            <rFont val="Tahoma"/>
            <family val="2"/>
          </rPr>
          <t>Naveen:</t>
        </r>
        <r>
          <rPr>
            <sz val="9"/>
            <color rgb="FF000000"/>
            <rFont val="Tahoma"/>
            <family val="2"/>
          </rPr>
          <t xml:space="preserve">
</t>
        </r>
        <r>
          <rPr>
            <sz val="9"/>
            <color rgb="FF000000"/>
            <rFont val="Tahoma"/>
            <family val="2"/>
          </rPr>
          <t xml:space="preserve">
</t>
        </r>
        <r>
          <rPr>
            <sz val="9"/>
            <color rgb="FF000000"/>
            <rFont val="Tahoma"/>
            <family val="2"/>
          </rPr>
          <t xml:space="preserve">Reads SQL for Activity actsfilter - Arcdia Config
</t>
        </r>
        <r>
          <rPr>
            <sz val="9"/>
            <color rgb="FF000000"/>
            <rFont val="Tahoma"/>
            <family val="2"/>
          </rPr>
          <t xml:space="preserve">&lt;set&gt;
</t>
        </r>
        <r>
          <rPr>
            <sz val="9"/>
            <color rgb="FF000000"/>
            <rFont val="Tahoma"/>
            <family val="2"/>
          </rPr>
          <t xml:space="preserve">      &lt;name&gt;ACTIVITY_DIM_FILTER_VAL&lt;/name&gt;
</t>
        </r>
        <r>
          <rPr>
            <sz val="9"/>
            <color rgb="FF000000"/>
            <rFont val="Tahoma"/>
            <family val="2"/>
          </rPr>
          <t xml:space="preserve">      &lt;desc&gt;Default value for single select activity filter&lt;/desc&gt;
</t>
        </r>
        <r>
          <rPr>
            <sz val="9"/>
            <color rgb="FF000000"/>
            <rFont val="Tahoma"/>
            <family val="2"/>
          </rPr>
          <t xml:space="preserve">      &lt;stringval/&gt;
</t>
        </r>
        <r>
          <rPr>
            <sz val="9"/>
            <color rgb="FF000000"/>
            <rFont val="Tahoma"/>
            <family val="2"/>
          </rPr>
          <t xml:space="preserve">&lt;/set&gt;
</t>
        </r>
      </text>
    </comment>
    <comment ref="B66" authorId="0" shapeId="0" xr:uid="{590C24E0-6AF7-0E4B-BB3E-4568C1B77B99}">
      <text>
        <r>
          <rPr>
            <b/>
            <sz val="9"/>
            <color rgb="FF000000"/>
            <rFont val="Tahoma"/>
            <family val="2"/>
          </rPr>
          <t>Naveen:</t>
        </r>
        <r>
          <rPr>
            <sz val="9"/>
            <color rgb="FF000000"/>
            <rFont val="Tahoma"/>
            <family val="2"/>
          </rPr>
          <t xml:space="preserve">
Deals with Events and Activity Data Filters, Specific to Path report.</t>
        </r>
      </text>
    </comment>
    <comment ref="D67" authorId="0" shapeId="0" xr:uid="{C0F94D01-0CE2-1848-9078-9D20D8C803CB}">
      <text>
        <r>
          <rPr>
            <b/>
            <sz val="9"/>
            <color rgb="FF000000"/>
            <rFont val="Tahoma"/>
            <family val="2"/>
          </rPr>
          <t>Naveen:</t>
        </r>
        <r>
          <rPr>
            <sz val="9"/>
            <color rgb="FF000000"/>
            <rFont val="Tahoma"/>
            <family val="2"/>
          </rPr>
          <t xml:space="preserve">
</t>
        </r>
        <r>
          <rPr>
            <sz val="9"/>
            <color rgb="FF000000"/>
            <rFont val="Tahoma"/>
            <family val="2"/>
          </rPr>
          <t xml:space="preserve">
</t>
        </r>
        <r>
          <rPr>
            <b/>
            <sz val="9"/>
            <color rgb="FF000000"/>
            <rFont val="Tahoma"/>
            <family val="2"/>
          </rPr>
          <t>[IMPORTANT]</t>
        </r>
        <r>
          <rPr>
            <sz val="9"/>
            <color rgb="FF000000"/>
            <rFont val="Tahoma"/>
            <family val="2"/>
          </rPr>
          <t xml:space="preserve"> Reads the filter expression in HIVE format</t>
        </r>
      </text>
    </comment>
    <comment ref="B68" authorId="0" shapeId="0" xr:uid="{BDB093BC-CFB7-BC41-ABEE-55B637D60F6F}">
      <text>
        <r>
          <rPr>
            <b/>
            <sz val="9"/>
            <color indexed="81"/>
            <rFont val="Tahoma"/>
            <family val="2"/>
          </rPr>
          <t>Naveen:</t>
        </r>
        <r>
          <rPr>
            <sz val="9"/>
            <color indexed="81"/>
            <rFont val="Tahoma"/>
            <family val="2"/>
          </rPr>
          <t xml:space="preserve">
  &lt;set&gt;
    &lt;name&gt;IDENTIFY_MARKETING_EVENTS&lt;/name&gt;
    &lt;val/&gt;
  &lt;/set&gt;
</t>
        </r>
      </text>
    </comment>
    <comment ref="B69" authorId="0" shapeId="0" xr:uid="{E10F25FA-137A-AE4B-AEA2-2CFB03827CB0}">
      <text>
        <r>
          <rPr>
            <b/>
            <sz val="9"/>
            <color rgb="FF000000"/>
            <rFont val="Tahoma"/>
            <family val="2"/>
          </rPr>
          <t>Naveen:</t>
        </r>
        <r>
          <rPr>
            <sz val="9"/>
            <color rgb="FF000000"/>
            <rFont val="Tahoma"/>
            <family val="2"/>
          </rPr>
          <t xml:space="preserve">
{n} No. of dimensions can be selected. Either from ELBIS or ALBIS
&lt;set&gt;
    &lt;name&gt;IDENTIFY_CLICK&lt;/name&gt;
    &lt;val/&gt;
 &lt;/set&gt;</t>
        </r>
      </text>
    </comment>
    <comment ref="B70" authorId="0" shapeId="0" xr:uid="{2BCC9B8E-3C7A-264F-BFAD-E8793149BC65}">
      <text>
        <r>
          <rPr>
            <b/>
            <sz val="9"/>
            <color indexed="81"/>
            <rFont val="Tahoma"/>
            <family val="2"/>
          </rPr>
          <t>Naveen:</t>
        </r>
        <r>
          <rPr>
            <sz val="9"/>
            <color indexed="81"/>
            <rFont val="Tahoma"/>
            <family val="2"/>
          </rPr>
          <t xml:space="preserve">
&lt;set&gt;
    &lt;name&gt;IDENTIFY_IMPRESSIONS&lt;/name&gt;
    &lt;val/&gt;
  &lt;/set&gt;
  </t>
        </r>
      </text>
    </comment>
    <comment ref="B71" authorId="0" shapeId="0" xr:uid="{96215F5A-8FF9-7B47-AD66-A3D735523009}">
      <text>
        <r>
          <rPr>
            <b/>
            <sz val="9"/>
            <color indexed="81"/>
            <rFont val="Tahoma"/>
            <family val="2"/>
          </rPr>
          <t>Naveen:</t>
        </r>
        <r>
          <rPr>
            <sz val="9"/>
            <color indexed="81"/>
            <rFont val="Tahoma"/>
            <family val="2"/>
          </rPr>
          <t xml:space="preserve">
&lt;set&gt;
    &lt;name&gt;IDENTIFY_OTHER_ENGAGEMENTS&lt;/name&gt;
    &lt;val/&gt;
 &lt;/set&gt;
  </t>
        </r>
      </text>
    </comment>
    <comment ref="B72" authorId="0" shapeId="0" xr:uid="{B4ECDFE2-8613-AC41-A245-58745DDE9F41}">
      <text>
        <r>
          <rPr>
            <b/>
            <sz val="9"/>
            <color rgb="FF000000"/>
            <rFont val="Tahoma"/>
            <family val="2"/>
          </rPr>
          <t>Naveen:</t>
        </r>
        <r>
          <rPr>
            <sz val="9"/>
            <color rgb="FF000000"/>
            <rFont val="Tahoma"/>
            <family val="2"/>
          </rPr>
          <t xml:space="preserve">
&lt;set&gt;
    &lt;name&gt;IDENTIFY_CONVERSIONS&lt;/name&gt;
    &lt;val/&gt;
  &lt;/set&gt;
  </t>
        </r>
      </text>
    </comment>
  </commentList>
</comments>
</file>

<file path=xl/sharedStrings.xml><?xml version="1.0" encoding="utf-8"?>
<sst xmlns="http://schemas.openxmlformats.org/spreadsheetml/2006/main" count="9545" uniqueCount="1678">
  <si>
    <t>workflow_num</t>
  </si>
  <si>
    <t>CONVERSIONS</t>
  </si>
  <si>
    <t>IDENTITY</t>
  </si>
  <si>
    <t>LMT</t>
  </si>
  <si>
    <t>SESSIONS</t>
  </si>
  <si>
    <t>SPEND</t>
  </si>
  <si>
    <t>DSDK</t>
  </si>
  <si>
    <t>EVENTS</t>
  </si>
  <si>
    <t>USERPROFILE</t>
  </si>
  <si>
    <t>FACEBOOK</t>
  </si>
  <si>
    <t>target_table</t>
  </si>
  <si>
    <t>datasource</t>
  </si>
  <si>
    <t>target</t>
  </si>
  <si>
    <t>min_file_size</t>
  </si>
  <si>
    <t>campaign_name</t>
  </si>
  <si>
    <t>STRING</t>
  </si>
  <si>
    <t>table_category</t>
  </si>
  <si>
    <t>subsource_num</t>
  </si>
  <si>
    <t>3.LBIS Mapping</t>
  </si>
  <si>
    <t>CLIENT_PRESRC_DB</t>
  </si>
  <si>
    <t>advertiser_id</t>
  </si>
  <si>
    <t>CLIENT_RAW_DB</t>
  </si>
  <si>
    <t>tag_id</t>
  </si>
  <si>
    <t>conversion_type_category</t>
  </si>
  <si>
    <t>conversion_type_name</t>
  </si>
  <si>
    <t>conversion_class</t>
  </si>
  <si>
    <t>ak_user_id</t>
  </si>
  <si>
    <t>linkage_code</t>
  </si>
  <si>
    <t>advertiser_name</t>
  </si>
  <si>
    <t>geo_country_code</t>
  </si>
  <si>
    <t>geo_dma_id</t>
  </si>
  <si>
    <t>device_type_id</t>
  </si>
  <si>
    <t>creative_name</t>
  </si>
  <si>
    <t>1.LMT</t>
  </si>
  <si>
    <t>keys</t>
  </si>
  <si>
    <t>keys_as</t>
  </si>
  <si>
    <t>attributes_as</t>
  </si>
  <si>
    <t>record_date</t>
  </si>
  <si>
    <t>evt_type_class</t>
  </si>
  <si>
    <t>1.Data SubSource Selection</t>
  </si>
  <si>
    <t>1.Data Source Selection</t>
  </si>
  <si>
    <t>Y</t>
  </si>
  <si>
    <t>N</t>
  </si>
  <si>
    <t>DSDK_DATA_PROCESSING_IMPRESSIONS_CONDITION</t>
  </si>
  <si>
    <t>DSDK_DATA_PROCESSING_ENGAGEMENTS_CONDITION</t>
  </si>
  <si>
    <t>Applicable</t>
  </si>
  <si>
    <t>columns</t>
  </si>
  <si>
    <t>datatype</t>
  </si>
  <si>
    <t>4.Hive_Directory</t>
  </si>
  <si>
    <t>qubole_dir</t>
  </si>
  <si>
    <t>5.Delivery_Cadence</t>
  </si>
  <si>
    <t>6.RawFileFormat</t>
  </si>
  <si>
    <t>row_delimiter</t>
  </si>
  <si>
    <t>column_delimiter</t>
  </si>
  <si>
    <t>headers_present</t>
  </si>
  <si>
    <t>compression_format</t>
  </si>
  <si>
    <t>serde</t>
  </si>
  <si>
    <t>storage_type</t>
  </si>
  <si>
    <t>Applicable Values</t>
  </si>
  <si>
    <t>S3 bucket Name</t>
  </si>
  <si>
    <t>File Delivery Folder</t>
  </si>
  <si>
    <t>3.File Delivery</t>
  </si>
  <si>
    <t>File Pattern</t>
  </si>
  <si>
    <t>File Due Date</t>
  </si>
  <si>
    <t>File Count</t>
  </si>
  <si>
    <t>Email Alerts To</t>
  </si>
  <si>
    <t>epc</t>
  </si>
  <si>
    <t>expression</t>
  </si>
  <si>
    <t>evt_time</t>
  </si>
  <si>
    <t>userid</t>
  </si>
  <si>
    <t>evt_custom10</t>
  </si>
  <si>
    <t>evtuuid</t>
  </si>
  <si>
    <t>evt_campaign_key</t>
  </si>
  <si>
    <t>evt_placement_key</t>
  </si>
  <si>
    <t>evt_creative_key</t>
  </si>
  <si>
    <t>evt_geo_key</t>
  </si>
  <si>
    <t>evt_publisher_key</t>
  </si>
  <si>
    <t>evt_advertiser_key</t>
  </si>
  <si>
    <t>evt_adgroup_key</t>
  </si>
  <si>
    <t>evt_device_type_key</t>
  </si>
  <si>
    <t>evt_source</t>
  </si>
  <si>
    <t>evt_is_measurable</t>
  </si>
  <si>
    <t>evt_is_viewable</t>
  </si>
  <si>
    <t>evt_is_new_user</t>
  </si>
  <si>
    <t>evt_is_opted_out</t>
  </si>
  <si>
    <t>evt_referrer_url</t>
  </si>
  <si>
    <t>evt_keyword</t>
  </si>
  <si>
    <t>evt_is_bot_user</t>
  </si>
  <si>
    <t>evt_custom1</t>
  </si>
  <si>
    <t>evt_custom2</t>
  </si>
  <si>
    <t>evt_custom3</t>
  </si>
  <si>
    <t>evt_custom4</t>
  </si>
  <si>
    <t>evt_custom5</t>
  </si>
  <si>
    <t>evt_custom6</t>
  </si>
  <si>
    <t>evt_custom7</t>
  </si>
  <si>
    <t>evt_custom8</t>
  </si>
  <si>
    <t>evt_custom9</t>
  </si>
  <si>
    <t>evt_custom11</t>
  </si>
  <si>
    <t>evt_custom12</t>
  </si>
  <si>
    <t>evt_custom13</t>
  </si>
  <si>
    <t>evt_custom14</t>
  </si>
  <si>
    <t>evt_custom15</t>
  </si>
  <si>
    <t>evt_custom16</t>
  </si>
  <si>
    <t>evt_custom17</t>
  </si>
  <si>
    <t>evt_custom18</t>
  </si>
  <si>
    <t>evt_custom19</t>
  </si>
  <si>
    <t>evt_custom20</t>
  </si>
  <si>
    <t>expression_attribute</t>
  </si>
  <si>
    <t>'IM'</t>
  </si>
  <si>
    <t>subsource</t>
  </si>
  <si>
    <t>row_id</t>
  </si>
  <si>
    <t>campaign_identifier</t>
  </si>
  <si>
    <t>creative_identifier</t>
  </si>
  <si>
    <t>namespace_id</t>
  </si>
  <si>
    <t>'FALSE'</t>
  </si>
  <si>
    <t>placement_identifier</t>
  </si>
  <si>
    <t>site_identifier</t>
  </si>
  <si>
    <t>referrer_url</t>
  </si>
  <si>
    <t>adp_datasource_name</t>
  </si>
  <si>
    <t>tab_name</t>
  </si>
  <si>
    <t>phase</t>
  </si>
  <si>
    <t>src</t>
  </si>
  <si>
    <t>row_num</t>
  </si>
  <si>
    <t>expression_true</t>
  </si>
  <si>
    <t>4.WHERE Expression</t>
  </si>
  <si>
    <t>expression_WHERE</t>
  </si>
  <si>
    <t>source</t>
  </si>
  <si>
    <t>7.StoredFileFormat</t>
  </si>
  <si>
    <t>9.Headers</t>
  </si>
  <si>
    <t>10.Expressions_WHERE</t>
  </si>
  <si>
    <t>ORC</t>
  </si>
  <si>
    <t>client_id</t>
  </si>
  <si>
    <t>date_str</t>
  </si>
  <si>
    <t>request_id</t>
  </si>
  <si>
    <t>third_party_user_identifier</t>
  </si>
  <si>
    <t>is_new_user</t>
  </si>
  <si>
    <t>is_opted_out</t>
  </si>
  <si>
    <t>impression_identifier</t>
  </si>
  <si>
    <t>creative_group_identifier</t>
  </si>
  <si>
    <t>ip_address</t>
  </si>
  <si>
    <t>ip_address_trunc</t>
  </si>
  <si>
    <t>geo_state_province_code</t>
  </si>
  <si>
    <t>geo_city_id</t>
  </si>
  <si>
    <t>geo_postal_code</t>
  </si>
  <si>
    <t>device_make_id</t>
  </si>
  <si>
    <t>device_model_id</t>
  </si>
  <si>
    <t>device_os_id</t>
  </si>
  <si>
    <t>device_browser_id</t>
  </si>
  <si>
    <t>language_code</t>
  </si>
  <si>
    <t>client_name</t>
  </si>
  <si>
    <t>partition_column</t>
  </si>
  <si>
    <t>2.Target</t>
  </si>
  <si>
    <t>1.Source</t>
  </si>
  <si>
    <t>BIGINT</t>
  </si>
  <si>
    <t>subsource_name</t>
  </si>
  <si>
    <t>impressions</t>
  </si>
  <si>
    <t>pixelless_impressions</t>
  </si>
  <si>
    <t>additive_impressions</t>
  </si>
  <si>
    <t>unattributed_impressions</t>
  </si>
  <si>
    <t>engagements</t>
  </si>
  <si>
    <t>pixelless_engagements</t>
  </si>
  <si>
    <t>additive_engagements</t>
  </si>
  <si>
    <t>unattributed_engagements</t>
  </si>
  <si>
    <t>impression_attributed_conversions</t>
  </si>
  <si>
    <t>unattributed_impression_attributed_conversions</t>
  </si>
  <si>
    <t>engagement_attributed_conversions</t>
  </si>
  <si>
    <t>unattributed_engagement_attributed_conversions</t>
  </si>
  <si>
    <t>unattributed_conversions</t>
  </si>
  <si>
    <t>unattributed_unattributed_conversions</t>
  </si>
  <si>
    <t>key_collections</t>
  </si>
  <si>
    <t>collected_attributes</t>
  </si>
  <si>
    <t>advertiser_entity</t>
  </si>
  <si>
    <t>campaign_entity</t>
  </si>
  <si>
    <t>campaign_override_creative_entity</t>
  </si>
  <si>
    <t>campaign_override_placement_entity</t>
  </si>
  <si>
    <t>campaign_override_site_entity</t>
  </si>
  <si>
    <t>conversion_type_entity</t>
  </si>
  <si>
    <t>creative_entity</t>
  </si>
  <si>
    <t>device_type_entity</t>
  </si>
  <si>
    <t>geo_country_entity</t>
  </si>
  <si>
    <t>geo_dma_entity</t>
  </si>
  <si>
    <t>placement_entity</t>
  </si>
  <si>
    <t>site_entity</t>
  </si>
  <si>
    <t>tag_entity</t>
  </si>
  <si>
    <t>taxonomy_entry_entity</t>
  </si>
  <si>
    <t>daily_campaign_placement_cost_feed</t>
  </si>
  <si>
    <t>fig_mapping</t>
  </si>
  <si>
    <t>serde_properties</t>
  </si>
  <si>
    <t>table_properties</t>
  </si>
  <si>
    <t>8.Properties</t>
  </si>
  <si>
    <t>target_table_final</t>
  </si>
  <si>
    <t>raw_table_name</t>
  </si>
  <si>
    <t>presrc_table_name</t>
  </si>
  <si>
    <t>src_table_name</t>
  </si>
  <si>
    <t>lbis_table_name</t>
  </si>
  <si>
    <t>staging_table_name</t>
  </si>
  <si>
    <t>dbname</t>
  </si>
  <si>
    <t>groupby</t>
  </si>
  <si>
    <t>target_dbname</t>
  </si>
  <si>
    <t>table_object_name</t>
  </si>
  <si>
    <t>src_num</t>
  </si>
  <si>
    <t>source_db_name</t>
  </si>
  <si>
    <t>source_table</t>
  </si>
  <si>
    <t>target_db_name</t>
  </si>
  <si>
    <t>Refresh Method</t>
  </si>
  <si>
    <t>overwrite</t>
  </si>
  <si>
    <t>incr</t>
  </si>
  <si>
    <t>RefreshMethod Values</t>
  </si>
  <si>
    <t>2 Client Name</t>
  </si>
  <si>
    <t>Start Time</t>
  </si>
  <si>
    <t>End Time</t>
  </si>
  <si>
    <t>1.Attribution Time Range</t>
  </si>
  <si>
    <t>1.ADP Time Range</t>
  </si>
  <si>
    <t>1.Fig Type</t>
  </si>
  <si>
    <t>Type</t>
  </si>
  <si>
    <t>historical</t>
  </si>
  <si>
    <t>FigType Values</t>
  </si>
  <si>
    <t>current</t>
  </si>
  <si>
    <t>table_mapping</t>
  </si>
  <si>
    <t>target_table_finals</t>
  </si>
  <si>
    <t>File Friendly Name</t>
  </si>
  <si>
    <t>File Origin (Company)</t>
  </si>
  <si>
    <t>File Origin (Person's Name)</t>
  </si>
  <si>
    <t>File Origin (Person's Email Address)</t>
  </si>
  <si>
    <t>e_advertiserid_filter</t>
  </si>
  <si>
    <t>1. SRC Gen DataSource Selection</t>
  </si>
  <si>
    <t>1. PRESRC Gen DataSource Selection</t>
  </si>
  <si>
    <t>1.RAW Gen DataSource Selection</t>
  </si>
  <si>
    <t>INPUT_TIME_RANGE</t>
  </si>
  <si>
    <t>ACT_MARKETING_SEG_DIMS</t>
  </si>
  <si>
    <t>Variable</t>
  </si>
  <si>
    <t>Value</t>
  </si>
  <si>
    <t>Activity Dimension</t>
  </si>
  <si>
    <t>Enabled ?</t>
  </si>
  <si>
    <t>START_TIME</t>
  </si>
  <si>
    <t>activity_type</t>
  </si>
  <si>
    <t>END_TIME</t>
  </si>
  <si>
    <t>act_channel</t>
  </si>
  <si>
    <t>act_product_key</t>
  </si>
  <si>
    <t>act_e1_segment</t>
  </si>
  <si>
    <t>TOTAL_MARKETING_CONTRIBUTION_TARGET</t>
  </si>
  <si>
    <t>act_custom1</t>
  </si>
  <si>
    <t>Activity Segment</t>
  </si>
  <si>
    <t>Contribution</t>
  </si>
  <si>
    <t>act_custom2</t>
  </si>
  <si>
    <t>act_custom3</t>
  </si>
  <si>
    <t>act_custom4</t>
  </si>
  <si>
    <t>act_custom5</t>
  </si>
  <si>
    <t>act_custom6</t>
  </si>
  <si>
    <t>act_custom7</t>
  </si>
  <si>
    <t>DDM_TYPE_SELECTION</t>
  </si>
  <si>
    <t>act_custom8</t>
  </si>
  <si>
    <t>DDM_TYPE</t>
  </si>
  <si>
    <t>act_custom9</t>
  </si>
  <si>
    <t>HAS_DM</t>
  </si>
  <si>
    <t>act_custom10</t>
  </si>
  <si>
    <t>HAS_DL</t>
  </si>
  <si>
    <t>act_custom11</t>
  </si>
  <si>
    <t>HAS_TDBU</t>
  </si>
  <si>
    <t>act_custom12</t>
  </si>
  <si>
    <t>HAS_E1</t>
  </si>
  <si>
    <t>act_custom13</t>
  </si>
  <si>
    <t>HAS_ORG</t>
  </si>
  <si>
    <t>act_custom14</t>
  </si>
  <si>
    <t>act_custom15</t>
  </si>
  <si>
    <t>act_custom16</t>
  </si>
  <si>
    <t>Set</t>
  </si>
  <si>
    <t>act_custom17</t>
  </si>
  <si>
    <t>SEGMENTATION_LOOKBACK_ALBIS</t>
  </si>
  <si>
    <t>act_custom18</t>
  </si>
  <si>
    <t>act_custom19</t>
  </si>
  <si>
    <t>act_custom20</t>
  </si>
  <si>
    <t>e_oneisone</t>
  </si>
  <si>
    <t>e_dsdk_recorddate_fromts</t>
  </si>
  <si>
    <t>e_dsdk_epc</t>
  </si>
  <si>
    <t>e_isoptedout_flag</t>
  </si>
  <si>
    <t>CLIENT_SRC_DB</t>
  </si>
  <si>
    <t>1.AttributeResolutionMap</t>
  </si>
  <si>
    <t>attribute_name</t>
  </si>
  <si>
    <t>source_db</t>
  </si>
  <si>
    <t>source_tablename</t>
  </si>
  <si>
    <t>joinclause</t>
  </si>
  <si>
    <t>leftexpr</t>
  </si>
  <si>
    <t>rightexpr</t>
  </si>
  <si>
    <t>resolutionexpr</t>
  </si>
  <si>
    <t>campaign_advertiser_id</t>
  </si>
  <si>
    <t>INNER JOIN</t>
  </si>
  <si>
    <t>campaign_identifier,namespace_id</t>
  </si>
  <si>
    <t>tag_advertiser_id</t>
  </si>
  <si>
    <t>raw_dsdk_tag_entity</t>
  </si>
  <si>
    <t>LEFT OUTER JOIN</t>
  </si>
  <si>
    <t>DSDK_SOURCE_LOCATION_FOR_CA</t>
  </si>
  <si>
    <t>s3://neustar-dsdk/v3/events/collected_attributes/</t>
  </si>
  <si>
    <t>DSDK_SOURCE_LOCATION</t>
  </si>
  <si>
    <t>s3://neustar-dsdk/v3/</t>
  </si>
  <si>
    <t>DSDK_CLIENT_ID</t>
  </si>
  <si>
    <t>DSDK_ADVERTISER_ID</t>
  </si>
  <si>
    <t>DSDK_DATAPROVIDER_ID</t>
  </si>
  <si>
    <t>DSDK_TAG_ID</t>
  </si>
  <si>
    <t>DSDK_NAMESPACE_ID</t>
  </si>
  <si>
    <t>expresion</t>
  </si>
  <si>
    <t>DSDK_DATA_PROCESSING_CONVERSIONS_CONDITION</t>
  </si>
  <si>
    <t>DSDK_DATA_PROCESSING_SESSIONS_CONDITION</t>
  </si>
  <si>
    <t>FACEBOOK_EXPOSURES_TABLE_LOCATION</t>
  </si>
  <si>
    <t>FACEBOOK_ORDERS_SYNC_TABLE_LOCATION</t>
  </si>
  <si>
    <t>FACEBOOK_PIXEL_ID</t>
  </si>
  <si>
    <t>FACEBOOK_DATA_PROCESSING_EXPOSURES_CONDITION</t>
  </si>
  <si>
    <t>FACEBOOK_DATA_PROCESSING_ORDERS_SYNC_CONDITION</t>
  </si>
  <si>
    <t>StorageType Values</t>
  </si>
  <si>
    <t>TEXTFILE</t>
  </si>
  <si>
    <t>PARQUET</t>
  </si>
  <si>
    <t>DataType Values</t>
  </si>
  <si>
    <t>TINYINT</t>
  </si>
  <si>
    <t>SMALLINT</t>
  </si>
  <si>
    <t>INT</t>
  </si>
  <si>
    <t>FLOAT</t>
  </si>
  <si>
    <t>DOUBLE</t>
  </si>
  <si>
    <t>DECIMAL</t>
  </si>
  <si>
    <t>TIMESTAMP</t>
  </si>
  <si>
    <t>DATE</t>
  </si>
  <si>
    <t>VARCHAR</t>
  </si>
  <si>
    <t>CHAR</t>
  </si>
  <si>
    <t>BOOLEAN</t>
  </si>
  <si>
    <t>BINARY</t>
  </si>
  <si>
    <t>1.Spend</t>
  </si>
  <si>
    <t>table_category Values</t>
  </si>
  <si>
    <t>e_cost_date_epc</t>
  </si>
  <si>
    <t>total_spend</t>
  </si>
  <si>
    <t>e_max_media_cost_in_dollors</t>
  </si>
  <si>
    <t>CLIENT_LBIS_DB</t>
  </si>
  <si>
    <t>is_fig_flag</t>
  </si>
  <si>
    <t>actuuid</t>
  </si>
  <si>
    <t>act_time</t>
  </si>
  <si>
    <t>order_id</t>
  </si>
  <si>
    <t>revenue</t>
  </si>
  <si>
    <t>quantity</t>
  </si>
  <si>
    <t>act_is_bot_user</t>
  </si>
  <si>
    <t>act_is_opted_out</t>
  </si>
  <si>
    <t>apc</t>
  </si>
  <si>
    <t>act_source</t>
  </si>
  <si>
    <t>visid_high</t>
  </si>
  <si>
    <t>visid_low</t>
  </si>
  <si>
    <t>visit_num</t>
  </si>
  <si>
    <t>max_date_time</t>
  </si>
  <si>
    <t>min_date_time</t>
  </si>
  <si>
    <t>max_visit_page_num</t>
  </si>
  <si>
    <t>dwelltime</t>
  </si>
  <si>
    <t>datasource_nm</t>
  </si>
  <si>
    <t>profile_date</t>
  </si>
  <si>
    <t>e1_segment_value</t>
  </si>
  <si>
    <t>level_code</t>
  </si>
  <si>
    <t>Enable Values</t>
  </si>
  <si>
    <t>campaign_override_placement_media_cost_basis_entity</t>
  </si>
  <si>
    <t>placement_media_cost_basis_entity</t>
  </si>
  <si>
    <t>exposures</t>
  </si>
  <si>
    <t>orders_sync</t>
  </si>
  <si>
    <t>1.Variables</t>
  </si>
  <si>
    <t>2.Reference of Available Functions</t>
  </si>
  <si>
    <t>DataSource</t>
  </si>
  <si>
    <t>expr_name</t>
  </si>
  <si>
    <t>function</t>
  </si>
  <si>
    <t>argc</t>
  </si>
  <si>
    <t>argv</t>
  </si>
  <si>
    <t>HQL Functions/Operators</t>
  </si>
  <si>
    <t>type</t>
  </si>
  <si>
    <t>FUN(a,b,...)</t>
  </si>
  <si>
    <t>e_namespace_in</t>
  </si>
  <si>
    <t>IN</t>
  </si>
  <si>
    <t>namespace_id,DSDK_NAMESPACE_ID</t>
  </si>
  <si>
    <t>AND</t>
  </si>
  <si>
    <t>logical expression</t>
  </si>
  <si>
    <t>e_clientid_filter</t>
  </si>
  <si>
    <t>client_id,DSDK_CLIENT_ID</t>
  </si>
  <si>
    <t>OR</t>
  </si>
  <si>
    <t>e_date_sub</t>
  </si>
  <si>
    <t>DATE_SUB</t>
  </si>
  <si>
    <t>ADP_START_TIME,1</t>
  </si>
  <si>
    <t>EXISTS</t>
  </si>
  <si>
    <t>sql</t>
  </si>
  <si>
    <t>ASIS</t>
  </si>
  <si>
    <t>e_regrplce_starttime</t>
  </si>
  <si>
    <t>REGEXP_REPLACE</t>
  </si>
  <si>
    <t>e_date_sub,'-',''</t>
  </si>
  <si>
    <t>NOT EXISTS</t>
  </si>
  <si>
    <t>e_date_greaterthaneq</t>
  </si>
  <si>
    <t>GREATERTHNEQ</t>
  </si>
  <si>
    <t>date_str,e_regrplce_starttime</t>
  </si>
  <si>
    <t>regexp_replace</t>
  </si>
  <si>
    <t>e_todate</t>
  </si>
  <si>
    <t>TO_DATE</t>
  </si>
  <si>
    <t>to_date</t>
  </si>
  <si>
    <t>e_date_between_old</t>
  </si>
  <si>
    <t>BETWEEN</t>
  </si>
  <si>
    <t>e_todate,ADP_START_TIME,ADP_END_TIME</t>
  </si>
  <si>
    <t>cast</t>
  </si>
  <si>
    <t>CAST</t>
  </si>
  <si>
    <t>e_tagid_filter</t>
  </si>
  <si>
    <t>tag_id,DSDK_TAG_ID</t>
  </si>
  <si>
    <t>nvl</t>
  </si>
  <si>
    <t>NVL</t>
  </si>
  <si>
    <t>e_isdup</t>
  </si>
  <si>
    <t>NOTEQUALS</t>
  </si>
  <si>
    <t>is_duplicate,"t"</t>
  </si>
  <si>
    <t>COALESCE</t>
  </si>
  <si>
    <t>e_isoptedout</t>
  </si>
  <si>
    <t>is_opted_out,"t"</t>
  </si>
  <si>
    <t>date_sub</t>
  </si>
  <si>
    <t>e_dataproviderid_filter</t>
  </si>
  <si>
    <t>data_provider_id,DSDK_DATAPROVIDER_ID</t>
  </si>
  <si>
    <t>concat_ws</t>
  </si>
  <si>
    <t>CONCAT_WS</t>
  </si>
  <si>
    <t>e_linkagecode_notnull</t>
  </si>
  <si>
    <t>ISNOT</t>
  </si>
  <si>
    <t>linkage_code,NULL</t>
  </si>
  <si>
    <t>concat</t>
  </si>
  <si>
    <t>CONCAT</t>
  </si>
  <si>
    <t>e_trim_linkagecode</t>
  </si>
  <si>
    <t>TRIM</t>
  </si>
  <si>
    <t>substr</t>
  </si>
  <si>
    <t>SUBSTR</t>
  </si>
  <si>
    <t>e_lower_trimlinkagecode</t>
  </si>
  <si>
    <t>LOWER</t>
  </si>
  <si>
    <t>"="</t>
  </si>
  <si>
    <t>EQUALS</t>
  </si>
  <si>
    <t>e_linkagecode_notin</t>
  </si>
  <si>
    <t>NOTIN</t>
  </si>
  <si>
    <t>e_lower_trimlinkagecode,'','undefined'</t>
  </si>
  <si>
    <t>!=</t>
  </si>
  <si>
    <t>e_taxonomyid_filter</t>
  </si>
  <si>
    <t>taxonomy_id,DSDK_SEGMENT_TAXONOMY_ID</t>
  </si>
  <si>
    <t>&lt;&gt;</t>
  </si>
  <si>
    <t>e_starttime_regex</t>
  </si>
  <si>
    <t>ADP_START_TIME,'-',''</t>
  </si>
  <si>
    <t>is</t>
  </si>
  <si>
    <t>IS</t>
  </si>
  <si>
    <t>e_endtime_regex</t>
  </si>
  <si>
    <t>ADP_END_TIME,'-',''</t>
  </si>
  <si>
    <t>is not</t>
  </si>
  <si>
    <t>e_dt_between_old</t>
  </si>
  <si>
    <t>dt,e_starttime_regex,e_endtime_regex</t>
  </si>
  <si>
    <t>like</t>
  </si>
  <si>
    <t>LIKE</t>
  </si>
  <si>
    <t>e_filedt_greaterthan</t>
  </si>
  <si>
    <t>file_dt,e_regrplce_starttime</t>
  </si>
  <si>
    <t>not like</t>
  </si>
  <si>
    <t>NOTLIKE</t>
  </si>
  <si>
    <t>advertiser_id,DSDK_ADVERTISER_ID</t>
  </si>
  <si>
    <t>&lt;</t>
  </si>
  <si>
    <t>LESSTHN</t>
  </si>
  <si>
    <t>1,1</t>
  </si>
  <si>
    <t>&lt;=</t>
  </si>
  <si>
    <t>LESSTHNEQ</t>
  </si>
  <si>
    <t>e_todate_ds</t>
  </si>
  <si>
    <t>ds</t>
  </si>
  <si>
    <t>&gt;</t>
  </si>
  <si>
    <t>GREATERTHN</t>
  </si>
  <si>
    <t>e_ds_between_old</t>
  </si>
  <si>
    <t>e_todate_ds,ADP_START_TIME,ADP_END_TIME</t>
  </si>
  <si>
    <t>&gt;=</t>
  </si>
  <si>
    <t>e_eventname_notin</t>
  </si>
  <si>
    <t>event_name,'Link Click','Social Click','Other Click','Video Play'</t>
  </si>
  <si>
    <t>&lt;=&gt;</t>
  </si>
  <si>
    <t>e_dsdk_imps</t>
  </si>
  <si>
    <t>e_clientid_filter,e_date_greaterthaneq,e_date_between,DSDK_DATA_PROCESSING_IMPRESSIONS_CONDITION</t>
  </si>
  <si>
    <t>in</t>
  </si>
  <si>
    <t>logical expression/sql</t>
  </si>
  <si>
    <t>e_dsdk_clicks</t>
  </si>
  <si>
    <t>e_clientid_filter,e_date_greaterthaneq,e_date_between,DSDK_DATA_PROCESSING_ENGAGEMENTS_CONDITION</t>
  </si>
  <si>
    <t>not in</t>
  </si>
  <si>
    <t>e_dsdk_attr_conv_sess</t>
  </si>
  <si>
    <t>e_clientid_filter,e_tagid_filter,e_isdup,e_isoptedout,e_date_greaterthaneq,e_date_between</t>
  </si>
  <si>
    <t>"+"</t>
  </si>
  <si>
    <t>ADD</t>
  </si>
  <si>
    <t>e_dsdk_unattr_conv_sess</t>
  </si>
  <si>
    <t>e_clientid_filter,e_tagid_filter,e_isoptedout,e_date_greaterthaneq,e_date_between</t>
  </si>
  <si>
    <t>"-"</t>
  </si>
  <si>
    <t>SUBTRACT</t>
  </si>
  <si>
    <t>e_keycollections</t>
  </si>
  <si>
    <t>e_dataproviderid_filter,e_linkagecode_notnull,e_linkagecode_notin,e_date_greaterthaneq,e_date_between</t>
  </si>
  <si>
    <t>"*"</t>
  </si>
  <si>
    <t>MULTIPLY</t>
  </si>
  <si>
    <t>e_collectedattribts</t>
  </si>
  <si>
    <t>e_taxonomyid_filter,e_dt_between,e_filedt_greaterthan</t>
  </si>
  <si>
    <t>"/"</t>
  </si>
  <si>
    <t>DIVIDE</t>
  </si>
  <si>
    <t>e_fb_exposures</t>
  </si>
  <si>
    <t>e_fb_ts_1000_fromutc_btwn,FACEBOOK_DATA_PROCESSING_EXPOSURES_CONDITION</t>
  </si>
  <si>
    <t>CASE WHEN</t>
  </si>
  <si>
    <t>IF</t>
  </si>
  <si>
    <t>e_fb_orders</t>
  </si>
  <si>
    <t>e_ds_between,FACEBOOK_DATA_PROCESSING_ORDERS_SYNC_CONDITION</t>
  </si>
  <si>
    <t>SUM</t>
  </si>
  <si>
    <t>DATEDIFF</t>
  </si>
  <si>
    <t>e_todate,'1970-01-01'</t>
  </si>
  <si>
    <t>MIN</t>
  </si>
  <si>
    <t>fucntion</t>
  </si>
  <si>
    <t>e_isoptedout,'FALSE','TRUE'</t>
  </si>
  <si>
    <t>MAX</t>
  </si>
  <si>
    <t>e_dsdk_recorddate_ts</t>
  </si>
  <si>
    <t>UNIX_TIMESTAMP</t>
  </si>
  <si>
    <t>record_date,'yyyy-MM-dd HH:mm:ss'</t>
  </si>
  <si>
    <t>AVG</t>
  </si>
  <si>
    <t>FROM_UNIXTIME</t>
  </si>
  <si>
    <t>date_add</t>
  </si>
  <si>
    <t>DATE_ADD</t>
  </si>
  <si>
    <t>e_lwr_isclick</t>
  </si>
  <si>
    <t>is_click</t>
  </si>
  <si>
    <t>count</t>
  </si>
  <si>
    <t>COUNT</t>
  </si>
  <si>
    <t>e_trm_lwr_isclick</t>
  </si>
  <si>
    <t>between</t>
  </si>
  <si>
    <t>e_trm_lwr_isclick_true</t>
  </si>
  <si>
    <t>e_trm_lwr_isclick,'t'</t>
  </si>
  <si>
    <t>assert_true</t>
  </si>
  <si>
    <t>ASSERT_TRUE</t>
  </si>
  <si>
    <t>e_max_akuserid</t>
  </si>
  <si>
    <t>split</t>
  </si>
  <si>
    <t>SPLIT</t>
  </si>
  <si>
    <t>e_max_e1</t>
  </si>
  <si>
    <t>trim</t>
  </si>
  <si>
    <t>e_e1_ca_max</t>
  </si>
  <si>
    <t>record_date,max_ca_record_date</t>
  </si>
  <si>
    <t>REGEXP</t>
  </si>
  <si>
    <t>e_fb_ts</t>
  </si>
  <si>
    <t>event_time_utc,"yyyy-MM-dd HH:mm:ss.SSS 'UTC'"</t>
  </si>
  <si>
    <t>RLIKE</t>
  </si>
  <si>
    <t>e_fb_ts_1000</t>
  </si>
  <si>
    <t>e_fb_ts,1000</t>
  </si>
  <si>
    <t>from_unixtime</t>
  </si>
  <si>
    <t>e_fb_ts_1000_fromutc</t>
  </si>
  <si>
    <t>FROM_UTC_TIMESTAMP</t>
  </si>
  <si>
    <t>e_fb_ts_1000,'EST5EDT'</t>
  </si>
  <si>
    <t>unix_timestamp</t>
  </si>
  <si>
    <t>e_lwr_evtname</t>
  </si>
  <si>
    <t>event_name</t>
  </si>
  <si>
    <t>extract</t>
  </si>
  <si>
    <t>EXTRACT</t>
  </si>
  <si>
    <t>e_lwr_evtname_like_click</t>
  </si>
  <si>
    <t>length</t>
  </si>
  <si>
    <t>e_lwr_evtname_like_imp</t>
  </si>
  <si>
    <t>lower</t>
  </si>
  <si>
    <t>e_if_evtname_imp_else_dl</t>
  </si>
  <si>
    <t>e_lwr_evtname_like_imp,'IM','DL'</t>
  </si>
  <si>
    <t>parse_url</t>
  </si>
  <si>
    <t>PARSE_URL</t>
  </si>
  <si>
    <t>e_if_evtname_click</t>
  </si>
  <si>
    <t>e_lwr_evtname_like_click,'CL',e_if_evtname_imp_else_dl</t>
  </si>
  <si>
    <t>regexp_extract</t>
  </si>
  <si>
    <t>REGEXP_EXTRACT</t>
  </si>
  <si>
    <t>e_fb_ts_todate</t>
  </si>
  <si>
    <t>replace</t>
  </si>
  <si>
    <t>REPLACE</t>
  </si>
  <si>
    <t>e_fb_ts_todate_df</t>
  </si>
  <si>
    <t>reflect</t>
  </si>
  <si>
    <t>REFLECT</t>
  </si>
  <si>
    <t>e_max_fb_akid</t>
  </si>
  <si>
    <t>fb_ak_user_id</t>
  </si>
  <si>
    <t>e_max_fb_orderid</t>
  </si>
  <si>
    <t>fb_order_id</t>
  </si>
  <si>
    <t>e_clsc_fbid</t>
  </si>
  <si>
    <t>get_json_object</t>
  </si>
  <si>
    <t>GET_JSON_OBJECT</t>
  </si>
  <si>
    <t>e_date_between</t>
  </si>
  <si>
    <t>e_gt_dsdk,e_lt_dsdk</t>
  </si>
  <si>
    <t>e_ds_between</t>
  </si>
  <si>
    <t>e_gt_ds,e_lt_ds</t>
  </si>
  <si>
    <t>e_dt_between</t>
  </si>
  <si>
    <t>e_gt_dt,e_lt_dt</t>
  </si>
  <si>
    <t>e_gt_dsdk</t>
  </si>
  <si>
    <t>e_todate,ADP_START_TIME</t>
  </si>
  <si>
    <t>e_lt_dsdk</t>
  </si>
  <si>
    <t>e_todate,ADP_END_TIME</t>
  </si>
  <si>
    <t>e_gt_ds</t>
  </si>
  <si>
    <t>e_todate_ds,ADP_START_TIME</t>
  </si>
  <si>
    <t>e_lt_ds</t>
  </si>
  <si>
    <t>e_todate_ds,ADP_END_TIME</t>
  </si>
  <si>
    <t>e_gt_dt</t>
  </si>
  <si>
    <t>dt,e_starttime_regex</t>
  </si>
  <si>
    <t>e_lt_dt</t>
  </si>
  <si>
    <t>dt,e_endtime_regex</t>
  </si>
  <si>
    <t>e_dsdk_unattr_imps</t>
  </si>
  <si>
    <t>e_date_greaterthaneq,e_date_between,DSDK_DATA_PROCESSING_IMPRESSIONS_CONDITION</t>
  </si>
  <si>
    <t>e_dsdk_unattr_clicks</t>
  </si>
  <si>
    <t>e_date_greaterthaneq,e_date_between,DSDK_DATA_PROCESSING_ENGAGEMENTS_CONDITION</t>
  </si>
  <si>
    <t>e_dsdk_attr_conv_sess_unattr</t>
  </si>
  <si>
    <t>e_tagid_filter,e_isdup,e_isoptedout,e_date_greaterthaneq,e_date_between</t>
  </si>
  <si>
    <t>e_dsdk_unattr_conv_sess_unattr</t>
  </si>
  <si>
    <t>e_tagid_filter,e_isoptedout,e_date_greaterthaneq,e_date_between</t>
  </si>
  <si>
    <t>e_fb_ts_1000_fromutc_btwn</t>
  </si>
  <si>
    <t>e_fb_etu_gt,e_fb_etu_lt</t>
  </si>
  <si>
    <t>e_fb_etu_gt</t>
  </si>
  <si>
    <t>e_fb_ts_1000_fromutc,ADP_START_TIME</t>
  </si>
  <si>
    <t>e_fb_etu_lt</t>
  </si>
  <si>
    <t>e_fb_ts_1000_fromutc,ADP_END_TIME</t>
  </si>
  <si>
    <t>Compression Format Values</t>
  </si>
  <si>
    <t>'bz2'</t>
  </si>
  <si>
    <t>'gz'</t>
  </si>
  <si>
    <t>'nocompress'</t>
  </si>
  <si>
    <t>'zip'</t>
  </si>
  <si>
    <t>'tar.bz2'</t>
  </si>
  <si>
    <t>'tar.gz'</t>
  </si>
  <si>
    <t>device_type_name</t>
  </si>
  <si>
    <t>geo_country_name</t>
  </si>
  <si>
    <t>geo_dma_name</t>
  </si>
  <si>
    <t>taxonomy_entry_code</t>
  </si>
  <si>
    <t>cost_date</t>
  </si>
  <si>
    <t>hashed_identifier</t>
  </si>
  <si>
    <t>e_todate_cost_date</t>
  </si>
  <si>
    <t>e_starttime_sub_spend_restmt</t>
  </si>
  <si>
    <t>ADP_START_TIME,SPEND_RESTATEMENT_WINDOW</t>
  </si>
  <si>
    <t>e_todate_cost_date,e_starttime_sub_spend_restmt</t>
  </si>
  <si>
    <t>e_todate_cost_date,ADP_END_TIME</t>
  </si>
  <si>
    <t>e_todate_cost_date_le</t>
  </si>
  <si>
    <t>e_todate_cost_date_ge</t>
  </si>
  <si>
    <t>e_todate_cost_date_bn</t>
  </si>
  <si>
    <t>e_todate_cost_date_ge,e_todate_cost_date_le</t>
  </si>
  <si>
    <t>e_cost_filter</t>
  </si>
  <si>
    <t>e_todate_cost_date_bn,e_namespace_in</t>
  </si>
  <si>
    <t>Target Table Finals Flag</t>
  </si>
  <si>
    <t>raw</t>
  </si>
  <si>
    <t>presrc</t>
  </si>
  <si>
    <t>namespace_entity</t>
  </si>
  <si>
    <t>e_advertiserid_filter,e_namespace_in</t>
  </si>
  <si>
    <t>e_advertiserid_namespaceid_filter</t>
  </si>
  <si>
    <t>Internal flags</t>
  </si>
  <si>
    <t>LMT_CAMPAIGN_ENTITY_DSDK_PRESRC</t>
  </si>
  <si>
    <t>LMT_CONVERSION_TYPE_ENTITY_DSDK_PRESRC</t>
  </si>
  <si>
    <t>tag_advertiser_id,conversion_type_code</t>
  </si>
  <si>
    <t>advertiser_id,conversion_type_code</t>
  </si>
  <si>
    <t>max_ca_record_date</t>
  </si>
  <si>
    <t>LMT_COLLECTED_ATTRIBUTES_DSDK_PRESRC</t>
  </si>
  <si>
    <t>raw_facebook_orders_sync</t>
  </si>
  <si>
    <t>LMT_KEY_COLLECTIONS_DSDK_PRESRC</t>
  </si>
  <si>
    <t>LMT_TAXONOMY_ENTRY_ENTITY_DSDK_PRESRC</t>
  </si>
  <si>
    <t>LMT_ADVERTISER_ENTITY_DSDK_PRESRC</t>
  </si>
  <si>
    <t>LMT_GEO_COUNTRY_ENTITY_DSDK_PRESRC</t>
  </si>
  <si>
    <t>LMT_GEO_DMA_ENTITY_DSDK_PRESRC</t>
  </si>
  <si>
    <t>LMT_DEVICE_TYPE_ENTITY_DSDK_PRESRC</t>
  </si>
  <si>
    <t>campaign_identifier,creative_identifier,namespace_id</t>
  </si>
  <si>
    <t>LMT_CAMPAIGN_OVERRIDE_CREATIVE_ENTITY_DSDK_PRESRC</t>
  </si>
  <si>
    <t>table_cat_form</t>
  </si>
  <si>
    <t>tab_cat_count</t>
  </si>
  <si>
    <t>Internal value formulas</t>
  </si>
  <si>
    <t>engagement_type_code</t>
  </si>
  <si>
    <t>exact_impression_match</t>
  </si>
  <si>
    <t>conversion_type_code</t>
  </si>
  <si>
    <t>revenue_scale</t>
  </si>
  <si>
    <t>linkage_format_id</t>
  </si>
  <si>
    <t>data_provider_id</t>
  </si>
  <si>
    <t>taxonomy_id</t>
  </si>
  <si>
    <t>file_dt</t>
  </si>
  <si>
    <t>dt</t>
  </si>
  <si>
    <t>DSDK_SOURCE_LOCATION,(/metadata/advertiser_entity)</t>
  </si>
  <si>
    <t>advertiser_identifier</t>
  </si>
  <si>
    <t>campaign_id</t>
  </si>
  <si>
    <t>campaign_start_date</t>
  </si>
  <si>
    <t>campaign_end_date</t>
  </si>
  <si>
    <t>campaign_impression_attribution_window</t>
  </si>
  <si>
    <t>campaign_description</t>
  </si>
  <si>
    <t>campaign_time_zone</t>
  </si>
  <si>
    <t>campaign_gross_budget_nanos</t>
  </si>
  <si>
    <t>campaign_gross_budget_currency_code</t>
  </si>
  <si>
    <t>campaign_performance_basis</t>
  </si>
  <si>
    <t>campaign_performance_goal_nanos</t>
  </si>
  <si>
    <t>campaign_performance_goal_currency_code</t>
  </si>
  <si>
    <t>DSDK_SOURCE_LOCATION,(/metadata/campaign_entity)</t>
  </si>
  <si>
    <t>creative_size</t>
  </si>
  <si>
    <t>DSDK_SOURCE_LOCATION,(/metadata/campaign_override_creative_entity)</t>
  </si>
  <si>
    <t>placement_name</t>
  </si>
  <si>
    <t>DSDK_SOURCE_LOCATION,(/metadata/campaign_override_placement_entity)</t>
  </si>
  <si>
    <t>placement_cost_basis_nanos</t>
  </si>
  <si>
    <t>placement_cost_currency_code</t>
  </si>
  <si>
    <t>media_cost_basis</t>
  </si>
  <si>
    <t>DSDK_SOURCE_LOCATION,(/metadata/campaign_override_placement_media_cost_basis_entity)</t>
  </si>
  <si>
    <t>DSDK_SOURCE_LOCATION,(/metadata/campaign_override_site_entity)</t>
  </si>
  <si>
    <t>site_name</t>
  </si>
  <si>
    <t>DSDK_SOURCE_LOCATION,(/metadata/conversion_type_entity)</t>
  </si>
  <si>
    <t>DSDK_SOURCE_LOCATION,(/metadata/creative_entity)</t>
  </si>
  <si>
    <t>DSDK_SOURCE_LOCATION,(/metadata/device_type_entity)</t>
  </si>
  <si>
    <t>DSDK_SOURCE_LOCATION,(/metadata/geo_country_entity)</t>
  </si>
  <si>
    <t>DSDK_SOURCE_LOCATION,(/metadata/geo_dma_entity)</t>
  </si>
  <si>
    <t>DSDK_SOURCE_LOCATION,(/metadata/placement_entity)</t>
  </si>
  <si>
    <t>DSDK_SOURCE_LOCATION,(/metadata/placement_media_cost_basis_entity)</t>
  </si>
  <si>
    <t>DSDK_SOURCE_LOCATION,(/metadata/site_entity)</t>
  </si>
  <si>
    <t>tag_name</t>
  </si>
  <si>
    <t>DSDK_SOURCE_LOCATION,(/metadata/tag_entity)</t>
  </si>
  <si>
    <t>taxonomy_entry_id</t>
  </si>
  <si>
    <t>taxonomy_entry_category</t>
  </si>
  <si>
    <t>taxonomy_entry_name</t>
  </si>
  <si>
    <t>DSDK_SOURCE_LOCATION,(/metadata/taxonomy_entry_entity)</t>
  </si>
  <si>
    <t>media_cost_nanos</t>
  </si>
  <si>
    <t>media_cost_currency_code</t>
  </si>
  <si>
    <t>impression_count</t>
  </si>
  <si>
    <t>DSDK_SOURCE_LOCATION,(/metadata/daily_campaign_placement_cost_feed)</t>
  </si>
  <si>
    <t>DSDK_SOURCE_LOCATION,(/fig/fig_mapping/)</t>
  </si>
  <si>
    <t>source_id</t>
  </si>
  <si>
    <t>account_id</t>
  </si>
  <si>
    <t>account_name</t>
  </si>
  <si>
    <t>adset_id</t>
  </si>
  <si>
    <t>adset_name</t>
  </si>
  <si>
    <t>ad_id</t>
  </si>
  <si>
    <t>ad_name</t>
  </si>
  <si>
    <t>event_timestamp</t>
  </si>
  <si>
    <t>event_time_utc</t>
  </si>
  <si>
    <t>device</t>
  </si>
  <si>
    <t>placement</t>
  </si>
  <si>
    <t>event_cost_usd</t>
  </si>
  <si>
    <t>ad_objective</t>
  </si>
  <si>
    <t>ad_video_flag</t>
  </si>
  <si>
    <t>country</t>
  </si>
  <si>
    <t>'\n'</t>
  </si>
  <si>
    <t>','</t>
  </si>
  <si>
    <t>'org.apache.hadoop.hive.serde2.OpenCSVSerde'</t>
  </si>
  <si>
    <t>order_id_timestamp_min</t>
  </si>
  <si>
    <t>order_id_timestamp_min_utc</t>
  </si>
  <si>
    <t>order_id_timestamp_max</t>
  </si>
  <si>
    <t>order_id_timestamp_max_utc</t>
  </si>
  <si>
    <t>namespace_name</t>
  </si>
  <si>
    <t>DSDK_SOURCE_LOCATION,(/metadata/namespace_entity)</t>
  </si>
  <si>
    <t>CUSTOM_ADOBE</t>
  </si>
  <si>
    <t>evt_e1_segment</t>
  </si>
  <si>
    <t>e_campaign_advertiserid_filter</t>
  </si>
  <si>
    <t>'ONLINE'</t>
  </si>
  <si>
    <t>item_count</t>
  </si>
  <si>
    <t>e_evttypeclass</t>
  </si>
  <si>
    <t>e_tag_advertiserid_filter</t>
  </si>
  <si>
    <t>campaign_advertiser_id,DSDK_ADVERTISER_ID</t>
  </si>
  <si>
    <t>e_evttypeclass_ps_cond,'PS',e_evttypeclass_os</t>
  </si>
  <si>
    <t>e_evttypeclass_ps_cond</t>
  </si>
  <si>
    <t>namespace_id,42</t>
  </si>
  <si>
    <t>e_evttypeclass_os</t>
  </si>
  <si>
    <t>e_evttypeclass_os_cond,'OS','CL'</t>
  </si>
  <si>
    <t>e_evttypeclass_os_cond</t>
  </si>
  <si>
    <t>e_evttypeclass_os_cond3,e_evttypeclass_os_cond4</t>
  </si>
  <si>
    <t>e_evttypeclass_os_cond4</t>
  </si>
  <si>
    <t>namespace_id,271</t>
  </si>
  <si>
    <t>e_evttypeclass_os_cond3</t>
  </si>
  <si>
    <t>e_evttypeclass_os_cond2,'f'</t>
  </si>
  <si>
    <t>e_evttypeclass_os_cond2</t>
  </si>
  <si>
    <t>e_evttypeclass_os_cond1</t>
  </si>
  <si>
    <t>tag_advertiser_id,DSDK_ADVERTISER_ID</t>
  </si>
  <si>
    <t>'1970-01-01 00:00:00'</t>
  </si>
  <si>
    <t>e_latest_record_filter</t>
  </si>
  <si>
    <t>e_uuid</t>
  </si>
  <si>
    <t>'facebook.com'</t>
  </si>
  <si>
    <t>e_null_string</t>
  </si>
  <si>
    <t>NULL,string</t>
  </si>
  <si>
    <t>e_max_media_cost</t>
  </si>
  <si>
    <t>e_max_media_cost,1000000000</t>
  </si>
  <si>
    <t>e_cost_date,'1970-01-01'</t>
  </si>
  <si>
    <t>e_cost_date</t>
  </si>
  <si>
    <t>e_max_advertiser_name</t>
  </si>
  <si>
    <t>creative_identifier,namespace_id</t>
  </si>
  <si>
    <t>entity_creative_name</t>
  </si>
  <si>
    <t>placement_identifier,namespace_id</t>
  </si>
  <si>
    <t>entity_placement_name</t>
  </si>
  <si>
    <t>e_max_e1_segment_value</t>
  </si>
  <si>
    <t>e_max_ak_user_id</t>
  </si>
  <si>
    <t>e_max_campaign_name,e_max_advertiser_id</t>
  </si>
  <si>
    <t>campaign_name,advertiser_id</t>
  </si>
  <si>
    <t>e_max_creative_name</t>
  </si>
  <si>
    <t>override_creative_name</t>
  </si>
  <si>
    <t>campaign_identifier,placement_identifier,namespace_id</t>
  </si>
  <si>
    <t>e_max_placement_name</t>
  </si>
  <si>
    <t>override_placement_name</t>
  </si>
  <si>
    <t>campaign_identifier,site_identifier,namespace_id</t>
  </si>
  <si>
    <t>e_max_site_name</t>
  </si>
  <si>
    <t>override_site_name</t>
  </si>
  <si>
    <t>e_max_conversion_type_category,e_max_conversion_type_name,e_max_conversion_class</t>
  </si>
  <si>
    <t>conversion_type_category,conversion_type_name,conversion_class</t>
  </si>
  <si>
    <t>e_max_device_type_name</t>
  </si>
  <si>
    <t>e_max_geo_country_name</t>
  </si>
  <si>
    <t>e_max_geo_dma_name</t>
  </si>
  <si>
    <t>site_identifier,namespace_id</t>
  </si>
  <si>
    <t>entity_site_name</t>
  </si>
  <si>
    <t>e1_segment_name,e1_segment_value</t>
  </si>
  <si>
    <t>e_max_record_date</t>
  </si>
  <si>
    <t>campaign_identifier,namespace_id,placement_identifier</t>
  </si>
  <si>
    <t>campaign_identifier,namespace_id,site_identifier</t>
  </si>
  <si>
    <t>e_max_advertiser_id</t>
  </si>
  <si>
    <t>e_max_campaign_name</t>
  </si>
  <si>
    <t>e_max_conversion_type_category</t>
  </si>
  <si>
    <t>e_max_conversion_type_name</t>
  </si>
  <si>
    <t>e_max_conversion_class</t>
  </si>
  <si>
    <t>e_max_taxonomy_entry_name</t>
  </si>
  <si>
    <t>advertiser_id,advertiser_name</t>
  </si>
  <si>
    <t>campaign_identifier,namespace_id,campaign_name</t>
  </si>
  <si>
    <t>campaign_identifier,namespace_id,creative_identifier,override_creative_name</t>
  </si>
  <si>
    <t>campaign_identifier,namespace_id,placement_identifier,override_placement_name</t>
  </si>
  <si>
    <t>creative_identifier,namespace_id, entity_creative_name</t>
  </si>
  <si>
    <t>device_type_id,device_type_name</t>
  </si>
  <si>
    <t>geo_country_code,geo_country_name</t>
  </si>
  <si>
    <t>geo_dma_id,geo_dma_name</t>
  </si>
  <si>
    <t>placement_identifier,namespace_id, entity_placement_name</t>
  </si>
  <si>
    <t>site_identifier,namespace_id, entity_site_name</t>
  </si>
  <si>
    <t>campaign_identifier,namespace_id,site_identifier,override_site_name</t>
  </si>
  <si>
    <t>LMT_CAMPAIGN_ENTITY_LBIS</t>
  </si>
  <si>
    <t>LMT_ADVERTISER_ENTITY_LBIS</t>
  </si>
  <si>
    <t>LMT_CAMPAIGN_OVERRIDE_CREATIVE_ENTITY_LBIS</t>
  </si>
  <si>
    <t>LMT_CAMPAIGN_OVERRIDE_PLACEMENT_ENTITY_LBIS</t>
  </si>
  <si>
    <t>LMT_CAMPAIGN_OVERRIDE_SITE_ENTITY_LBIS</t>
  </si>
  <si>
    <t>LMT_CREATIVE_ENTITY_LBIS</t>
  </si>
  <si>
    <t>LMT_DEVICE_TYPE_ENTITY_LBIS</t>
  </si>
  <si>
    <t>LMT_GEO_COUNTRY_ENTITY_LBIS</t>
  </si>
  <si>
    <t>LMT_GEO_DMA_ENTITY_LBIS</t>
  </si>
  <si>
    <t>LMT_PLACEMENT_ENTITY_LBIS</t>
  </si>
  <si>
    <t>LMT_SITE_ENTITY_LBIS</t>
  </si>
  <si>
    <t>evt_advertiser_name</t>
  </si>
  <si>
    <t>evt_campaign_name</t>
  </si>
  <si>
    <t>evt_geo_country_name</t>
  </si>
  <si>
    <t>evt_geo_dma_name</t>
  </si>
  <si>
    <t>evt_device_type_name</t>
  </si>
  <si>
    <t>evt_creative_name</t>
  </si>
  <si>
    <t>evt_placement_name</t>
  </si>
  <si>
    <t>evt_site_name</t>
  </si>
  <si>
    <t>e_coalesce_advertiser_name</t>
  </si>
  <si>
    <t>evt_campaign_key,evt_custom3</t>
  </si>
  <si>
    <t>e_coalesce_campaign_name</t>
  </si>
  <si>
    <t>e_coalesce_geo_country_name</t>
  </si>
  <si>
    <t>e_coalesce_geo_dma_name</t>
  </si>
  <si>
    <t>e_coalesce_device_type_name</t>
  </si>
  <si>
    <t>evt_campaign_key,evt_custom3,evt_creative_key</t>
  </si>
  <si>
    <t>campaign_identifier,namespace_id,creative_identifier</t>
  </si>
  <si>
    <t>e_coalesce_creative_name</t>
  </si>
  <si>
    <t>evt_creative_key,evt_custom3</t>
  </si>
  <si>
    <t>e_coalesce_placement_name</t>
  </si>
  <si>
    <t>e_coalesce_site_name</t>
  </si>
  <si>
    <t>evt_campaign_key,evt_custom3,evt_placement_key</t>
  </si>
  <si>
    <t>evt_campaign_key,evt_custom3,evt_publisher_key</t>
  </si>
  <si>
    <t>evt_placement_key,evt_custom3</t>
  </si>
  <si>
    <t>evt_publisher_key,evt_custom3</t>
  </si>
  <si>
    <t>e_userid_isnot_null</t>
  </si>
  <si>
    <t>userid,NULL</t>
  </si>
  <si>
    <t>e_ak_user_id_isnot_null</t>
  </si>
  <si>
    <t>ak_user_id,NULL</t>
  </si>
  <si>
    <t>e_userid_notequals_ak_user_id</t>
  </si>
  <si>
    <t>userid,ak_user_id</t>
  </si>
  <si>
    <t>LENGTH</t>
  </si>
  <si>
    <t>e_userid_length</t>
  </si>
  <si>
    <t>e_userid_length_is_40</t>
  </si>
  <si>
    <t>e_userid_length,40</t>
  </si>
  <si>
    <t>e_userid_isnot_null,e_ak_user_id_isnot_null,e_userid_notequals_ak_user_id,e_userid_length_is_40</t>
  </si>
  <si>
    <t>e_is_fig_flag_condition</t>
  </si>
  <si>
    <t>e_is_fig_flag</t>
  </si>
  <si>
    <t>e_is_fig_flag_condition,'TRUE','FALSE'</t>
  </si>
  <si>
    <t>raw_dsdk_fig_mapping</t>
  </si>
  <si>
    <t>LMT_ADVERTISER_ENTITY_SRC</t>
  </si>
  <si>
    <t>USERPROFILE_SRC</t>
  </si>
  <si>
    <t>LMT_CAMPAIGN_ENTITY_SRC</t>
  </si>
  <si>
    <t>LMT_CAMPAIGN_OVERRIDE_CREATIVE_ENTITY_SRC</t>
  </si>
  <si>
    <t>LMT_CAMPAIGN_OVERRIDE_PLACEMENT_ENTITY_SRC</t>
  </si>
  <si>
    <t>LMT_CAMPAIGN_OVERRIDE_SITE_ENTITY_SRC</t>
  </si>
  <si>
    <t>LMT_CREATIVE_ENTITY_SRC</t>
  </si>
  <si>
    <t>LMT_DEVICE_TYPE_ENTITY_SRC</t>
  </si>
  <si>
    <t>LMT_GEO_COUNTRY_ENTITY_SRC</t>
  </si>
  <si>
    <t>LMT_GEO_DMA_ENTITY_SRC</t>
  </si>
  <si>
    <t>LMT_PLACEMENT_ENTITY_SRC</t>
  </si>
  <si>
    <t>LMT_SITE_ENTITY_SRC</t>
  </si>
  <si>
    <t>e_coalesce_level_code_ak_user_id</t>
  </si>
  <si>
    <t>LMT_CREATIVE_ENTITY_DSDK_PRESRC</t>
  </si>
  <si>
    <t>LMT_CAMPAIGN_OVERRIDE_PLACEMENT_ENTITY_DSDK_PRESRC</t>
  </si>
  <si>
    <t>LMT_PLACEMENT_ENTITY_DSDK_PRESRC</t>
  </si>
  <si>
    <t>LMT_CAMPAIGN_OVERRIDE_SITE_ENTITY_DSDK_PRESRC</t>
  </si>
  <si>
    <t>LMT_SITE_ENTITY_DSDK_PRESRC</t>
  </si>
  <si>
    <t>SEGMENTATION LOOKBACKS</t>
  </si>
  <si>
    <t>e_sum_total_spend</t>
  </si>
  <si>
    <t>Mapping Type Info</t>
  </si>
  <si>
    <t>Internal Column Names</t>
  </si>
  <si>
    <t>adp_file_dt</t>
  </si>
  <si>
    <t>engagement_value</t>
  </si>
  <si>
    <t>dedup_identifier</t>
  </si>
  <si>
    <t>is_duplicate</t>
  </si>
  <si>
    <t>"java.util.UUID","randomUUID"</t>
  </si>
  <si>
    <t>e_fb_ts_todate,'1970-01-01'</t>
  </si>
  <si>
    <t>PRESRC</t>
  </si>
  <si>
    <t>SRC</t>
  </si>
  <si>
    <t>LBIS</t>
  </si>
  <si>
    <t>(CAST(SUBSTR(TRIM(regexp_replace(MAX(taxonomy_entry_name),'ElementOne Segment','')),1,3) AS INT))</t>
  </si>
  <si>
    <t>e_e1_segment_value_expr</t>
  </si>
  <si>
    <t>e_max_taxonomy_entry_name,e_e1_segment_value_expr</t>
  </si>
  <si>
    <t>e_max_fb_akid,e_max_fb_orderid,e_max_hashed_identifier</t>
  </si>
  <si>
    <t>e_max_hashed_identifier</t>
  </si>
  <si>
    <t>1. LBIS Unit Spend Filters</t>
  </si>
  <si>
    <t>Spend Source Name</t>
  </si>
  <si>
    <t>filter</t>
  </si>
  <si>
    <t>Unit spend Value</t>
  </si>
  <si>
    <t>(lower(event_name) RLIKE 'click')</t>
  </si>
  <si>
    <t>(lower(event_name) RLIKE 'impression')</t>
  </si>
  <si>
    <t>e_tag_advertiserid_filter, DSDK_DATA_PROCESSING_CONVERSIONS_CONDITION</t>
  </si>
  <si>
    <t>e_dsdk_presrc_conversions_filter</t>
  </si>
  <si>
    <t>e_dsdk_presrc_sessions_filter</t>
  </si>
  <si>
    <t>e_tag_advertiserid_filter, DSDK_DATA_PROCESSING_SESSIONS_CONDITION</t>
  </si>
  <si>
    <t>CUSTOM_O2O_QUOTES</t>
  </si>
  <si>
    <t>CUSTOM_O2O_BINDS</t>
  </si>
  <si>
    <t>CUSTOM_DISPLAY_REVJET_LMT</t>
  </si>
  <si>
    <t>CUSTOM_DISPLAY_DCM_LMT</t>
  </si>
  <si>
    <t>CUSTOM_DISPLAY_REVJET_SPEND</t>
  </si>
  <si>
    <t>CUSTOM_DISPLAY_DCM_SPEND</t>
  </si>
  <si>
    <t>CUSTOM_PAID_SEARCH_LMT</t>
  </si>
  <si>
    <t>CUSTOM_PAID_SEARCH_SPEND</t>
  </si>
  <si>
    <t>CUSTOM_AFFILIATE_LMT</t>
  </si>
  <si>
    <t>CUSTOM_AFFILIATE_SPEND</t>
  </si>
  <si>
    <t>CUSTOM_QUOTES_LMT</t>
  </si>
  <si>
    <t>CUSTOM_BINDS_LMT</t>
  </si>
  <si>
    <t>'7680'</t>
  </si>
  <si>
    <t>custom_dimensions</t>
  </si>
  <si>
    <t>Action-allstate-ftp</t>
  </si>
  <si>
    <t>incoming/Allstate/taxonomy/RevJet/</t>
  </si>
  <si>
    <t>RevJet_Taxonomy</t>
  </si>
  <si>
    <t>Chris Seaver</t>
  </si>
  <si>
    <t>Allstate</t>
  </si>
  <si>
    <t>AllstateTeam@neustar.biz</t>
  </si>
  <si>
    <t>evt_RevJet_key</t>
  </si>
  <si>
    <t>evt_RevJet_product</t>
  </si>
  <si>
    <t>evt_RevJet_funnel_stage</t>
  </si>
  <si>
    <t>evt_RevJet_marketing_channel</t>
  </si>
  <si>
    <t>evt_RevJet_campaign_name</t>
  </si>
  <si>
    <t>evt_RevJet_publisher_site</t>
  </si>
  <si>
    <t>evt_RevJet_placement_name</t>
  </si>
  <si>
    <t>evt_RevJet_creative_name</t>
  </si>
  <si>
    <t>Chris.Seaver@allstate.com</t>
  </si>
  <si>
    <t>evt_DCM_key</t>
  </si>
  <si>
    <t>evt_DCM_product</t>
  </si>
  <si>
    <t>evt_DCM_funnel_stage</t>
  </si>
  <si>
    <t>evt_DCM_marketing_channel</t>
  </si>
  <si>
    <t>evt_DCM_campaign_name</t>
  </si>
  <si>
    <t>evt_DCM_publisher_site</t>
  </si>
  <si>
    <t>evt_DCM_placement_name</t>
  </si>
  <si>
    <t>evt_DCM_creative_name</t>
  </si>
  <si>
    <t>incoming/Allstate/taxonomy/DCM/</t>
  </si>
  <si>
    <t>page_url</t>
  </si>
  <si>
    <t>currency_code</t>
  </si>
  <si>
    <t>customer_identifier</t>
  </si>
  <si>
    <t>Allstate_Serious_Quotes_File_[0-9]{4}-[0-9]{2}-[0-9]{2}.csv</t>
  </si>
  <si>
    <t>Serious_Quotes_Taxonomy</t>
  </si>
  <si>
    <t>Joe Owano</t>
  </si>
  <si>
    <t>Joseph.Owano@allstate.com</t>
  </si>
  <si>
    <t>Allstate/taxonomy/New_Binds_File/</t>
  </si>
  <si>
    <t>Allstate_Allstate_New_Binds_File_[0-9]{4}-[0-9]{2}-[0-9]{2}.csv</t>
  </si>
  <si>
    <t>New_Binds_Taxonomy</t>
  </si>
  <si>
    <t>DCM_Taxonomy</t>
  </si>
  <si>
    <t>incoming/Allstate/spend/RevJet/</t>
  </si>
  <si>
    <t>RevJet_Spend</t>
  </si>
  <si>
    <t>Friday</t>
  </si>
  <si>
    <t>evt_spend_date</t>
  </si>
  <si>
    <t>evt_spend_key</t>
  </si>
  <si>
    <t>evt_DCM_spend</t>
  </si>
  <si>
    <t>incoming/Allstate/spend/DCM/</t>
  </si>
  <si>
    <t>DCM_Spend</t>
  </si>
  <si>
    <t>incoming/Allstate/taxonomy/DS3/</t>
  </si>
  <si>
    <t>DS3_Taxonomy</t>
  </si>
  <si>
    <t>Ben Welker</t>
  </si>
  <si>
    <t>bwelk@allstate.com</t>
  </si>
  <si>
    <t>incoming/spend/DS3/</t>
  </si>
  <si>
    <t>DS3_Spend</t>
  </si>
  <si>
    <t>evt_Affiliate_key</t>
  </si>
  <si>
    <t>evt_Affiliate_product</t>
  </si>
  <si>
    <t>evt_Affiliate_campaign_name</t>
  </si>
  <si>
    <t>evt_Affiliate_publisher_site</t>
  </si>
  <si>
    <t>incoming/Allstate/taxonomy/Affiliate/</t>
  </si>
  <si>
    <t>Affiliate_Taxonomy</t>
  </si>
  <si>
    <t>evt_Affiliate_spend</t>
  </si>
  <si>
    <t>incoming/spend/Affiliate/</t>
  </si>
  <si>
    <t>Affiliate_Spend</t>
  </si>
  <si>
    <t>'ADVERTISERID_7680'</t>
  </si>
  <si>
    <t>e_dsdk_impression_filter</t>
  </si>
  <si>
    <t>weekly</t>
  </si>
  <si>
    <t>evt_revjet_key</t>
  </si>
  <si>
    <t>evt_dcm_key</t>
  </si>
  <si>
    <t>e_max_evt_dcm_key</t>
  </si>
  <si>
    <t>namespace_id, 310</t>
  </si>
  <si>
    <t>namespace_id, 7</t>
  </si>
  <si>
    <t>e_dsdk_dcm_taxonomy_duplicate_filter</t>
  </si>
  <si>
    <t>e_dsdk_dcm_taxonomy_namespace_filter</t>
  </si>
  <si>
    <t>e_dsdk_dcm_filter</t>
  </si>
  <si>
    <t>e_dsdk_dcm_taxonomy_namespace_filter, e_dsdk_dcm_taxonomy_duplicate_filter</t>
  </si>
  <si>
    <t>LMT_DISPLAY_REVJET_LMT_CUSTOM_DISPLAY_REVJET_LMT_PRESRC</t>
  </si>
  <si>
    <t>LMT_DISPLAY_DCM_LMT_CUSTOM_DISPLAY_DCM_LMT_PRESRC</t>
  </si>
  <si>
    <t>e_dsdk_engagement_filter</t>
  </si>
  <si>
    <t>e_campaign_advertiserid_filter, e_dsdk_engagement_namespace_filter</t>
  </si>
  <si>
    <t>e_campaign_advertiserid_filter, e_dsdk_impression_namespace_filter</t>
  </si>
  <si>
    <t>e_dsdk_engagement_namespace_filter</t>
  </si>
  <si>
    <t>e_dsdk_impression_namespace_filter</t>
  </si>
  <si>
    <t>e_dsdk_impression_remaining_namespace_filter</t>
  </si>
  <si>
    <t>e_dsdk_engagement_remaining_namespace_filter</t>
  </si>
  <si>
    <t>e_dsdk_taxonomy_join_key</t>
  </si>
  <si>
    <t>advertiser_name,campaign_advertiser_id</t>
  </si>
  <si>
    <t>geo_country_name,geo_country_code</t>
  </si>
  <si>
    <t>geo_dma_name,geo_dma_id</t>
  </si>
  <si>
    <t>device_type_name,device_type_id</t>
  </si>
  <si>
    <t>e_max_evt_affiliate_spend</t>
  </si>
  <si>
    <t>evt_campaign_name, evt_placement_name, evt_creative_name</t>
  </si>
  <si>
    <t>'7,310,19,42,271'</t>
  </si>
  <si>
    <t>namespace_id, 19,271</t>
  </si>
  <si>
    <t>namespace_id, 19,42,271</t>
  </si>
  <si>
    <t>CUSTOM_PINTEREST</t>
  </si>
  <si>
    <t>thirdparty_id_sync_file</t>
  </si>
  <si>
    <t>'s3://third-party-identity-mta/pinterest/identity/'</t>
  </si>
  <si>
    <t>' "separatorChar" = ","  ,
   "quoteChar" = "\"" , 
   "escapeChar" = "\\"   '</t>
  </si>
  <si>
    <t>'skip.header.line.count'='1'</t>
  </si>
  <si>
    <t>e_pinterest_lmt_filter</t>
  </si>
  <si>
    <t>level_id,1</t>
  </si>
  <si>
    <t>userid_pinterest</t>
  </si>
  <si>
    <t>raw_custom_pinterest_thirdparty_id_sync_file</t>
  </si>
  <si>
    <t>extract_identifier</t>
  </si>
  <si>
    <t>level_identifier</t>
  </si>
  <si>
    <t>level_code,userid_pinterest,ak_user_id</t>
  </si>
  <si>
    <t>extract_identifier_type</t>
  </si>
  <si>
    <t>level_id</t>
  </si>
  <si>
    <t>cluster_type</t>
  </si>
  <si>
    <t>'s3://qubole-allstate/warehouse/ExternalData/ext_quotes'</t>
  </si>
  <si>
    <t>'s3://qubole-allstate/warehouse/ExternalData/ext_sales/'</t>
  </si>
  <si>
    <t>media_spend</t>
  </si>
  <si>
    <t>Allstate_RevJet_Spend_[0-9]{4}-[0-9]{2}-[0-9]{2}.csv</t>
  </si>
  <si>
    <t>'QUOTES'</t>
  </si>
  <si>
    <t>p1-dsdk-delivery-internal-neustar</t>
  </si>
  <si>
    <t>/AK/customerdata/7680/</t>
  </si>
  <si>
    <t>allstate_quotes_[0-9]{8}.csv.gz</t>
  </si>
  <si>
    <t>Quotes</t>
  </si>
  <si>
    <t>QUOTE_CONTACT_CHANNEL_CODE</t>
  </si>
  <si>
    <t>QUOTE_CONTACT_CHANNEL</t>
  </si>
  <si>
    <t>QUOTE_START_DATE</t>
  </si>
  <si>
    <t>LINE_CODE</t>
  </si>
  <si>
    <t>CUSTOMER_STATUS</t>
  </si>
  <si>
    <t>e1</t>
  </si>
  <si>
    <t>sha1pid</t>
  </si>
  <si>
    <t>NEW_CUSTOMER</t>
  </si>
  <si>
    <t>BIND_DT</t>
  </si>
  <si>
    <t>ISSUE_DT</t>
  </si>
  <si>
    <t>CONTACT_CHANNEL_CODE</t>
  </si>
  <si>
    <t>CONTACT_CHANNEL_CODE_DESC</t>
  </si>
  <si>
    <t>POL_ITEM_CNT</t>
  </si>
  <si>
    <t>allstate_sales_[0-9]{8}.csv.gz</t>
  </si>
  <si>
    <t>Binds</t>
  </si>
  <si>
    <t>e_o2o_quote_time</t>
  </si>
  <si>
    <t>e_o2o_bind_time</t>
  </si>
  <si>
    <t>QUOTE_CONTACT_CHANNEL,LINE_CODE</t>
  </si>
  <si>
    <t>CONTACT_CHANNEL_CODE_DESC,LINE_CODE</t>
  </si>
  <si>
    <t>quotes_activity_type</t>
  </si>
  <si>
    <t>binds_activity_type</t>
  </si>
  <si>
    <t>/AllState/incoming/Allstate/Taxonomy/Serious Quotes File/</t>
  </si>
  <si>
    <t>channel</t>
  </si>
  <si>
    <t>product</t>
  </si>
  <si>
    <t>key</t>
  </si>
  <si>
    <t>'BINDS'</t>
  </si>
  <si>
    <t>LMT_QUOTES_LMT_CUSTOM_QUOTES_LMT_PRESRC</t>
  </si>
  <si>
    <t>LMT_BINDS_LMT_CUSTOM_BINDS_LMT_PRESRC</t>
  </si>
  <si>
    <t>e_max_channel</t>
  </si>
  <si>
    <t>e_max_product</t>
  </si>
  <si>
    <t>CHANNEL</t>
  </si>
  <si>
    <t>PRODUCT</t>
  </si>
  <si>
    <t>e_max_channel,e_max_product</t>
  </si>
  <si>
    <t>channel,product</t>
  </si>
  <si>
    <t>quotes_product</t>
  </si>
  <si>
    <t>binds_product</t>
  </si>
  <si>
    <t>'180109926014535'</t>
  </si>
  <si>
    <t>'s3://qubole-allstate/warehouse/ExternalData/ext_facebook_impressions/'</t>
  </si>
  <si>
    <t>'s3://qubole-allstate/warehouse/ExternalData/ext_facebook_orders'</t>
  </si>
  <si>
    <t>Allstate/taxonomy/New Binds File/</t>
  </si>
  <si>
    <t>Allstate_New_Binds_File_[0-9]{4}-[0-9]{2}-[0-9]{2}.csv</t>
  </si>
  <si>
    <t>e_quote_concat</t>
  </si>
  <si>
    <t>e_bind_concat</t>
  </si>
  <si>
    <t>custom_dimensions, '$.visit_num'</t>
  </si>
  <si>
    <t>e_adobe_visit_num</t>
  </si>
  <si>
    <t>e_adobe_visit_page_num</t>
  </si>
  <si>
    <t>custom_dimensions, '$.visit_page_num'</t>
  </si>
  <si>
    <t>e_adobe_sessions_filter_presrc</t>
  </si>
  <si>
    <t>e_adobe_min_date_time</t>
  </si>
  <si>
    <t>e_adobe_max_date_time</t>
  </si>
  <si>
    <t>e_adobe_epc</t>
  </si>
  <si>
    <t>CUSTOM_COMSCORE</t>
  </si>
  <si>
    <t>COMSCORE</t>
  </si>
  <si>
    <t>pid</t>
  </si>
  <si>
    <t>adid</t>
  </si>
  <si>
    <t>day_part</t>
  </si>
  <si>
    <t>' "separatorChar" = "|"  ,
   "quoteChar" = "\"" , 
   "escapeChar" = "\\"   '</t>
  </si>
  <si>
    <t>e_record_date_epc</t>
  </si>
  <si>
    <t>DATEDIFF(to_date(from_unixtime(unix_timestamp(record_date, 'yyyyMMdd'))),'1970-01-01')</t>
  </si>
  <si>
    <t>'s3://qubole-allstate/warehouse/ExternalData/ext_tv/'</t>
  </si>
  <si>
    <t>campaign_identifier,placement_identifier, campaign_advertiser_id, namespace_id,adp_datasource_name,FILE_NAME,e_cost_date_epc,'n/a'</t>
  </si>
  <si>
    <t>e_sum_media_spend</t>
  </si>
  <si>
    <t>revjet_prodcut</t>
  </si>
  <si>
    <t>e_adobe_max_visit_page_num</t>
  </si>
  <si>
    <t>e_adobe_epc_min</t>
  </si>
  <si>
    <t>e_max_aff_product</t>
  </si>
  <si>
    <t>e_max_aff_camp_name</t>
  </si>
  <si>
    <t>e_max_aff_publisher</t>
  </si>
  <si>
    <t>Allstate_RevJet_Taxonomy_[0-9]{4}-[0-9]{2}-[0-9]{2}.csv</t>
  </si>
  <si>
    <t>Allstate_DCM_Taxonomy_[0-9]{4}-[0-9][{2}-[0-9]{2}.csv</t>
  </si>
  <si>
    <t>evt_RevJet_spend</t>
  </si>
  <si>
    <t>Allstate_DCM_Spend_[0-9]{4}-[0-9]{2}-[0-9]{2}.csv</t>
  </si>
  <si>
    <t>Allstate_DS3Tier2_Spend_[0-9]{4}-[0-9]{2}-[0-9]{2}.csv</t>
  </si>
  <si>
    <t>evt_DS3Tier2_spend</t>
  </si>
  <si>
    <t>Allstate_DS3Tier1_Spend_[0-9]{4}-[0-9]{2}-[0-9]{2}.csv</t>
  </si>
  <si>
    <t>evt_DS3Tier1_spend</t>
  </si>
  <si>
    <t>CUSTOM_PAID_SEARCH_T2_SPEND</t>
  </si>
  <si>
    <t>PAID_SEARCH_T2_SPEND</t>
  </si>
  <si>
    <t>evt_DS3Tier1_key</t>
  </si>
  <si>
    <t>evt_DS3Tier1_product</t>
  </si>
  <si>
    <t>Allstate_DS3Tier1_Taxonomy_[0-9]{4}-[0-9]{2}-[0-9]{2}.csv</t>
  </si>
  <si>
    <t>CUSTOM_PAID_SEARCH_T2_LMT</t>
  </si>
  <si>
    <t>PAID_SEARCH_T2_LMT</t>
  </si>
  <si>
    <t>Allstate_DS3Tier2_Taxonomy_[0-9]{4}-[0-9]{2}-[0-9]{2}.csv</t>
  </si>
  <si>
    <t>evt_DS3Tier2_key</t>
  </si>
  <si>
    <t>evt_DS3Tier2_product</t>
  </si>
  <si>
    <t>Allstate_Affiliate_Taxonomy_[0-9]{4}-[0-9]{2}-[0-9]{2}.csv</t>
  </si>
  <si>
    <t>Allstate_Affiliate_Spend_[0-9]{4}-[0-9]{2}-[0-9]{2}.csv</t>
  </si>
  <si>
    <t>CUSTOM_FB_LMT</t>
  </si>
  <si>
    <t>CUSTOM_COMSCORE_SPEND</t>
  </si>
  <si>
    <t>CUSTOM_FB_SPEND</t>
  </si>
  <si>
    <t>CUSTOM_COMSCORE_LMT</t>
  </si>
  <si>
    <t>FB_LMT</t>
  </si>
  <si>
    <t>COMSCORE_SPEND</t>
  </si>
  <si>
    <t>FB_SPEND</t>
  </si>
  <si>
    <t>COMSCORE_LMT</t>
  </si>
  <si>
    <t>evt_DS3Tier1_campaign_type</t>
  </si>
  <si>
    <t>evt_DS3Tier2_campaign_name</t>
  </si>
  <si>
    <t>e_o2o_quote_unix_timestamp</t>
  </si>
  <si>
    <t>QUOTE_START_DATE, 'yyyyMMdd'</t>
  </si>
  <si>
    <t>e_o2o_quote_from_unixtime</t>
  </si>
  <si>
    <t>e_o2o_quote_to_date</t>
  </si>
  <si>
    <t>e_o2o_quote_to_date, ' 23:59:59'</t>
  </si>
  <si>
    <t>e_o2o_quote_gteq</t>
  </si>
  <si>
    <t>e_o2o_quote_lteq</t>
  </si>
  <si>
    <t>e_o2o_quote_to_date,ADP_START_TIME</t>
  </si>
  <si>
    <t>e_o2o_quote_to_date,ADP_END_TIME</t>
  </si>
  <si>
    <t>e_o2o_quote_between</t>
  </si>
  <si>
    <t>e_o2o_quote_gteq,e_o2o_quote_lteq</t>
  </si>
  <si>
    <t>e_o2o_quote_to_date,'1970-01-01'</t>
  </si>
  <si>
    <t>e_o2o_quote_date_apc</t>
  </si>
  <si>
    <t>e_o2o_bind_unix_timestamp</t>
  </si>
  <si>
    <t>BIND_DT,'MM/dd/yyyy'</t>
  </si>
  <si>
    <t>e_o2o_bind_from_unixtime</t>
  </si>
  <si>
    <t>e_o2o_bind_to_date</t>
  </si>
  <si>
    <t>e_o2o_bind_to_date, ' 23:59:59'</t>
  </si>
  <si>
    <t>e_o2o_bind_gteq</t>
  </si>
  <si>
    <t>e_o2o_bind_to_date,ADP_START_TIME</t>
  </si>
  <si>
    <t>e_o2o_bind_lteq</t>
  </si>
  <si>
    <t>e_o2o_bind_to_date,ADP_END_TIME</t>
  </si>
  <si>
    <t>e_o2o_bind_between</t>
  </si>
  <si>
    <t>e_o2o_bind_gteq,e_o2o_bind_lteq</t>
  </si>
  <si>
    <t>e_o2o_bind_date_apc</t>
  </si>
  <si>
    <t>e_o2o_bind_to_date,'1970-01-01'</t>
  </si>
  <si>
    <t>partner_identifier</t>
  </si>
  <si>
    <t>site_activity_feed_id</t>
  </si>
  <si>
    <t>'TVIM'</t>
  </si>
  <si>
    <t>e_max_ds3Tier1_product</t>
  </si>
  <si>
    <t>e_max_ds3Tier1_campaign_type</t>
  </si>
  <si>
    <t>product, campaign_type</t>
  </si>
  <si>
    <t>e_max_evt_ds3tier2_product</t>
  </si>
  <si>
    <t>e_max_evt_ds3tier2_campaign_name</t>
  </si>
  <si>
    <t>product,campaign_name</t>
  </si>
  <si>
    <t>'n/a'</t>
  </si>
  <si>
    <t>e_sum_ds3tier1_spend</t>
  </si>
  <si>
    <t>e_sum_ds3tier2_spend</t>
  </si>
  <si>
    <t>e_evt_spend_date_ps_epc</t>
  </si>
  <si>
    <t>evt_spend_date,'1970-01-01'</t>
  </si>
  <si>
    <t>evt_spend_key,adp_datasource_name,file_name,e_evt_spend_date_ps_epc,adp_file_dt</t>
  </si>
  <si>
    <t>e_evt_spend_date_aff_epc</t>
  </si>
  <si>
    <t>evt_spend_key,adp_datasource_name,file_name,e_evt_spend_date_aff_epc,adp_file_dt</t>
  </si>
  <si>
    <t>e_evt_spend_date_ps_tier2_epc</t>
  </si>
  <si>
    <t>evt_spend_key,adp_datasource_name,file_name,e_evt_spend_date_ps_tier2_epc,adp_file_dt</t>
  </si>
  <si>
    <t>1.DATA GENERATION</t>
  </si>
  <si>
    <t>SKIP DATA GENERATION</t>
  </si>
  <si>
    <t>3. AIP Version</t>
  </si>
  <si>
    <t>version_no</t>
  </si>
  <si>
    <t>'s3://neustar-dsdk/v3/events/site_activities/partner/partner_id=75/'</t>
  </si>
  <si>
    <t>DSDK_SOURCE_LOCATION,(/events/unattributed_impressions)</t>
  </si>
  <si>
    <t>DSDK_SOURCE_LOCATION,(/events/unattributed_impression_attributed_conversions)</t>
  </si>
  <si>
    <t>DSDK_SOURCE_LOCATION,(/events/unattributed_engagement_attributed_conversions)</t>
  </si>
  <si>
    <t>DSDK_SOURCE_LOCATION,(/events/unattributed_unattributed_conversions)</t>
  </si>
  <si>
    <t>allstate_v90</t>
  </si>
  <si>
    <t>DSDK_SOURCE_LOCATION,(/events/unattributed_engagements)</t>
  </si>
  <si>
    <t>evt_placement_key,spend_source,file_name,epc,adp_file_dt</t>
  </si>
  <si>
    <t>e_max_aff_product,e_max_aff_publisher</t>
  </si>
  <si>
    <t>product,publisher</t>
  </si>
  <si>
    <t>e_sum_revjet_spend</t>
  </si>
  <si>
    <t>e_sum_dcm_spend</t>
  </si>
  <si>
    <t>e_sum_aff_spend</t>
  </si>
  <si>
    <t>e_record_date_not_null</t>
  </si>
  <si>
    <t>record_date,NULL</t>
  </si>
  <si>
    <t>e_record_date_not_blank</t>
  </si>
  <si>
    <t>record_date,''</t>
  </si>
  <si>
    <t>e_adobe_visit_num_not_null</t>
  </si>
  <si>
    <t>e_adobe_visit_num,NULL</t>
  </si>
  <si>
    <t>e_adobe_visit_num_not_blank</t>
  </si>
  <si>
    <t>e_adobe_visit_num,''</t>
  </si>
  <si>
    <t>e_record_date_not_null,e_record_date_not_blank,e_adobe_visit_num_not_null,e_adobe_visit_num_not_blank</t>
  </si>
  <si>
    <t>e_evt_spend_date_revjet_dcm_unix_timestamp</t>
  </si>
  <si>
    <t>evt_spend_date,'yyyyMMdd'</t>
  </si>
  <si>
    <t>e_evt_spend_date_revjet_dcm_from_unixtime</t>
  </si>
  <si>
    <t>e_evt_spend_date_revjet_dcm_to_date</t>
  </si>
  <si>
    <t>e_evt_spend_date_revjet_dcm_epc</t>
  </si>
  <si>
    <t>e_evt_spend_date_revjet_dcm_to_date,'1970-01-01'</t>
  </si>
  <si>
    <t>e_evt_spend_date_search_aff_epc</t>
  </si>
  <si>
    <t>e_max_revjet_dcm_product</t>
  </si>
  <si>
    <t>evt_revjet_dcm_product</t>
  </si>
  <si>
    <t>evt_spend_key,adp_datasource_name,file_name,e_evt_spend_date_revjet_dcm_epc,adp_file_dt</t>
  </si>
  <si>
    <t>e_adobe_to_date</t>
  </si>
  <si>
    <t>e_adobe_to_date,'1970-01-01'</t>
  </si>
  <si>
    <t>e_site_activity_feed_id_eq</t>
  </si>
  <si>
    <t>site_activity_feed_id,262</t>
  </si>
  <si>
    <t>e_date_between,e_site_activity_feed_id_eq</t>
  </si>
  <si>
    <t>e_adobe_raw_filter</t>
  </si>
  <si>
    <t>e_src_session_max_max_date_time</t>
  </si>
  <si>
    <t>e_src_session_max_min_date_time</t>
  </si>
  <si>
    <t>e_src_session_max_max_visit_page_num</t>
  </si>
  <si>
    <t>e_src_session_max_dwelltime</t>
  </si>
  <si>
    <t>e_src_session_max_epc</t>
  </si>
  <si>
    <t>e_src_session_max_ak_user_id</t>
  </si>
  <si>
    <t>'13276'</t>
  </si>
  <si>
    <t>evt_Affiliate_key,product,publisher</t>
  </si>
  <si>
    <t>evt_DS3Tier2_key,product,campaign_name</t>
  </si>
  <si>
    <t>e_o2o_userid_length_is_40</t>
  </si>
  <si>
    <t>e_o2o_is_fig_flag</t>
  </si>
  <si>
    <t>e_o2o_userid_length_is_40,'TRUE','FALSE'</t>
  </si>
  <si>
    <t>campaign_type</t>
  </si>
  <si>
    <t>e_max_campaign_type</t>
  </si>
  <si>
    <t>publisher</t>
  </si>
  <si>
    <t>e_max_publisher</t>
  </si>
  <si>
    <t>evt_DS3Tier1_key,product,campaign_type</t>
  </si>
  <si>
    <t>event_spend_date, 'yyyyMMdd'</t>
  </si>
  <si>
    <t>e_evt_spend_date_unix_timestamp</t>
  </si>
  <si>
    <t>e_evt_spend_date_from_unixtime</t>
  </si>
  <si>
    <t>e_evt_spend_date_to_date</t>
  </si>
  <si>
    <t>e_evt_spend_date_to_date,'1970-01-01'</t>
  </si>
  <si>
    <t>e_evt_spend_date_date_epc</t>
  </si>
  <si>
    <t>evt_spend_key,adp_datasource,FILE_NAME,e_evt_spend_date_date_epc,adp_file_dt</t>
  </si>
  <si>
    <t>evt_custom6,spend_source,file_name,epc,adp_file_dt</t>
  </si>
  <si>
    <t>e_evt_facebook_spend</t>
  </si>
  <si>
    <t>evt_facebook_spend</t>
  </si>
  <si>
    <t>e_lwr_evtname_like_imp,'IM','CL'</t>
  </si>
  <si>
    <t>e_if_evtname_imp_else_cl</t>
  </si>
  <si>
    <t>e_max_evt_revjet_key</t>
  </si>
  <si>
    <t>e_max_revjet_product</t>
  </si>
  <si>
    <t>e_max_ds3Tier1_product,e_max_ds3Tier1_campaign_type</t>
  </si>
  <si>
    <t>e_max_evt_ds3tier2_product,e_max_evt_ds3tier2_campaign_name</t>
  </si>
  <si>
    <t>e_dsdk_revjet_taxonomy_namespace_filter</t>
  </si>
  <si>
    <t>e_dsdk_revjet_taxonomy_namespace_filter, e_dsdk_revjet_taxonomy_duplicate_filter</t>
  </si>
  <si>
    <t>e_dsdk_revjet_taxonomy_duplicate_filter</t>
  </si>
  <si>
    <t>attr_max_evt_revjet_key, NULL</t>
  </si>
  <si>
    <t>attr_max_evt_revjet_key</t>
  </si>
  <si>
    <t>attr_max_evt_dcm_key</t>
  </si>
  <si>
    <t>e_dsdk_revjet_filter</t>
  </si>
  <si>
    <t>e_dsdk_impression_remaining_namespace_filter, e_dsdk_revjet_filter, e_dsdk_dcm_filter</t>
  </si>
  <si>
    <t>attr_max_evt_dcm_key, NULL</t>
  </si>
  <si>
    <t>e_evt_revjet_product_max</t>
  </si>
  <si>
    <t>e_evt_revjet_funnel_stage_max</t>
  </si>
  <si>
    <t>e_evt_revjet_marketing_channel_max</t>
  </si>
  <si>
    <t>e_evt_revjet_campaign_name_max</t>
  </si>
  <si>
    <t>e_evt_revjet_publisher_site_max</t>
  </si>
  <si>
    <t>e_evt_revjet_placement_name_max</t>
  </si>
  <si>
    <t>e_evt_revjet_creative_name_max</t>
  </si>
  <si>
    <t>evt_revjet_product,evt_revjet_funnel_stage,evt_revjet_marketing_channel,evt_revjet_campaign_name,evt_revjet_publisher_site,evt_revjet_placement_name,evt_revjet_creative_name</t>
  </si>
  <si>
    <t>e_evt_dcm_product_max</t>
  </si>
  <si>
    <t>e_evt_dcm_funnel_stage_max</t>
  </si>
  <si>
    <t>e_evt_dcm_marketing_channel_max</t>
  </si>
  <si>
    <t>e_evt_dcm_campaign_name_max</t>
  </si>
  <si>
    <t>e_evt_dcm_publisher_site_max</t>
  </si>
  <si>
    <t>e_evt_dcm_placement_name_max</t>
  </si>
  <si>
    <t>e_evt_dcm_creative_name_max</t>
  </si>
  <si>
    <t>evt_dcm_product,evt_dcm_funnel_stage,evt_dcm_marketing_channel,evt_dcm_campaign_name,evt_dcm_publisher_site,evt_dcm_placement_name,evt_dcm_creative_name</t>
  </si>
  <si>
    <t>e_dsdk_engagement_remaining_namespace_filter, e_dsdk_revjet_filter, e_dsdk_dcm_filter</t>
  </si>
  <si>
    <t>evt_revjet_key,evt_revjet_product,evt_revjet_funnel_stage,evt_revjet_marketing_channel,evt_revjet_campaign_name,evt_revjet_publisher_site,evt_revjet_placement_name,evt_revjet_creative_name</t>
  </si>
  <si>
    <t>e_max_evt_facebook_product,e_max_evt_facebook_funnel_stage,e_max_evt_facebook_marketing_channel,e_max_evt_facebook_campaign_name,e_max_evt_facebook_publisher_site,e_max_evt_facebook_placement_name,e_max_evt_facebook_creative_name</t>
  </si>
  <si>
    <t>evt_facebook_key</t>
  </si>
  <si>
    <t>product,funnel_stage,marketing_channel,campaign_name,publisher_site,placement_name,creative_name</t>
  </si>
  <si>
    <t>evt_Facebook_key</t>
  </si>
  <si>
    <t>evt_Facebook_product</t>
  </si>
  <si>
    <t>evt_Facebook_funnel_stage</t>
  </si>
  <si>
    <t>evt_Facebook_marketing_channel</t>
  </si>
  <si>
    <t>evt_Facebook_campaign_name</t>
  </si>
  <si>
    <t>evt_Facebook_publisher_site</t>
  </si>
  <si>
    <t>evt_Facebook_placement_name</t>
  </si>
  <si>
    <t>evt_Facebook_creative_name</t>
  </si>
  <si>
    <t>String</t>
  </si>
  <si>
    <t>/AllState/incoming/Allstate/Taxonomy/Facebook</t>
  </si>
  <si>
    <t>Facebook Taxonomy</t>
  </si>
  <si>
    <t>evt_ComScore_key</t>
  </si>
  <si>
    <t>evt_ComScore_product</t>
  </si>
  <si>
    <t>evt_ComScore_funnel_stage</t>
  </si>
  <si>
    <t>evt_ComScore_marketing_channel</t>
  </si>
  <si>
    <t>evt_ComScore_campaign_name</t>
  </si>
  <si>
    <t>evt_ComScore_publisher_site</t>
  </si>
  <si>
    <t>evt_ComScore_placement_name</t>
  </si>
  <si>
    <t>evt_ComScore_creative_name</t>
  </si>
  <si>
    <t>/AllState/incoming/Allstate/Taxonomy/ComScore (Linear TV)</t>
  </si>
  <si>
    <t>Comscore Taxonomy</t>
  </si>
  <si>
    <t>Allstate_ComScore_Taxonomy_[0-9]{4}-[0-9]{2}-[0-9]{2}.csv</t>
  </si>
  <si>
    <t>Allstate_Faceobook_Taxonomy_[0-9]{4}-[0-9]{2}-[0-9]{2}.csv</t>
  </si>
  <si>
    <t>e_max_evt_comscore_product,e_max_evt_comscore_funnel_stage,e_max_evt_comscore_marketing_channel,e_max_evt_comscore_campaign_name,e_max_evt_comscore_publisher_site,e_max_evt_comscore_placement_name,e_max_evt_comscore_creative_name</t>
  </si>
  <si>
    <t>e_evt_revjet_product_max,e_evt_revjet_funnel_stage_max,e_evt_revjet_marketing_channel_max,e_evt_revjet_campaign_name_max,e_evt_revjet_publisher_site_max,e_evt_revjet_placement_name_max,e_evt_revjet_creative_name_max</t>
  </si>
  <si>
    <t>e_evt_dcm_product_max,e_evt_dcm_funnel_stage_max,e_evt_dcm_marketing_channel_max,e_evt_dcm_campaign_name_max,e_evt_dcm_publisher_site_max,e_evt_dcm_placement_name_max,e_evt_dcm_creative_name_max</t>
  </si>
  <si>
    <t>key,CHANNEL,PRODUCT</t>
  </si>
  <si>
    <t>evt_Facebook_key,product,funnel_stage,marketing_channel,campaign_name,publisher_site,placement_name,creative_name</t>
  </si>
  <si>
    <t>evt_ComScore_key,product,funnel_stage,marketing_channel,campaign_name,publisher_site,placement_name,creative_name</t>
  </si>
  <si>
    <t>evt_campaign_key,evt_placement_key, evt_advertiser_key, evt_custom3, spend_source,file_name,epc,adp_file_dt,total_spend</t>
  </si>
  <si>
    <t>e_null_string,evt_placement_key,e_null_string,e_null_string,spend_source,file_name,epc,adp_file_dt,total_spend</t>
  </si>
  <si>
    <t>SPEND_SRC</t>
  </si>
  <si>
    <t>SPEND_LBIS</t>
  </si>
  <si>
    <t>EVT_CAMPAIGN_KEY,EVT_PLACEMENT_KEY, EVT_ADVERTISER_KEY, EVT_CUSTOM3, SPEND_SOURCE,FILE_NAME,EPC,ADP_FILE_DT</t>
  </si>
  <si>
    <t>e_coalesce_advertiser_name_lbis</t>
  </si>
  <si>
    <t>advertiser_name,evt_advertiser_key</t>
  </si>
  <si>
    <t>LMT_DISPLAY_REVJET_LMT_LBIS</t>
  </si>
  <si>
    <t>attr_revjet_evt_revjet_product</t>
  </si>
  <si>
    <t>attr_revjet_evt_revjet_funnel_stage</t>
  </si>
  <si>
    <t>attr_revjet_evt_revjet_marketing_channel</t>
  </si>
  <si>
    <t>attr_revjet_evt_revjet_publisher_site</t>
  </si>
  <si>
    <t>evt_revjet_publisher_site</t>
  </si>
  <si>
    <t>evt_dcm_key,evt_dcm_product,evt_dcm_funnel_stage,evt_dcm_marketing_channel,evt_dcm_campaign_name,evt_dcm_publisher_site,evt_dcm_placement_name,evt_dcm_creative_name</t>
  </si>
  <si>
    <t>LMT_DISPLAY_DCM_LMT_LBIS</t>
  </si>
  <si>
    <t>attr_dcm_evt_dcm_product</t>
  </si>
  <si>
    <t>evt_dcm_product</t>
  </si>
  <si>
    <t>attr_dcm_evt_dcm_funnel_stage</t>
  </si>
  <si>
    <t>evt_dcm_funnel_stage</t>
  </si>
  <si>
    <t>attr_dcm_evt_dcm_marketing_channel</t>
  </si>
  <si>
    <t>evt_dcm_marketing_channel</t>
  </si>
  <si>
    <t>attr_dcm_evt_dcm_publisher_site</t>
  </si>
  <si>
    <t>evt_dcm_publisher_site</t>
  </si>
  <si>
    <t>attr_tier1search_product</t>
  </si>
  <si>
    <t>LMT_PAID_SEARCH_LMT_LBIS</t>
  </si>
  <si>
    <t>attr_tier1search_campaign_type</t>
  </si>
  <si>
    <t>attr_affiliate_product</t>
  </si>
  <si>
    <t>LMT_AFFILIATE_LMT_LBIS</t>
  </si>
  <si>
    <t>attr_affiliate_publisher</t>
  </si>
  <si>
    <t>evt_site_name,evt_campaign_name</t>
  </si>
  <si>
    <t>e_concat_tier2search_key</t>
  </si>
  <si>
    <t>attr_tier2search_product</t>
  </si>
  <si>
    <t>LMT_PAID_SEARCH_T2_LMT_LBIS</t>
  </si>
  <si>
    <t>e_count</t>
  </si>
  <si>
    <t>e_product_coalesce</t>
  </si>
  <si>
    <t>evt_revjet_product,attr_dcm_evt_dcm_product,attr_tier1search_product,attr_affiliate_product,attr_tier2search_product,'Not Available'</t>
  </si>
  <si>
    <t>e_coalesce_funnel_stage</t>
  </si>
  <si>
    <t>attr_dcm_evt_dcm_funnel_stage,evt_revjet_funnel_stage,'Not Available'</t>
  </si>
  <si>
    <t>e_coalesce_marketing_channel</t>
  </si>
  <si>
    <t>attr_dcm_evt_dcm_marketing_channel,evt_revjet_marketing_channel,'Not Available'</t>
  </si>
  <si>
    <t>State</t>
  </si>
  <si>
    <t>Fact Funnel Time Range</t>
  </si>
  <si>
    <t>Generate FACT_FUNNEL</t>
  </si>
  <si>
    <t>Drop existing FACT_FUNNEL</t>
  </si>
  <si>
    <t>Event Dimensions</t>
  </si>
  <si>
    <t>Activity Dimensions</t>
  </si>
  <si>
    <t>Standard Measures</t>
  </si>
  <si>
    <t>Derived Dimensions</t>
  </si>
  <si>
    <t>Derived Measures</t>
  </si>
  <si>
    <t>Available Dimensions</t>
  </si>
  <si>
    <t>Label</t>
  </si>
  <si>
    <t>Enable in FACT_FUNNEL</t>
  </si>
  <si>
    <t>Enable in Report Builder</t>
  </si>
  <si>
    <t>Need Column for Custom Metric</t>
  </si>
  <si>
    <t>Expression</t>
  </si>
  <si>
    <t>e_sum_fullattributedeventcount</t>
  </si>
  <si>
    <t>full_ia_count</t>
  </si>
  <si>
    <t>e_sum_attributedeventcount</t>
  </si>
  <si>
    <t>ia_count</t>
  </si>
  <si>
    <t>e_sum_fullattributedeventpotential</t>
  </si>
  <si>
    <t>full_ia_rev</t>
  </si>
  <si>
    <t>e_sum_attributedeventpotential</t>
  </si>
  <si>
    <t>ia_rev</t>
  </si>
  <si>
    <t>e_sum_fullattributedeventquantity</t>
  </si>
  <si>
    <t>full_ia_qty</t>
  </si>
  <si>
    <t>e_sum_attributedeventquantity</t>
  </si>
  <si>
    <t>ia_qty</t>
  </si>
  <si>
    <t>e_sum_assist</t>
  </si>
  <si>
    <t>assist_count</t>
  </si>
  <si>
    <t>e_sum_direct</t>
  </si>
  <si>
    <t>direct_count</t>
  </si>
  <si>
    <t>e_sum_lta_eventcount</t>
  </si>
  <si>
    <t>lta_count</t>
  </si>
  <si>
    <t>e_sum_lta_eventpotential</t>
  </si>
  <si>
    <t>lta_rev</t>
  </si>
  <si>
    <t>e_sum_lta_eventquantity</t>
  </si>
  <si>
    <t>lta_qty</t>
  </si>
  <si>
    <t>unattributed_rev</t>
  </si>
  <si>
    <t>unattributed_qty</t>
  </si>
  <si>
    <t>unattributed_count</t>
  </si>
  <si>
    <t>evt_past_visit</t>
  </si>
  <si>
    <t>event_row_count</t>
  </si>
  <si>
    <t>Advertiser Name</t>
  </si>
  <si>
    <t>Campaign Name</t>
  </si>
  <si>
    <t>DMA</t>
  </si>
  <si>
    <t>Creative Name</t>
  </si>
  <si>
    <t>Placement Name</t>
  </si>
  <si>
    <t>evt_post_visit</t>
  </si>
  <si>
    <t>Device Type</t>
  </si>
  <si>
    <t>Country</t>
  </si>
  <si>
    <t>Site Name</t>
  </si>
  <si>
    <t>Product</t>
  </si>
  <si>
    <t>Funnel Stage</t>
  </si>
  <si>
    <t>Marketing Channel</t>
  </si>
  <si>
    <t>evt_comscore_spend</t>
  </si>
  <si>
    <t>evt_spend_key,adp_datasource_name,file_name,evt_spend_date,adp_file_dt</t>
  </si>
  <si>
    <t>e_evt_comscore_spend_sum</t>
  </si>
  <si>
    <t>e_coalesce_pre_src_campaign_name</t>
  </si>
  <si>
    <t>e_coalesce_pre_src_creative_name</t>
  </si>
  <si>
    <t>e_coalesce_pre_src_placement_name</t>
  </si>
  <si>
    <t>e_coalesce_pre_src_site_name</t>
  </si>
  <si>
    <t>override_creative_name,entity_creative_name,evt_creative_key</t>
  </si>
  <si>
    <t>campaign_name,evt_campaign_key</t>
  </si>
  <si>
    <t>override_placement_name,entity_placement_name,evt_placement_key</t>
  </si>
  <si>
    <t>override_site_name,entity_site_name,evt_publisher_key</t>
  </si>
  <si>
    <t>'s3://qubole-allstate/warehouse/ExternalData/allstate/allstate/revjettaxonomy'</t>
  </si>
  <si>
    <t>'s3://qubole-allstate/warehouse/ExternalData/allstate/allstate/dcmtaxonomy'</t>
  </si>
  <si>
    <t>'s3://qubole-allstate/warehouse/ExternalData/allstate/allstate/revjetspend'</t>
  </si>
  <si>
    <t>'s3://qubole-allstate/warehouse/ExternalData/allstate/allstate/dcmspend'</t>
  </si>
  <si>
    <t>'s3://qubole-allstate/warehouse/ExternalData/allstate/allstate/paidsearchtaxonomy'</t>
  </si>
  <si>
    <t>'s3://qubole-allstate/warehouse/ExternalData/allstate/allstate/paidsearchspend'</t>
  </si>
  <si>
    <t>'s3://qubole-allstate/warehouse/ExternalData/allstate/allstate/affiliatetaxonomy'</t>
  </si>
  <si>
    <t>'s3://qubole-allstate/warehouse/ExternalData/allstate/allstate/affiliatespend'</t>
  </si>
  <si>
    <t>'s3://qubole-allstate/warehouse/ExternalData/allstate/allstate/quotestaxonomy/'</t>
  </si>
  <si>
    <t>'s3://qubole-allstate/warehouse/ExternalData/allstate/allstate/bindstaxonomy/'</t>
  </si>
  <si>
    <t>'s3://qubole-allstate/warehouse/ExternalData/allstate/allstate/paidsearchspendtier2'</t>
  </si>
  <si>
    <t>'s3://qubole-allstate/warehouse/ExternalData/allstate/allstate/paidsearchtaxonomytier2'</t>
  </si>
  <si>
    <t>'s3://qubole-allstate/warehouse/ExternalData/allstate/allstate/facebooktaxonomy'</t>
  </si>
  <si>
    <t>'s3://qubole-allstate/warehouse/ExternalData/allstate/allstate/tvspend'</t>
  </si>
  <si>
    <t>'s3://qubole-allstate/warehouse/ExternalData/allstate/allstate/tvlmt'</t>
  </si>
  <si>
    <t>'s3://qubole-allstate/warehouse/ExternalData/allstate/allstate/facebookspend'</t>
  </si>
  <si>
    <t>1. Project Association</t>
  </si>
  <si>
    <t>ASSOCIATE_PROJECT</t>
  </si>
  <si>
    <t>PROJ_USER</t>
  </si>
  <si>
    <t>Project</t>
  </si>
  <si>
    <t>PROJECT_NAME</t>
  </si>
  <si>
    <t>PROJECT_OWNER</t>
  </si>
  <si>
    <t>allstate_ddm_modeling_build</t>
  </si>
  <si>
    <t>mspallstate</t>
  </si>
  <si>
    <t>BINDS</t>
  </si>
  <si>
    <t>QUOTES</t>
  </si>
  <si>
    <t>otheractseg</t>
  </si>
  <si>
    <t>e_sum_unattr_revenue</t>
  </si>
  <si>
    <t>e_sum_unattr_quantity</t>
  </si>
  <si>
    <t>e_sum_unattr_count</t>
  </si>
  <si>
    <t>e_evt_row_count</t>
  </si>
  <si>
    <t>e_app_sum_total_quantity</t>
  </si>
  <si>
    <t>total_quantity</t>
  </si>
  <si>
    <t>e_app_sum_total_revenue</t>
  </si>
  <si>
    <t>total_revenue</t>
  </si>
  <si>
    <t>e_act_row_count</t>
  </si>
  <si>
    <t>activity_row_count</t>
  </si>
  <si>
    <t>Standard Time Dimensions</t>
  </si>
  <si>
    <t>act_year</t>
  </si>
  <si>
    <t>evt_week</t>
  </si>
  <si>
    <t>act_date</t>
  </si>
  <si>
    <t>act_day_of_week</t>
  </si>
  <si>
    <t>evt_day_of_week</t>
  </si>
  <si>
    <t>evt_quarter</t>
  </si>
  <si>
    <t>evt_week_start</t>
  </si>
  <si>
    <t>act_month</t>
  </si>
  <si>
    <t>act_week</t>
  </si>
  <si>
    <t>evt_year</t>
  </si>
  <si>
    <t>act_week_end</t>
  </si>
  <si>
    <t>evt_month</t>
  </si>
  <si>
    <t>act_week_start</t>
  </si>
  <si>
    <t>evt_date</t>
  </si>
  <si>
    <t>evt_week_end</t>
  </si>
  <si>
    <t>evt_Affiliate_key,affiliate_product,publisher</t>
  </si>
  <si>
    <t>ds3t1_product</t>
  </si>
  <si>
    <t>affiliate_product</t>
  </si>
  <si>
    <t>ds3t2_product</t>
  </si>
  <si>
    <t>evt_DS3Tier2_key,ds3t2_product,ds3t2_campaign_name</t>
  </si>
  <si>
    <t>evt_DS3Tier1_key,ds3t1_product,ds3t1_campaign_type</t>
  </si>
  <si>
    <t>ds3t1_campaign_type</t>
  </si>
  <si>
    <t>override_creative_name,entity_creative_name,creative_identifier</t>
  </si>
  <si>
    <t>override_placement_name,entity_placement_name,placement_identifier</t>
  </si>
  <si>
    <t>campaign_name,campaign_identifier</t>
  </si>
  <si>
    <t>CUSTOM_TVPANEL_LMT</t>
  </si>
  <si>
    <t>TVPANEL_LMT</t>
  </si>
  <si>
    <t>'s3://qubole-allstate/warehouse/ExternalData/ext_tv_panel'</t>
  </si>
  <si>
    <t>tv_panel</t>
  </si>
  <si>
    <t>e_count_num_repeats</t>
  </si>
  <si>
    <t>num_repeats</t>
  </si>
  <si>
    <t>attr_tv_num_repeats</t>
  </si>
  <si>
    <t>LMT_TVPANEL_LMT_CUSTOM_TVPANEL_LMT_PRESRC</t>
  </si>
  <si>
    <t>FULL OUTER JOIN</t>
  </si>
  <si>
    <t>e_max_attr_tv_num_repeats</t>
  </si>
  <si>
    <t>Overlap</t>
  </si>
  <si>
    <t>Concept</t>
  </si>
  <si>
    <t>Description</t>
  </si>
  <si>
    <t>Comments</t>
  </si>
  <si>
    <t>Report 1</t>
  </si>
  <si>
    <t>Report 2</t>
  </si>
  <si>
    <t>Report 3</t>
  </si>
  <si>
    <t>Report 4</t>
  </si>
  <si>
    <t>Report 5</t>
  </si>
  <si>
    <t>RUN_LF_REPORTS</t>
  </si>
  <si>
    <t>ReportName</t>
  </si>
  <si>
    <t>Name of the Report</t>
  </si>
  <si>
    <t>Unique name for each flavour of the report</t>
  </si>
  <si>
    <t>Campaign Overlap</t>
  </si>
  <si>
    <t>ONLY_GENERATE_LF_JSON</t>
  </si>
  <si>
    <t>Report Dimension</t>
  </si>
  <si>
    <t>List of event fields to concat together for the overlap report</t>
  </si>
  <si>
    <t>multiple select allowed</t>
  </si>
  <si>
    <t>Granularity</t>
  </si>
  <si>
    <t>Name of the most granular time column in the report</t>
  </si>
  <si>
    <t>MONTHLY</t>
  </si>
  <si>
    <t>Marketing Filter</t>
  </si>
  <si>
    <t>Global report filter</t>
  </si>
  <si>
    <t>Write it as an "ASIS" variable</t>
  </si>
  <si>
    <t>e_identify_imps</t>
  </si>
  <si>
    <t>Frequency</t>
  </si>
  <si>
    <t>Campaign Frequency</t>
  </si>
  <si>
    <t>The event field for frequency</t>
  </si>
  <si>
    <t>single select</t>
  </si>
  <si>
    <t>Report Filter</t>
  </si>
  <si>
    <t>Optional single select report filter field</t>
  </si>
  <si>
    <t>Path</t>
  </si>
  <si>
    <t>Path Campaign</t>
  </si>
  <si>
    <t>Single select radiobutton list for path dimension to pivot on</t>
  </si>
  <si>
    <t>Enable LTD filter</t>
  </si>
  <si>
    <t>boolval  - Select "TRUE" to enable Last touch dim as filter</t>
  </si>
  <si>
    <t>Enable FTD filter</t>
  </si>
  <si>
    <t>boolval  - Select "TRUE" to enable First touch dim as filter</t>
  </si>
  <si>
    <t>Multiselect filter for activity or event dimensions</t>
  </si>
  <si>
    <t>is a csv (can be edited by removing data validation rule</t>
  </si>
  <si>
    <t>Global report filter on event dimensions</t>
  </si>
  <si>
    <t>Conversion Filter</t>
  </si>
  <si>
    <t>Global report filter on activity dimensions</t>
  </si>
  <si>
    <t>Single Select Conversion Filter</t>
  </si>
  <si>
    <t>Single select filter for activity dimensions</t>
  </si>
  <si>
    <t>Single Select Conversion Filter Default</t>
  </si>
  <si>
    <t>Default value for single select activity filter</t>
  </si>
  <si>
    <t>Media Performance</t>
  </si>
  <si>
    <t>Channel Performance</t>
  </si>
  <si>
    <t>Single select radiobutton list for event dimensions to pivot on</t>
  </si>
  <si>
    <t>Report Filter - Marketing</t>
  </si>
  <si>
    <t>Multiselect filter for event dimensions</t>
  </si>
  <si>
    <t>Report Filter - Conversion</t>
  </si>
  <si>
    <t>Multiselect filter for activity dimensions</t>
  </si>
  <si>
    <t>Primary Metrics</t>
  </si>
  <si>
    <t>Multi select radiobutton list of metrics to display in the chart</t>
  </si>
  <si>
    <t>Attributed Count, Attributed Revenue</t>
  </si>
  <si>
    <t>Secondary Metrics</t>
  </si>
  <si>
    <t>Multi  select radiobutton list of metrics to display in the chart</t>
  </si>
  <si>
    <t>Spend,Impressions, Clicks</t>
  </si>
  <si>
    <t>Fact Funnel Metrics</t>
  </si>
  <si>
    <t>Spend,Impressions,CPM,Clicks,CPC,Full Attributed Count,Fractional CPA,Attributed Count,Incremental CPA</t>
  </si>
  <si>
    <t>Report Filter - Marketing AV</t>
  </si>
  <si>
    <t>Report columns in the report filter for the AV</t>
  </si>
  <si>
    <t>Report Filter - Conversion AV</t>
  </si>
  <si>
    <t>Conversion Summary</t>
  </si>
  <si>
    <t>Report Dimension - Marketing</t>
  </si>
  <si>
    <t>Report Dimension - Conversion</t>
  </si>
  <si>
    <t>Single select radiobutton list for activity dimensions to pivot on</t>
  </si>
  <si>
    <t>Multi  select readiobuton list fo activity metric to view (as of 1/25/19 only valid values are 1, 2, or 3 - with flexible labels)</t>
  </si>
  <si>
    <t>FIXED. THIS CANNOT BE CHANGED</t>
  </si>
  <si>
    <t>Total Conversions, Total Quantity, Total Revenue</t>
  </si>
  <si>
    <t>Path Filters</t>
  </si>
  <si>
    <t>Filter Value</t>
  </si>
  <si>
    <t>IDENTIFY_MARKETING_EVENTS</t>
  </si>
  <si>
    <t>Filter to identify Marketing Events for 
Client in data. This filter will only be applied 
on ELBIS concept a.k.a Events data</t>
  </si>
  <si>
    <t>IDENTIFY_CLICK</t>
  </si>
  <si>
    <t>Filter to identify click Events for Client in data. This filter will only be applied on ELBIS concept a.k.a Events data</t>
  </si>
  <si>
    <t>e_identify_click</t>
  </si>
  <si>
    <t>IDENTIFY_IMPRESSIONS</t>
  </si>
  <si>
    <t>Filter to identify Impressions Events for Client in data. This filter will only be applied on ELBIS concept a.k.a Events data</t>
  </si>
  <si>
    <t>IDENTIFY_OTHER_ENGAGEMENTS</t>
  </si>
  <si>
    <t>Filter to identify other Events this could be 
Video or Other engagements for Client in 
data. This filter will only be applied on 
ELBIS concept a.k.a Events data</t>
  </si>
  <si>
    <t>IDENTIFY_CONVERSIONS</t>
  </si>
  <si>
    <t>Filter to identify Conversions for Client in data. This filter will only be applied on ALBIS concept a.k.a Conversions data</t>
  </si>
  <si>
    <t>FF Metrics</t>
  </si>
  <si>
    <t>Key</t>
  </si>
  <si>
    <t>Format</t>
  </si>
  <si>
    <t>metric1</t>
  </si>
  <si>
    <t>e_app_impressions_count</t>
  </si>
  <si>
    <t>Impressions</t>
  </si>
  <si>
    <t>",.0f"</t>
  </si>
  <si>
    <t>metric2</t>
  </si>
  <si>
    <t>e_app_clicks_count</t>
  </si>
  <si>
    <t>Clicks</t>
  </si>
  <si>
    <t>metric3</t>
  </si>
  <si>
    <t>e_app_cpm</t>
  </si>
  <si>
    <t>CPM</t>
  </si>
  <si>
    <t>"$,.2f"</t>
  </si>
  <si>
    <t>metric4</t>
  </si>
  <si>
    <t>e_app_cpc</t>
  </si>
  <si>
    <t>CPC</t>
  </si>
  <si>
    <t>metric5</t>
  </si>
  <si>
    <t>e_app_ctr</t>
  </si>
  <si>
    <t>CTR</t>
  </si>
  <si>
    <t>metric6</t>
  </si>
  <si>
    <t>e_app_frac_cpa</t>
  </si>
  <si>
    <t>Fractional CPA</t>
  </si>
  <si>
    <t>metric7</t>
  </si>
  <si>
    <t>e_app_incr_cpa</t>
  </si>
  <si>
    <t>Incremental CPA</t>
  </si>
  <si>
    <t>metric8</t>
  </si>
  <si>
    <t>e_app_fa_count</t>
  </si>
  <si>
    <t>Full Attributed Count</t>
  </si>
  <si>
    <t>metric9</t>
  </si>
  <si>
    <t>e_app_fa_qty</t>
  </si>
  <si>
    <t>Full Attributed Quantity</t>
  </si>
  <si>
    <t>metric10</t>
  </si>
  <si>
    <t>e_app_fa_rev</t>
  </si>
  <si>
    <t>Full Attributed Revenue</t>
  </si>
  <si>
    <t>metric11</t>
  </si>
  <si>
    <t>e_app_ia_count</t>
  </si>
  <si>
    <t>Attributed Count</t>
  </si>
  <si>
    <t>metric12</t>
  </si>
  <si>
    <t>e_app_ia_qty</t>
  </si>
  <si>
    <t>Attributed Quantity</t>
  </si>
  <si>
    <t>metric13</t>
  </si>
  <si>
    <t>e_app_ia_rev</t>
  </si>
  <si>
    <t>Attributed Revenue</t>
  </si>
  <si>
    <t>metric14</t>
  </si>
  <si>
    <t>e_app_sum_total_spend</t>
  </si>
  <si>
    <t>Spend</t>
  </si>
  <si>
    <t>"$,.0f"</t>
  </si>
  <si>
    <t>metric15</t>
  </si>
  <si>
    <t>e_app_sum_activity_row_count</t>
  </si>
  <si>
    <t>Total Conversions</t>
  </si>
  <si>
    <t>metric16</t>
  </si>
  <si>
    <t>Total Quantity</t>
  </si>
  <si>
    <t>metric17</t>
  </si>
  <si>
    <t>Total Revenue</t>
  </si>
  <si>
    <t>metric18</t>
  </si>
  <si>
    <t>metric19</t>
  </si>
  <si>
    <t>metric20</t>
  </si>
  <si>
    <t>metric21</t>
  </si>
  <si>
    <t>metric22</t>
  </si>
  <si>
    <t>metric23</t>
  </si>
  <si>
    <t>metric24</t>
  </si>
  <si>
    <t>metric25</t>
  </si>
  <si>
    <t>metric26</t>
  </si>
  <si>
    <t>metric27</t>
  </si>
  <si>
    <t>metric28</t>
  </si>
  <si>
    <t>metric29</t>
  </si>
  <si>
    <t>metric30</t>
  </si>
  <si>
    <t>metric31</t>
  </si>
  <si>
    <t>metric32</t>
  </si>
  <si>
    <t>metric33</t>
  </si>
  <si>
    <t>metric34</t>
  </si>
  <si>
    <t>metric35</t>
  </si>
  <si>
    <t>metric36</t>
  </si>
  <si>
    <t>metric37</t>
  </si>
  <si>
    <t>metric38</t>
  </si>
  <si>
    <t>metric39</t>
  </si>
  <si>
    <t>metric40</t>
  </si>
  <si>
    <t>Campaign Name, Placement Name, Site Name</t>
  </si>
  <si>
    <t>(evt_type_class in ('IM','OPN','SND','DM'))</t>
  </si>
  <si>
    <t>(evt_type_class = 'CL')</t>
  </si>
  <si>
    <t>tv_userid</t>
  </si>
  <si>
    <t>attr_userprofile_userid</t>
  </si>
  <si>
    <t>e_coalesce_userid_userprofile</t>
  </si>
  <si>
    <t>e_coalesce_profile_date</t>
  </si>
  <si>
    <t>userid,tv_userid</t>
  </si>
  <si>
    <t>profile_date,'1970-01-01 00:00:00'</t>
  </si>
  <si>
    <t>(sum([total_spend]))</t>
  </si>
  <si>
    <t>(sum(if([evt_type_class] IN ('IM','DM'),[event_row_count],0)))</t>
  </si>
  <si>
    <t>(1000*sum([total_spend])/sum(if([evt_type_class] IN('IM','DM'),[event_row_count],0)))</t>
  </si>
  <si>
    <t>(sum(if([evt_type_class] NOT IN ('IM','DM','DL'),[event_row_count],0)))</t>
  </si>
  <si>
    <t>(sum([total_spend])/sum(if([evt_type_class] IN ('CL','PS'),[event_row_count],0)))</t>
  </si>
  <si>
    <t>(sum([full_ia_count]))</t>
  </si>
  <si>
    <t>(sum([full_ia_qty]))</t>
  </si>
  <si>
    <t>(sum([full_ia_rev]))</t>
  </si>
  <si>
    <t>(sum([total_spend])/sum([full_ia_count]))</t>
  </si>
  <si>
    <t>(sum([ia_count]))</t>
  </si>
  <si>
    <t>(sum([ia_qty]))</t>
  </si>
  <si>
    <t>(sum([ia_rev]))</t>
  </si>
  <si>
    <t>(sum([total_spend])/sum([ia_count]))</t>
  </si>
  <si>
    <t>(sum(if([evt_type_class]='CL',[event_row_count],0))/sum(if([evt_type_class]='IM',[event_row_count],0)))</t>
  </si>
  <si>
    <t>e_idetify_click</t>
  </si>
  <si>
    <t>(evt_type_class IN ('CL','PS'))</t>
  </si>
  <si>
    <t>e_idetify_impressions</t>
  </si>
  <si>
    <t>(evt_type_class IN ('IM','DM'))</t>
  </si>
  <si>
    <t>(SUM([total_revenue]))</t>
  </si>
  <si>
    <t>(SUM([total_quantity]))</t>
  </si>
  <si>
    <t>(SUM([activity_row_count]))</t>
  </si>
  <si>
    <t>allstate_0801</t>
  </si>
  <si>
    <t>Marketing E1 Segment</t>
  </si>
  <si>
    <t>attr_e1_segment_comscore</t>
  </si>
  <si>
    <t>0'</t>
  </si>
  <si>
    <t>attr_revjet_evt_revjet_publisher_site,attr_dcm_evt_dcm_publisher_site,attr_affiliate_publisher,override_site_name,entity_site_name,evt_publisher_key</t>
  </si>
  <si>
    <t>e_coalesce_site_name_presrc</t>
  </si>
  <si>
    <t>override_site_name,entity_site_name,site_identifier</t>
  </si>
  <si>
    <t>attr_e1_segment_value</t>
  </si>
  <si>
    <t>e_o2o_userid_length</t>
  </si>
  <si>
    <t>e_o2o_userid_length,40</t>
  </si>
  <si>
    <t>evt_placement_key,spend_source,file_name,epc,adp_file_dt,total_spend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</si>
</sst>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9"/>
      <color indexed="81"/>
      <name val="Tahoma"/>
      <family val="2"/>
    </font>
    <font>
      <b/>
      <sz val="9"/>
      <color indexed="81"/>
      <name val="Tahoma"/>
      <family val="2"/>
    </font>
    <font>
      <b/>
      <sz val="9"/>
      <color rgb="FF000000"/>
      <name val="Tahoma"/>
      <family val="2"/>
    </font>
    <font>
      <sz val="9"/>
      <color rgb="FF000000"/>
      <name val="Tahoma"/>
      <family val="2"/>
    </font>
    <font>
      <sz val="12"/>
      <color rgb="FF000000"/>
      <name val="Calibri"/>
      <family val="2"/>
      <scheme val="minor"/>
    </font>
    <font>
      <sz val="11"/>
      <name val="Calibri"/>
      <family val="2"/>
      <scheme val="minor"/>
    </font>
    <font>
      <sz val="11"/>
      <color rgb="FF000000"/>
      <name val="Calibri"/>
      <family val="2"/>
      <scheme val="minor"/>
    </font>
    <font>
      <sz val="11"/>
      <color rgb="FFFF0000"/>
      <name val="Calibri"/>
      <family val="2"/>
      <scheme val="minor"/>
    </font>
    <font>
      <sz val="13"/>
      <color rgb="FF222222"/>
      <name val="Courier New"/>
      <family val="1"/>
    </font>
    <font>
      <b/>
      <sz val="9"/>
      <color theme="1"/>
      <name val="Calibri"/>
      <family val="2"/>
      <scheme val="minor"/>
    </font>
  </fonts>
  <fills count="18">
    <fill>
      <patternFill patternType="none"/>
    </fill>
    <fill>
      <patternFill patternType="gray125"/>
    </fill>
    <fill>
      <patternFill patternType="solid">
        <fgColor theme="9" tint="0.39997558519241921"/>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bgColor indexed="64"/>
      </patternFill>
    </fill>
    <fill>
      <patternFill patternType="solid">
        <fgColor theme="5" tint="-0.499984740745262"/>
        <bgColor indexed="64"/>
      </patternFill>
    </fill>
    <fill>
      <patternFill patternType="solid">
        <fgColor theme="6"/>
        <bgColor indexed="64"/>
      </patternFill>
    </fill>
    <fill>
      <patternFill patternType="solid">
        <fgColor theme="8" tint="0.59999389629810485"/>
        <bgColor indexed="6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s>
  <cellStyleXfs count="3">
    <xf numFmtId="0" fontId="0" fillId="0" borderId="0"/>
    <xf numFmtId="0" fontId="3" fillId="0" borderId="0" applyNumberFormat="0" applyFill="0" applyBorder="0" applyAlignment="0" applyProtection="0"/>
    <xf numFmtId="0" fontId="1" fillId="0" borderId="0"/>
  </cellStyleXfs>
  <cellXfs count="183">
    <xf numFmtId="0" fontId="0" fillId="0" borderId="0" xfId="0"/>
    <xf numFmtId="0" fontId="2" fillId="2" borderId="1" xfId="0" applyFont="1" applyFill="1" applyBorder="1" applyAlignment="1">
      <alignment horizontal="center" vertical="center"/>
    </xf>
    <xf numFmtId="0" fontId="0" fillId="0" borderId="1" xfId="0" applyBorder="1"/>
    <xf numFmtId="0" fontId="0" fillId="0" borderId="0" xfId="0" applyAlignment="1">
      <alignment horizontal="center" vertical="center"/>
    </xf>
    <xf numFmtId="0" fontId="0" fillId="0" borderId="0" xfId="0" applyNumberFormat="1" applyBorder="1"/>
    <xf numFmtId="49" fontId="0" fillId="0" borderId="0" xfId="0" applyNumberFormat="1" applyBorder="1"/>
    <xf numFmtId="0" fontId="0" fillId="0" borderId="0" xfId="0"/>
    <xf numFmtId="0" fontId="2" fillId="2" borderId="1" xfId="0" applyFont="1" applyFill="1" applyBorder="1" applyAlignment="1">
      <alignment horizontal="center" vertical="center"/>
    </xf>
    <xf numFmtId="0" fontId="0" fillId="0" borderId="1" xfId="0" applyBorder="1"/>
    <xf numFmtId="0" fontId="2" fillId="0" borderId="1" xfId="0" applyFont="1" applyBorder="1" applyAlignment="1">
      <alignment horizontal="center" vertical="center"/>
    </xf>
    <xf numFmtId="0" fontId="0" fillId="0" borderId="0" xfId="0" applyBorder="1"/>
    <xf numFmtId="0" fontId="2" fillId="0" borderId="0" xfId="0" applyFont="1" applyBorder="1"/>
    <xf numFmtId="0" fontId="2" fillId="0" borderId="2" xfId="0" applyFont="1" applyBorder="1" applyAlignment="1"/>
    <xf numFmtId="0" fontId="2" fillId="2" borderId="3" xfId="0" applyFont="1" applyFill="1" applyBorder="1" applyAlignment="1">
      <alignment horizontal="center" vertical="center"/>
    </xf>
    <xf numFmtId="0" fontId="3" fillId="0" borderId="1" xfId="1" applyBorder="1" applyAlignment="1">
      <alignment horizontal="center" vertical="center"/>
    </xf>
    <xf numFmtId="0" fontId="0" fillId="0" borderId="1" xfId="0" applyFill="1" applyBorder="1"/>
    <xf numFmtId="0" fontId="4" fillId="3" borderId="1" xfId="0" applyFont="1" applyFill="1" applyBorder="1" applyAlignment="1">
      <alignment horizontal="center" vertical="center"/>
    </xf>
    <xf numFmtId="0" fontId="2" fillId="0" borderId="2" xfId="0" applyFon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2" fillId="0" borderId="1" xfId="0" applyFont="1" applyBorder="1" applyAlignment="1">
      <alignment vertical="center"/>
    </xf>
    <xf numFmtId="0" fontId="0" fillId="0" borderId="1" xfId="0" quotePrefix="1" applyBorder="1"/>
    <xf numFmtId="0" fontId="0" fillId="4" borderId="1" xfId="0" applyFill="1" applyBorder="1" applyAlignment="1">
      <alignment horizontal="center" vertical="center"/>
    </xf>
    <xf numFmtId="0" fontId="2" fillId="0" borderId="0" xfId="0" applyFont="1" applyAlignment="1">
      <alignment horizontal="left" vertical="center"/>
    </xf>
    <xf numFmtId="0" fontId="0" fillId="0" borderId="0" xfId="0" applyFill="1"/>
    <xf numFmtId="0" fontId="2" fillId="0" borderId="1" xfId="0" applyFont="1" applyBorder="1" applyAlignment="1">
      <alignment horizontal="center"/>
    </xf>
    <xf numFmtId="0" fontId="0" fillId="4" borderId="1" xfId="0" applyFill="1" applyBorder="1" applyAlignment="1">
      <alignment horizontal="left" vertical="center"/>
    </xf>
    <xf numFmtId="0" fontId="0" fillId="0" borderId="0" xfId="0" applyAlignment="1">
      <alignment horizontal="center"/>
    </xf>
    <xf numFmtId="0" fontId="0" fillId="0" borderId="0" xfId="0"/>
    <xf numFmtId="0" fontId="2" fillId="2" borderId="1" xfId="0" applyFont="1" applyFill="1" applyBorder="1" applyAlignment="1">
      <alignment horizontal="center" vertical="center"/>
    </xf>
    <xf numFmtId="0" fontId="0" fillId="0" borderId="1" xfId="0" applyBorder="1" applyAlignment="1">
      <alignment horizontal="center" vertical="center"/>
    </xf>
    <xf numFmtId="0" fontId="2" fillId="0" borderId="0" xfId="0" applyFont="1"/>
    <xf numFmtId="14" fontId="0" fillId="0" borderId="1" xfId="0" applyNumberFormat="1" applyBorder="1" applyAlignment="1">
      <alignment horizontal="center" vertical="center"/>
    </xf>
    <xf numFmtId="0" fontId="0" fillId="0" borderId="0" xfId="0" applyBorder="1" applyAlignment="1">
      <alignment horizontal="center" vertical="center"/>
    </xf>
    <xf numFmtId="0" fontId="2" fillId="0" borderId="1" xfId="0" applyFont="1" applyFill="1" applyBorder="1" applyAlignment="1">
      <alignment horizontal="center"/>
    </xf>
    <xf numFmtId="0" fontId="2" fillId="2" borderId="7" xfId="0" applyFont="1" applyFill="1" applyBorder="1" applyAlignment="1">
      <alignment horizontal="center" vertical="center"/>
    </xf>
    <xf numFmtId="0" fontId="2" fillId="0" borderId="6" xfId="0" applyFont="1" applyBorder="1" applyAlignment="1"/>
    <xf numFmtId="0" fontId="0" fillId="0" borderId="7" xfId="0" applyBorder="1" applyAlignment="1"/>
    <xf numFmtId="0" fontId="2" fillId="6" borderId="1" xfId="0" applyFont="1" applyFill="1" applyBorder="1" applyAlignment="1">
      <alignment horizontal="center" vertical="center"/>
    </xf>
    <xf numFmtId="0" fontId="0" fillId="0" borderId="1" xfId="0" applyNumberFormat="1" applyBorder="1" applyAlignment="1">
      <alignment horizontal="left"/>
    </xf>
    <xf numFmtId="0" fontId="2" fillId="0" borderId="1" xfId="0" applyFont="1" applyBorder="1" applyAlignment="1"/>
    <xf numFmtId="0" fontId="2" fillId="0" borderId="8" xfId="0" applyFont="1" applyBorder="1"/>
    <xf numFmtId="0" fontId="0" fillId="0" borderId="1" xfId="0" applyBorder="1" applyAlignment="1"/>
    <xf numFmtId="0" fontId="2" fillId="2"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 xfId="0" applyFont="1" applyFill="1" applyBorder="1"/>
    <xf numFmtId="0" fontId="2" fillId="5" borderId="1" xfId="0" applyFont="1" applyFill="1" applyBorder="1"/>
    <xf numFmtId="0" fontId="0" fillId="0" borderId="1" xfId="0" quotePrefix="1" applyBorder="1" applyAlignment="1">
      <alignment horizontal="center"/>
    </xf>
    <xf numFmtId="0" fontId="0" fillId="7" borderId="1" xfId="0" applyFill="1" applyBorder="1" applyAlignment="1">
      <alignment horizontal="center" vertical="center"/>
    </xf>
    <xf numFmtId="0" fontId="2" fillId="0" borderId="0" xfId="0" applyFont="1" applyBorder="1" applyAlignment="1">
      <alignment vertical="center"/>
    </xf>
    <xf numFmtId="0" fontId="2" fillId="0" borderId="0" xfId="0" applyFont="1" applyBorder="1" applyAlignment="1"/>
    <xf numFmtId="0" fontId="0" fillId="0" borderId="0" xfId="0" applyBorder="1" applyAlignment="1"/>
    <xf numFmtId="0" fontId="0" fillId="5" borderId="1" xfId="0" applyFill="1" applyBorder="1" applyAlignment="1">
      <alignment horizontal="left" vertical="center"/>
    </xf>
    <xf numFmtId="0" fontId="0" fillId="5" borderId="1" xfId="0" applyFill="1" applyBorder="1"/>
    <xf numFmtId="0" fontId="0" fillId="5" borderId="1" xfId="0" applyFill="1" applyBorder="1" applyAlignment="1">
      <alignment horizontal="center" vertical="center"/>
    </xf>
    <xf numFmtId="0" fontId="0" fillId="0" borderId="1" xfId="0" applyBorder="1" applyProtection="1"/>
    <xf numFmtId="0" fontId="0" fillId="5" borderId="1" xfId="0" applyFill="1" applyBorder="1" applyAlignment="1"/>
    <xf numFmtId="0" fontId="2" fillId="0" borderId="1" xfId="0" applyFont="1" applyBorder="1" applyAlignment="1" applyProtection="1">
      <alignment horizontal="center"/>
    </xf>
    <xf numFmtId="0" fontId="0" fillId="0" borderId="0" xfId="0" applyProtection="1"/>
    <xf numFmtId="0" fontId="0" fillId="0" borderId="0" xfId="0" applyBorder="1" applyProtection="1"/>
    <xf numFmtId="0" fontId="0" fillId="0" borderId="1" xfId="0" applyFont="1" applyBorder="1" applyAlignment="1" applyProtection="1">
      <alignment horizontal="center" vertical="center"/>
    </xf>
    <xf numFmtId="0" fontId="0" fillId="0" borderId="1" xfId="0" quotePrefix="1" applyFont="1" applyBorder="1" applyAlignment="1" applyProtection="1">
      <alignment horizontal="center" vertical="center"/>
    </xf>
    <xf numFmtId="0" fontId="0" fillId="0" borderId="1" xfId="0" quotePrefix="1" applyBorder="1" applyProtection="1"/>
    <xf numFmtId="0" fontId="0" fillId="0" borderId="1" xfId="0" quotePrefix="1" applyNumberFormat="1" applyBorder="1" applyAlignment="1" applyProtection="1">
      <alignment horizontal="left"/>
    </xf>
    <xf numFmtId="0" fontId="0" fillId="0" borderId="0" xfId="0" quotePrefix="1" applyFill="1" applyBorder="1"/>
    <xf numFmtId="0" fontId="0" fillId="0" borderId="0" xfId="0" quotePrefix="1" applyBorder="1" applyAlignment="1">
      <alignment horizontal="left"/>
    </xf>
    <xf numFmtId="0" fontId="0" fillId="0" borderId="0" xfId="0" applyFill="1" applyBorder="1"/>
    <xf numFmtId="0" fontId="0" fillId="0" borderId="1" xfId="0" applyFill="1" applyBorder="1" applyAlignment="1" applyProtection="1">
      <alignment horizontal="center" vertical="center"/>
      <protection locked="0"/>
    </xf>
    <xf numFmtId="0" fontId="0" fillId="0" borderId="1" xfId="0" applyBorder="1" applyProtection="1">
      <protection locked="0"/>
    </xf>
    <xf numFmtId="0" fontId="0" fillId="0" borderId="1" xfId="0" applyFill="1" applyBorder="1" applyProtection="1">
      <protection locked="0"/>
    </xf>
    <xf numFmtId="0" fontId="0" fillId="0" borderId="1" xfId="0" applyBorder="1" applyAlignment="1" applyProtection="1">
      <alignment horizontal="left"/>
      <protection locked="0"/>
    </xf>
    <xf numFmtId="0" fontId="0" fillId="0" borderId="1" xfId="0" quotePrefix="1" applyBorder="1" applyProtection="1">
      <protection locked="0"/>
    </xf>
    <xf numFmtId="0" fontId="0" fillId="0" borderId="1" xfId="0" quotePrefix="1" applyFill="1" applyBorder="1" applyProtection="1">
      <protection locked="0"/>
    </xf>
    <xf numFmtId="0" fontId="0" fillId="0" borderId="1" xfId="0" quotePrefix="1" applyBorder="1" applyAlignment="1" applyProtection="1">
      <alignment horizontal="left"/>
      <protection locked="0"/>
    </xf>
    <xf numFmtId="14" fontId="0" fillId="0" borderId="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0" xfId="0" applyProtection="1">
      <protection locked="0"/>
    </xf>
    <xf numFmtId="0" fontId="0" fillId="0" borderId="1" xfId="0" applyBorder="1" applyAlignment="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center" vertical="center"/>
      <protection locked="0"/>
    </xf>
    <xf numFmtId="0" fontId="0" fillId="5" borderId="1" xfId="0" applyFill="1" applyBorder="1" applyAlignment="1" applyProtection="1">
      <alignment horizontal="left" vertical="center"/>
      <protection locked="0"/>
    </xf>
    <xf numFmtId="0" fontId="0" fillId="0" borderId="14" xfId="0" applyBorder="1"/>
    <xf numFmtId="0" fontId="2" fillId="0" borderId="1" xfId="0" quotePrefix="1" applyFont="1" applyBorder="1" applyAlignment="1">
      <alignment horizontal="center" vertical="center"/>
    </xf>
    <xf numFmtId="0" fontId="0" fillId="0" borderId="1" xfId="0" quotePrefix="1" applyBorder="1" applyAlignment="1" applyProtection="1">
      <alignment wrapText="1"/>
      <protection locked="0"/>
    </xf>
    <xf numFmtId="0" fontId="2" fillId="0" borderId="1" xfId="0" applyFont="1" applyBorder="1" applyAlignment="1" applyProtection="1">
      <alignment horizontal="center"/>
      <protection locked="0"/>
    </xf>
    <xf numFmtId="0" fontId="3" fillId="0" borderId="1" xfId="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1" xfId="0" quotePrefix="1" applyFont="1" applyBorder="1" applyAlignment="1" applyProtection="1">
      <alignment horizontal="center" vertical="center"/>
      <protection locked="0"/>
    </xf>
    <xf numFmtId="0" fontId="0" fillId="0" borderId="0" xfId="0" applyBorder="1" applyProtection="1">
      <protection locked="0"/>
    </xf>
    <xf numFmtId="0" fontId="2" fillId="2" borderId="1" xfId="0" applyFont="1" applyFill="1" applyBorder="1" applyAlignment="1" applyProtection="1">
      <alignment horizontal="center" vertical="center"/>
    </xf>
    <xf numFmtId="0" fontId="0" fillId="4" borderId="1" xfId="0" applyFill="1" applyBorder="1" applyAlignment="1" applyProtection="1">
      <alignment horizontal="center" vertical="center"/>
    </xf>
    <xf numFmtId="0" fontId="0" fillId="4" borderId="1" xfId="0" applyFill="1" applyBorder="1" applyAlignment="1" applyProtection="1">
      <alignment horizontal="left" vertical="center"/>
    </xf>
    <xf numFmtId="0" fontId="2" fillId="0" borderId="0" xfId="0" applyFont="1" applyProtection="1"/>
    <xf numFmtId="0" fontId="0" fillId="0" borderId="0" xfId="0" applyAlignment="1" applyProtection="1">
      <alignment horizontal="center"/>
    </xf>
    <xf numFmtId="49" fontId="0" fillId="0" borderId="0" xfId="0" applyNumberFormat="1" applyBorder="1" applyProtection="1"/>
    <xf numFmtId="0" fontId="2" fillId="0" borderId="0" xfId="0" applyFont="1" applyBorder="1" applyProtection="1"/>
    <xf numFmtId="0" fontId="0" fillId="0" borderId="0" xfId="0" applyNumberFormat="1" applyBorder="1" applyProtection="1"/>
    <xf numFmtId="0" fontId="2" fillId="0" borderId="2" xfId="0" applyFont="1" applyBorder="1" applyAlignment="1" applyProtection="1"/>
    <xf numFmtId="0" fontId="0" fillId="0" borderId="1" xfId="0" quotePrefix="1" applyBorder="1" applyAlignment="1" applyProtection="1">
      <alignment wrapText="1"/>
    </xf>
    <xf numFmtId="0" fontId="0" fillId="5" borderId="1" xfId="0" applyFill="1" applyBorder="1" applyProtection="1">
      <protection locked="0"/>
    </xf>
    <xf numFmtId="0" fontId="0" fillId="5" borderId="1" xfId="0" applyFill="1" applyBorder="1" applyAlignment="1" applyProtection="1">
      <alignment horizontal="right" vertical="center"/>
      <protection locked="0"/>
    </xf>
    <xf numFmtId="0" fontId="0" fillId="5" borderId="0" xfId="0" applyFill="1"/>
    <xf numFmtId="0" fontId="0" fillId="0" borderId="1" xfId="0" applyFill="1" applyBorder="1" applyProtection="1"/>
    <xf numFmtId="0" fontId="9" fillId="0" borderId="1" xfId="2" applyFont="1" applyBorder="1" applyAlignment="1" applyProtection="1">
      <alignment vertical="center" wrapText="1"/>
      <protection locked="0"/>
    </xf>
    <xf numFmtId="0" fontId="0" fillId="0" borderId="1" xfId="0" applyFill="1" applyBorder="1" applyAlignment="1">
      <alignment horizontal="left" vertical="center"/>
    </xf>
    <xf numFmtId="0" fontId="10" fillId="0" borderId="1" xfId="0" applyFont="1" applyBorder="1"/>
    <xf numFmtId="0" fontId="11" fillId="0" borderId="1" xfId="0" applyFont="1" applyBorder="1"/>
    <xf numFmtId="0" fontId="11" fillId="0" borderId="1" xfId="0" applyFont="1" applyFill="1" applyBorder="1" applyProtection="1">
      <protection locked="0"/>
    </xf>
    <xf numFmtId="0" fontId="0" fillId="0" borderId="14" xfId="0" applyBorder="1" applyProtection="1">
      <protection locked="0"/>
    </xf>
    <xf numFmtId="0" fontId="11" fillId="0" borderId="1" xfId="0" applyFont="1" applyBorder="1" applyProtection="1">
      <protection locked="0"/>
    </xf>
    <xf numFmtId="0" fontId="2" fillId="0" borderId="1" xfId="0" applyFont="1" applyBorder="1"/>
    <xf numFmtId="0" fontId="0" fillId="0" borderId="0" xfId="0" applyProtection="1">
      <protection hidden="1"/>
    </xf>
    <xf numFmtId="0" fontId="2" fillId="2" borderId="1" xfId="0" applyFont="1" applyFill="1" applyBorder="1" applyAlignment="1" applyProtection="1">
      <alignment horizontal="center" vertical="center"/>
      <protection hidden="1"/>
    </xf>
    <xf numFmtId="0" fontId="0" fillId="9" borderId="1" xfId="0" applyFill="1" applyBorder="1" applyProtection="1">
      <protection locked="0"/>
    </xf>
    <xf numFmtId="0" fontId="0" fillId="9" borderId="1" xfId="0" applyFill="1" applyBorder="1" applyAlignment="1" applyProtection="1">
      <alignment horizontal="center" vertical="center"/>
      <protection locked="0"/>
    </xf>
    <xf numFmtId="0" fontId="0" fillId="8" borderId="1" xfId="0" applyFill="1" applyBorder="1"/>
    <xf numFmtId="0" fontId="0" fillId="8" borderId="1" xfId="0" applyFill="1" applyBorder="1" applyAlignment="1">
      <alignment horizontal="center" vertical="center"/>
    </xf>
    <xf numFmtId="0" fontId="0" fillId="10" borderId="1" xfId="0" applyFill="1" applyBorder="1"/>
    <xf numFmtId="0" fontId="0" fillId="10" borderId="1" xfId="0" applyFill="1" applyBorder="1" applyAlignment="1">
      <alignment horizontal="center" vertical="center"/>
    </xf>
    <xf numFmtId="0" fontId="12" fillId="0" borderId="0" xfId="0" applyFont="1" applyFill="1"/>
    <xf numFmtId="0" fontId="2" fillId="0" borderId="18" xfId="0" applyFont="1" applyFill="1" applyBorder="1"/>
    <xf numFmtId="0" fontId="0" fillId="11" borderId="1" xfId="0" applyFill="1" applyBorder="1" applyProtection="1">
      <protection locked="0"/>
    </xf>
    <xf numFmtId="14" fontId="0" fillId="11" borderId="1" xfId="0" applyNumberFormat="1" applyFill="1" applyBorder="1" applyProtection="1">
      <protection locked="0"/>
    </xf>
    <xf numFmtId="0" fontId="0" fillId="11" borderId="1" xfId="0" applyFill="1" applyBorder="1" applyAlignment="1" applyProtection="1">
      <alignment horizontal="center" vertical="center"/>
      <protection locked="0"/>
    </xf>
    <xf numFmtId="0" fontId="0" fillId="12" borderId="1" xfId="0" applyFill="1" applyBorder="1" applyProtection="1">
      <protection locked="0"/>
    </xf>
    <xf numFmtId="0" fontId="0" fillId="12" borderId="1" xfId="0" applyFill="1" applyBorder="1" applyAlignment="1" applyProtection="1">
      <alignment horizontal="center" vertical="center"/>
      <protection locked="0"/>
    </xf>
    <xf numFmtId="0" fontId="0" fillId="12" borderId="1" xfId="0" applyFill="1" applyBorder="1"/>
    <xf numFmtId="0" fontId="0" fillId="12" borderId="1" xfId="0" applyFill="1" applyBorder="1" applyAlignment="1">
      <alignment horizontal="center" vertical="center"/>
    </xf>
    <xf numFmtId="0" fontId="2" fillId="0" borderId="0" xfId="0" applyFont="1" applyFill="1" applyBorder="1"/>
    <xf numFmtId="0" fontId="0" fillId="0" borderId="18" xfId="0" applyBorder="1"/>
    <xf numFmtId="0" fontId="0" fillId="10" borderId="6" xfId="0" applyFill="1" applyBorder="1" applyAlignment="1">
      <alignment horizontal="center" vertical="center"/>
    </xf>
    <xf numFmtId="0" fontId="0" fillId="10" borderId="8" xfId="0" applyFill="1" applyBorder="1"/>
    <xf numFmtId="0" fontId="0" fillId="5" borderId="14" xfId="0" applyFill="1" applyBorder="1"/>
    <xf numFmtId="0" fontId="0" fillId="10" borderId="0" xfId="0" applyFill="1" applyBorder="1"/>
    <xf numFmtId="0" fontId="0" fillId="13" borderId="1" xfId="0" applyFill="1" applyBorder="1"/>
    <xf numFmtId="0" fontId="0" fillId="13" borderId="1" xfId="0" applyFill="1" applyBorder="1" applyAlignment="1">
      <alignment horizontal="center" vertical="center"/>
    </xf>
    <xf numFmtId="0" fontId="0" fillId="5" borderId="1" xfId="0" applyFill="1" applyBorder="1" applyAlignment="1">
      <alignment wrapText="1"/>
    </xf>
    <xf numFmtId="0" fontId="2" fillId="14" borderId="1" xfId="0" applyFont="1" applyFill="1" applyBorder="1"/>
    <xf numFmtId="0" fontId="2" fillId="15" borderId="1" xfId="0" applyFont="1" applyFill="1" applyBorder="1"/>
    <xf numFmtId="0" fontId="2" fillId="16" borderId="1" xfId="0" applyFont="1" applyFill="1" applyBorder="1"/>
    <xf numFmtId="0" fontId="2" fillId="8" borderId="1" xfId="0" applyFont="1" applyFill="1" applyBorder="1"/>
    <xf numFmtId="0" fontId="2" fillId="10" borderId="1" xfId="0" applyFont="1" applyFill="1" applyBorder="1"/>
    <xf numFmtId="0" fontId="2" fillId="13" borderId="1" xfId="0" applyFont="1" applyFill="1" applyBorder="1"/>
    <xf numFmtId="0" fontId="0" fillId="0" borderId="1" xfId="0" applyBorder="1" applyAlignment="1">
      <alignment horizontal="left"/>
    </xf>
    <xf numFmtId="0" fontId="0" fillId="0" borderId="0" xfId="0" applyAlignment="1">
      <alignment horizontal="left"/>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4" borderId="1" xfId="0" applyFill="1" applyBorder="1"/>
    <xf numFmtId="0" fontId="0" fillId="17" borderId="1" xfId="0" applyFill="1" applyBorder="1"/>
    <xf numFmtId="0" fontId="0" fillId="0" borderId="1" xfId="0" applyFont="1" applyBorder="1" applyAlignment="1" applyProtection="1">
      <alignment horizontal="left"/>
      <protection locked="0"/>
    </xf>
    <xf numFmtId="0" fontId="11" fillId="0" borderId="1" xfId="0" applyFont="1" applyBorder="1" applyAlignment="1" applyProtection="1">
      <alignment horizontal="left"/>
      <protection locked="0"/>
    </xf>
    <xf numFmtId="0" fontId="0" fillId="8" borderId="1" xfId="0" applyFill="1" applyBorder="1" applyAlignment="1">
      <alignment horizontal="left" vertical="center"/>
    </xf>
    <xf numFmtId="0" fontId="0" fillId="8" borderId="1" xfId="0" applyFill="1" applyBorder="1" applyProtection="1">
      <protection locked="0"/>
    </xf>
    <xf numFmtId="0" fontId="9" fillId="8" borderId="1" xfId="2" applyFont="1" applyFill="1" applyBorder="1" applyAlignment="1" applyProtection="1">
      <alignment vertical="center" wrapText="1"/>
      <protection locked="0"/>
    </xf>
    <xf numFmtId="0" fontId="10" fillId="8" borderId="1" xfId="0" applyFont="1" applyFill="1" applyBorder="1"/>
    <xf numFmtId="0" fontId="2" fillId="0" borderId="6" xfId="0" applyFont="1" applyBorder="1"/>
    <xf numFmtId="0" fontId="2" fillId="0" borderId="7" xfId="0" applyFont="1" applyBorder="1"/>
    <xf numFmtId="0" fontId="0" fillId="0" borderId="6" xfId="0" applyBorder="1"/>
    <xf numFmtId="0" fontId="0" fillId="0" borderId="7" xfId="0" applyBorder="1"/>
    <xf numFmtId="0" fontId="13" fillId="0" borderId="0" xfId="0" applyFont="1"/>
    <xf numFmtId="14" fontId="0" fillId="0" borderId="0" xfId="0" applyNumberFormat="1" applyProtection="1">
      <protection locked="0"/>
    </xf>
    <xf numFmtId="0" fontId="0" fillId="8" borderId="0" xfId="0" applyFill="1"/>
    <xf numFmtId="0" fontId="0" fillId="10" borderId="1" xfId="0" applyFill="1" applyBorder="1" applyProtection="1"/>
    <xf numFmtId="0" fontId="2" fillId="0" borderId="1" xfId="0" applyFont="1" applyBorder="1" applyAlignment="1">
      <alignment horizontal="center" wrapText="1"/>
    </xf>
    <xf numFmtId="0" fontId="14" fillId="5" borderId="1" xfId="0" applyFont="1" applyFill="1" applyBorder="1" applyAlignment="1">
      <alignment horizontal="center" wrapText="1"/>
    </xf>
    <xf numFmtId="0" fontId="0" fillId="5" borderId="1" xfId="0" applyFill="1" applyBorder="1" applyAlignment="1">
      <alignment vertical="center"/>
    </xf>
    <xf numFmtId="0" fontId="0" fillId="5" borderId="1" xfId="0" applyFill="1" applyBorder="1" applyAlignment="1">
      <alignment horizontal="center" wrapText="1"/>
    </xf>
    <xf numFmtId="0" fontId="0" fillId="5" borderId="1" xfId="0" applyFill="1" applyBorder="1" applyAlignment="1">
      <alignment horizontal="center" vertical="center" wrapText="1"/>
    </xf>
    <xf numFmtId="0" fontId="11" fillId="5" borderId="1" xfId="0" applyFont="1" applyFill="1" applyBorder="1"/>
    <xf numFmtId="0" fontId="11" fillId="5" borderId="1" xfId="0" applyFont="1" applyFill="1" applyBorder="1" applyAlignment="1">
      <alignment horizontal="center" wrapText="1"/>
    </xf>
    <xf numFmtId="0" fontId="11" fillId="0" borderId="0" xfId="0" applyFont="1"/>
    <xf numFmtId="0" fontId="11" fillId="0" borderId="0" xfId="0" applyFont="1" applyAlignment="1">
      <alignment horizontal="center" wrapText="1"/>
    </xf>
    <xf numFmtId="0" fontId="0" fillId="0" borderId="1" xfId="0" applyBorder="1" applyAlignment="1" applyProtection="1">
      <alignment horizontal="center" vertical="center" wrapText="1"/>
      <protection locked="0"/>
    </xf>
    <xf numFmtId="0" fontId="0" fillId="5" borderId="1" xfId="0" applyFill="1" applyBorder="1" applyAlignment="1">
      <alignment vertical="center" wrapText="1"/>
    </xf>
    <xf numFmtId="0" fontId="0" fillId="5" borderId="1" xfId="0" quotePrefix="1" applyFill="1" applyBorder="1"/>
    <xf numFmtId="0" fontId="0" fillId="0" borderId="0" xfId="0" applyAlignment="1">
      <alignment horizontal="center" wrapText="1"/>
    </xf>
    <xf numFmtId="0" fontId="0" fillId="0" borderId="1" xfId="0" applyBorder="1" applyAlignment="1" applyProtection="1">
      <alignment horizontal="right" vertical="center"/>
      <protection locked="0"/>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447">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FFC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rgb="FFFFC7CE"/>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rgb="FFFFC7CE"/>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ill>
        <patternFill>
          <bgColor theme="9" tint="0.79998168889431442"/>
        </patternFill>
      </fill>
    </dxf>
    <dxf>
      <font>
        <color rgb="FF9C0006"/>
      </font>
      <fill>
        <patternFill>
          <bgColor theme="9" tint="0.79998168889431442"/>
        </patternFill>
      </fill>
    </dxf>
    <dxf>
      <fill>
        <patternFill>
          <bgColor theme="9" tint="0.79998168889431442"/>
        </patternFill>
      </fill>
    </dxf>
    <dxf>
      <fill>
        <patternFill>
          <bgColor theme="4" tint="0.39994506668294322"/>
        </patternFill>
      </fill>
    </dxf>
    <dxf>
      <fill>
        <patternFill>
          <bgColor theme="4" tint="0.39994506668294322"/>
        </patternFill>
      </fill>
    </dxf>
    <dxf>
      <fill>
        <patternFill>
          <bgColor theme="5" tint="0.79998168889431442"/>
        </patternFill>
      </fill>
    </dxf>
    <dxf>
      <fill>
        <patternFill>
          <bgColor rgb="FFFF0000"/>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externalLink" Target="externalLinks/externalLink4.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externalLink" Target="externalLinks/externalLink5.xml"/><Relationship Id="rId135"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htahir/Downloads/AIP_v2.14_BAC_Final_AIP_with_App_Config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ldavis/Box%20Sync/Account%20Migration%20Plan/AIP/TEMPLATE/AIP_v2.15_template_Final_AIP_with_App_Configs.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FACT_FUNNEL"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LF_FF_Report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tahir/Library/Containers/com.microsoft.Excel/Data/Documents/Users/htahir/Downloads/Users/aldavis/Box%20Sync/Volkswagen/Build%20&amp;%20Deploy/C:/Users/aldavis/Downloads/allstate_v90adpPRESRC_GENERATIONNAaip2019052313211867646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_FUNNEL"/>
      <sheetName val="Validation Values"/>
      <sheetName val="DataSource"/>
      <sheetName val="Variables"/>
    </sheetNames>
    <sheetDataSet>
      <sheetData sheetId="0" refreshError="1"/>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_FUNNEL"/>
      <sheetName val="Validation Values"/>
      <sheetName val="DataSource"/>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_FUNNEL"/>
      <sheetName val="Validation Values"/>
      <sheetName val="DataSource"/>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F_FF_Report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Sour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40.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41.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42.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9.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10.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11.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12.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13.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14.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15.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16.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17.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18.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19.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20.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21.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22.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23.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24.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26.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27.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28.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29.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25.xml.rels><?xml version="1.0" encoding="UTF-8" standalone="yes"?>
<Relationships xmlns="http://schemas.openxmlformats.org/package/2006/relationships"><Relationship Id="rId2" Type="http://schemas.openxmlformats.org/officeDocument/2006/relationships/comments" Target="../comments59.xml"/><Relationship Id="rId1" Type="http://schemas.openxmlformats.org/officeDocument/2006/relationships/vmlDrawing" Target="../drawings/vmlDrawing5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A1:S57"/>
  <sheetViews>
    <sheetView showFormulas="1" showGridLines="0" topLeftCell="I1" zoomScale="80" zoomScaleNormal="80" workbookViewId="0">
      <selection activeCell="S5" sqref="S5"/>
    </sheetView>
  </sheetViews>
  <sheetFormatPr defaultColWidth="8.81640625" defaultRowHeight="14.5" x14ac:dyDescent="0.35"/>
  <cols>
    <col min="1" max="1" width="23.81640625" bestFit="1" customWidth="1"/>
    <col min="2" max="2" width="14.81640625" bestFit="1" customWidth="1"/>
    <col min="3" max="3" width="5" bestFit="1" customWidth="1"/>
    <col min="7" max="7" width="8.81640625" style="28"/>
    <col min="9" max="13" width="8.81640625" style="28"/>
  </cols>
  <sheetData>
    <row r="1" spans="1:19" ht="15" thickBot="1" x14ac:dyDescent="0.4">
      <c r="A1" s="43" t="s">
        <v>58</v>
      </c>
      <c r="B1" s="46" t="s">
        <v>325</v>
      </c>
      <c r="C1" s="47" t="s">
        <v>200</v>
      </c>
      <c r="E1" s="180" t="s">
        <v>7</v>
      </c>
      <c r="F1" s="180"/>
      <c r="G1" s="181"/>
      <c r="H1" s="182" t="s">
        <v>1</v>
      </c>
      <c r="I1" s="180"/>
      <c r="J1" s="181"/>
      <c r="K1" s="182" t="s">
        <v>4</v>
      </c>
      <c r="L1" s="180"/>
      <c r="M1" s="181"/>
      <c r="N1" s="182" t="s">
        <v>2</v>
      </c>
      <c r="O1" s="180"/>
      <c r="P1" s="181"/>
      <c r="Q1" s="182" t="s">
        <v>8</v>
      </c>
      <c r="R1" s="180"/>
      <c r="S1" s="181"/>
    </row>
    <row r="2" spans="1:19" x14ac:dyDescent="0.35">
      <c r="A2" s="44" t="s">
        <v>41</v>
      </c>
      <c r="B2" s="30" t="s">
        <v>7</v>
      </c>
      <c r="C2" s="30">
        <v>1</v>
      </c>
      <c r="E2" s="47" t="s">
        <v>874</v>
      </c>
      <c r="F2" s="47" t="s">
        <v>875</v>
      </c>
      <c r="G2" s="47" t="s">
        <v>876</v>
      </c>
      <c r="H2" s="47" t="s">
        <v>874</v>
      </c>
      <c r="I2" s="47" t="s">
        <v>875</v>
      </c>
      <c r="J2" s="47" t="s">
        <v>876</v>
      </c>
      <c r="K2" s="47" t="s">
        <v>874</v>
      </c>
      <c r="L2" s="47" t="s">
        <v>875</v>
      </c>
      <c r="M2" s="47" t="s">
        <v>876</v>
      </c>
      <c r="N2" s="47" t="s">
        <v>874</v>
      </c>
      <c r="O2" s="47" t="s">
        <v>875</v>
      </c>
      <c r="P2" s="47" t="s">
        <v>876</v>
      </c>
      <c r="Q2" s="47" t="s">
        <v>874</v>
      </c>
      <c r="R2" s="47" t="s">
        <v>875</v>
      </c>
      <c r="S2" s="47" t="s">
        <v>876</v>
      </c>
    </row>
    <row r="3" spans="1:19" ht="15" thickBot="1" x14ac:dyDescent="0.4">
      <c r="A3" s="45" t="s">
        <v>42</v>
      </c>
      <c r="B3" s="30" t="s">
        <v>1</v>
      </c>
      <c r="C3" s="30">
        <v>2</v>
      </c>
      <c r="E3" s="84" t="s">
        <v>71</v>
      </c>
      <c r="F3" s="8" t="s">
        <v>71</v>
      </c>
      <c r="G3" s="8" t="s">
        <v>71</v>
      </c>
      <c r="H3" s="8" t="s">
        <v>331</v>
      </c>
      <c r="I3" s="8" t="s">
        <v>331</v>
      </c>
      <c r="J3" s="8" t="s">
        <v>331</v>
      </c>
      <c r="K3" s="8" t="s">
        <v>26</v>
      </c>
      <c r="L3" s="8" t="s">
        <v>26</v>
      </c>
      <c r="M3" s="8" t="s">
        <v>26</v>
      </c>
      <c r="N3" s="8" t="s">
        <v>26</v>
      </c>
      <c r="O3" s="8" t="s">
        <v>26</v>
      </c>
      <c r="P3" s="8" t="s">
        <v>26</v>
      </c>
      <c r="Q3" s="8" t="s">
        <v>26</v>
      </c>
      <c r="R3" s="8" t="s">
        <v>69</v>
      </c>
      <c r="S3" s="8" t="s">
        <v>69</v>
      </c>
    </row>
    <row r="4" spans="1:19" ht="15" thickBot="1" x14ac:dyDescent="0.4">
      <c r="B4" s="30" t="s">
        <v>4</v>
      </c>
      <c r="C4" s="30">
        <v>3</v>
      </c>
      <c r="E4" s="8" t="s">
        <v>68</v>
      </c>
      <c r="F4" s="8" t="s">
        <v>69</v>
      </c>
      <c r="G4" s="8" t="s">
        <v>69</v>
      </c>
      <c r="H4" s="8" t="s">
        <v>332</v>
      </c>
      <c r="I4" s="8" t="s">
        <v>69</v>
      </c>
      <c r="J4" s="8" t="s">
        <v>69</v>
      </c>
      <c r="K4" s="8" t="s">
        <v>340</v>
      </c>
      <c r="L4" s="15" t="s">
        <v>69</v>
      </c>
      <c r="M4" s="8" t="s">
        <v>69</v>
      </c>
      <c r="N4" s="8" t="s">
        <v>350</v>
      </c>
      <c r="O4" s="8" t="s">
        <v>350</v>
      </c>
      <c r="P4" s="8" t="s">
        <v>350</v>
      </c>
      <c r="Q4" s="8" t="s">
        <v>348</v>
      </c>
      <c r="R4" s="8" t="s">
        <v>348</v>
      </c>
      <c r="S4" s="8" t="s">
        <v>348</v>
      </c>
    </row>
    <row r="5" spans="1:19" x14ac:dyDescent="0.35">
      <c r="A5" s="43" t="s">
        <v>207</v>
      </c>
      <c r="B5" s="30" t="s">
        <v>8</v>
      </c>
      <c r="C5" s="30">
        <v>4</v>
      </c>
      <c r="E5" s="8" t="s">
        <v>38</v>
      </c>
      <c r="F5" s="8" t="s">
        <v>68</v>
      </c>
      <c r="G5" s="8" t="s">
        <v>68</v>
      </c>
      <c r="H5" s="8" t="s">
        <v>235</v>
      </c>
      <c r="I5" s="8" t="s">
        <v>332</v>
      </c>
      <c r="J5" s="8" t="s">
        <v>332</v>
      </c>
      <c r="K5" s="8" t="s">
        <v>341</v>
      </c>
      <c r="L5" s="8" t="s">
        <v>340</v>
      </c>
      <c r="M5" s="8" t="s">
        <v>340</v>
      </c>
      <c r="Q5" s="8" t="s">
        <v>349</v>
      </c>
      <c r="R5" s="8" t="s">
        <v>349</v>
      </c>
      <c r="S5" s="8" t="s">
        <v>349</v>
      </c>
    </row>
    <row r="6" spans="1:19" s="28" customFormat="1" x14ac:dyDescent="0.35">
      <c r="A6" s="44"/>
      <c r="B6" s="30" t="s">
        <v>2</v>
      </c>
      <c r="C6" s="30">
        <v>5</v>
      </c>
      <c r="E6" s="8" t="s">
        <v>72</v>
      </c>
      <c r="F6" s="8" t="s">
        <v>38</v>
      </c>
      <c r="G6" s="8" t="s">
        <v>38</v>
      </c>
      <c r="H6" s="8" t="s">
        <v>237</v>
      </c>
      <c r="I6" s="8" t="s">
        <v>235</v>
      </c>
      <c r="J6" s="8" t="s">
        <v>235</v>
      </c>
      <c r="K6" s="8" t="s">
        <v>342</v>
      </c>
      <c r="L6" s="8" t="s">
        <v>341</v>
      </c>
      <c r="M6" s="8" t="s">
        <v>341</v>
      </c>
    </row>
    <row r="7" spans="1:19" x14ac:dyDescent="0.35">
      <c r="A7" s="44" t="s">
        <v>206</v>
      </c>
      <c r="B7" s="30" t="s">
        <v>3</v>
      </c>
      <c r="C7" s="30" t="s">
        <v>3</v>
      </c>
      <c r="E7" s="8" t="s">
        <v>73</v>
      </c>
      <c r="F7" s="8" t="s">
        <v>72</v>
      </c>
      <c r="G7" s="8" t="s">
        <v>72</v>
      </c>
      <c r="H7" s="8" t="s">
        <v>333</v>
      </c>
      <c r="I7" s="8" t="s">
        <v>237</v>
      </c>
      <c r="J7" s="8" t="s">
        <v>237</v>
      </c>
      <c r="K7" s="8" t="s">
        <v>343</v>
      </c>
      <c r="L7" s="8" t="s">
        <v>342</v>
      </c>
      <c r="M7" s="8" t="s">
        <v>342</v>
      </c>
    </row>
    <row r="8" spans="1:19" ht="15" thickBot="1" x14ac:dyDescent="0.4">
      <c r="A8" s="45" t="s">
        <v>205</v>
      </c>
      <c r="B8" s="30" t="s">
        <v>5</v>
      </c>
      <c r="C8" s="30" t="s">
        <v>5</v>
      </c>
      <c r="E8" s="8" t="s">
        <v>74</v>
      </c>
      <c r="F8" s="8" t="s">
        <v>73</v>
      </c>
      <c r="G8" s="8" t="s">
        <v>73</v>
      </c>
      <c r="H8" s="8" t="s">
        <v>334</v>
      </c>
      <c r="I8" s="8" t="s">
        <v>333</v>
      </c>
      <c r="J8" s="8" t="s">
        <v>333</v>
      </c>
      <c r="K8" s="8" t="s">
        <v>344</v>
      </c>
      <c r="L8" s="8" t="s">
        <v>343</v>
      </c>
      <c r="M8" s="8" t="s">
        <v>343</v>
      </c>
    </row>
    <row r="9" spans="1:19" ht="15" thickBot="1" x14ac:dyDescent="0.4">
      <c r="E9" s="8" t="s">
        <v>75</v>
      </c>
      <c r="F9" s="8" t="s">
        <v>74</v>
      </c>
      <c r="G9" s="8" t="s">
        <v>74</v>
      </c>
      <c r="H9" s="8" t="s">
        <v>335</v>
      </c>
      <c r="I9" s="8" t="s">
        <v>334</v>
      </c>
      <c r="J9" s="8" t="s">
        <v>334</v>
      </c>
      <c r="K9" s="8" t="s">
        <v>345</v>
      </c>
      <c r="L9" s="8" t="s">
        <v>344</v>
      </c>
      <c r="M9" s="8" t="s">
        <v>344</v>
      </c>
    </row>
    <row r="10" spans="1:19" x14ac:dyDescent="0.35">
      <c r="A10" s="13" t="s">
        <v>216</v>
      </c>
      <c r="B10" s="13" t="s">
        <v>351</v>
      </c>
      <c r="E10" s="8" t="s">
        <v>76</v>
      </c>
      <c r="F10" s="8" t="s">
        <v>75</v>
      </c>
      <c r="G10" s="8" t="s">
        <v>75</v>
      </c>
      <c r="H10" s="8" t="s">
        <v>336</v>
      </c>
      <c r="I10" s="8" t="s">
        <v>335</v>
      </c>
      <c r="J10" s="8" t="s">
        <v>335</v>
      </c>
      <c r="K10" s="8" t="s">
        <v>346</v>
      </c>
      <c r="L10" s="8" t="s">
        <v>345</v>
      </c>
      <c r="M10" s="8" t="s">
        <v>345</v>
      </c>
    </row>
    <row r="11" spans="1:19" x14ac:dyDescent="0.35">
      <c r="A11" s="18" t="s">
        <v>217</v>
      </c>
      <c r="B11" s="18" t="b">
        <v>1</v>
      </c>
      <c r="E11" s="8" t="s">
        <v>77</v>
      </c>
      <c r="F11" s="8" t="s">
        <v>76</v>
      </c>
      <c r="G11" s="8" t="s">
        <v>76</v>
      </c>
      <c r="H11" s="8" t="s">
        <v>337</v>
      </c>
      <c r="I11" s="8" t="s">
        <v>336</v>
      </c>
      <c r="J11" s="8" t="s">
        <v>336</v>
      </c>
      <c r="K11" s="8" t="s">
        <v>66</v>
      </c>
      <c r="L11" s="8" t="s">
        <v>346</v>
      </c>
      <c r="M11" s="8" t="s">
        <v>346</v>
      </c>
    </row>
    <row r="12" spans="1:19" ht="15" thickBot="1" x14ac:dyDescent="0.4">
      <c r="A12" s="19" t="s">
        <v>215</v>
      </c>
      <c r="B12" s="19" t="b">
        <v>0</v>
      </c>
      <c r="E12" s="8" t="s">
        <v>78</v>
      </c>
      <c r="F12" s="8" t="s">
        <v>77</v>
      </c>
      <c r="G12" s="8" t="s">
        <v>77</v>
      </c>
      <c r="H12" s="8" t="s">
        <v>26</v>
      </c>
      <c r="I12" s="8" t="s">
        <v>337</v>
      </c>
      <c r="J12" s="8" t="s">
        <v>337</v>
      </c>
      <c r="K12" s="8" t="s">
        <v>347</v>
      </c>
      <c r="L12" s="8" t="s">
        <v>66</v>
      </c>
      <c r="M12" s="8" t="s">
        <v>66</v>
      </c>
    </row>
    <row r="13" spans="1:19" ht="15" thickBot="1" x14ac:dyDescent="0.4">
      <c r="E13" s="8" t="s">
        <v>79</v>
      </c>
      <c r="F13" s="8" t="s">
        <v>78</v>
      </c>
      <c r="G13" s="8" t="s">
        <v>78</v>
      </c>
      <c r="H13" s="15" t="s">
        <v>338</v>
      </c>
      <c r="I13" s="8" t="s">
        <v>26</v>
      </c>
      <c r="J13" s="8" t="s">
        <v>26</v>
      </c>
      <c r="L13" s="8" t="s">
        <v>347</v>
      </c>
      <c r="M13" s="8" t="s">
        <v>347</v>
      </c>
    </row>
    <row r="14" spans="1:19" x14ac:dyDescent="0.35">
      <c r="A14" s="13" t="s">
        <v>308</v>
      </c>
      <c r="B14" s="13" t="s">
        <v>594</v>
      </c>
      <c r="E14" s="8" t="s">
        <v>80</v>
      </c>
      <c r="F14" s="8" t="s">
        <v>79</v>
      </c>
      <c r="G14" s="8" t="s">
        <v>79</v>
      </c>
      <c r="H14" s="15" t="s">
        <v>339</v>
      </c>
      <c r="I14" s="15" t="s">
        <v>338</v>
      </c>
      <c r="J14" s="15" t="s">
        <v>338</v>
      </c>
    </row>
    <row r="15" spans="1:19" x14ac:dyDescent="0.35">
      <c r="A15" s="44" t="s">
        <v>130</v>
      </c>
      <c r="B15" s="50" t="s">
        <v>596</v>
      </c>
      <c r="E15" s="8" t="s">
        <v>66</v>
      </c>
      <c r="F15" s="8" t="s">
        <v>80</v>
      </c>
      <c r="G15" s="8" t="s">
        <v>80</v>
      </c>
      <c r="H15" s="8" t="s">
        <v>239</v>
      </c>
      <c r="I15" s="15" t="s">
        <v>339</v>
      </c>
      <c r="J15" s="15" t="s">
        <v>339</v>
      </c>
    </row>
    <row r="16" spans="1:19" x14ac:dyDescent="0.35">
      <c r="A16" s="44" t="s">
        <v>309</v>
      </c>
      <c r="B16" s="50" t="s">
        <v>597</v>
      </c>
      <c r="E16" s="8" t="s">
        <v>81</v>
      </c>
      <c r="F16" s="8" t="s">
        <v>66</v>
      </c>
      <c r="G16" s="8" t="s">
        <v>66</v>
      </c>
      <c r="H16" s="8" t="s">
        <v>238</v>
      </c>
      <c r="I16" s="15" t="s">
        <v>239</v>
      </c>
      <c r="J16" s="8" t="s">
        <v>239</v>
      </c>
    </row>
    <row r="17" spans="1:10" ht="15" thickBot="1" x14ac:dyDescent="0.4">
      <c r="A17" s="45" t="s">
        <v>310</v>
      </c>
      <c r="B17" s="50" t="s">
        <v>598</v>
      </c>
      <c r="E17" s="8" t="s">
        <v>82</v>
      </c>
      <c r="F17" s="8" t="s">
        <v>81</v>
      </c>
      <c r="G17" s="8" t="s">
        <v>81</v>
      </c>
      <c r="H17" s="8" t="s">
        <v>241</v>
      </c>
      <c r="I17" s="15" t="s">
        <v>238</v>
      </c>
      <c r="J17" s="8" t="s">
        <v>238</v>
      </c>
    </row>
    <row r="18" spans="1:10" ht="15" thickBot="1" x14ac:dyDescent="0.4">
      <c r="B18" s="50" t="s">
        <v>599</v>
      </c>
      <c r="E18" s="8" t="s">
        <v>83</v>
      </c>
      <c r="F18" s="8" t="s">
        <v>82</v>
      </c>
      <c r="G18" s="8" t="s">
        <v>82</v>
      </c>
      <c r="H18" s="8" t="s">
        <v>244</v>
      </c>
      <c r="I18" s="15" t="s">
        <v>330</v>
      </c>
      <c r="J18" s="8" t="s">
        <v>330</v>
      </c>
    </row>
    <row r="19" spans="1:10" x14ac:dyDescent="0.35">
      <c r="A19" s="43" t="s">
        <v>311</v>
      </c>
      <c r="B19" s="50" t="s">
        <v>600</v>
      </c>
      <c r="E19" s="8" t="s">
        <v>84</v>
      </c>
      <c r="F19" s="8" t="s">
        <v>83</v>
      </c>
      <c r="G19" s="8" t="s">
        <v>83</v>
      </c>
      <c r="H19" s="8" t="s">
        <v>245</v>
      </c>
      <c r="I19" s="8" t="s">
        <v>241</v>
      </c>
      <c r="J19" s="8" t="s">
        <v>241</v>
      </c>
    </row>
    <row r="20" spans="1:10" x14ac:dyDescent="0.35">
      <c r="A20" s="44" t="s">
        <v>15</v>
      </c>
      <c r="B20" s="50" t="s">
        <v>595</v>
      </c>
      <c r="E20" s="8" t="s">
        <v>85</v>
      </c>
      <c r="F20" s="8" t="s">
        <v>84</v>
      </c>
      <c r="G20" s="8" t="s">
        <v>84</v>
      </c>
      <c r="H20" s="8" t="s">
        <v>246</v>
      </c>
      <c r="I20" s="8" t="s">
        <v>244</v>
      </c>
      <c r="J20" s="8" t="s">
        <v>244</v>
      </c>
    </row>
    <row r="21" spans="1:10" x14ac:dyDescent="0.35">
      <c r="A21" s="18" t="s">
        <v>153</v>
      </c>
      <c r="E21" s="8" t="s">
        <v>86</v>
      </c>
      <c r="F21" s="8" t="s">
        <v>85</v>
      </c>
      <c r="G21" s="8" t="s">
        <v>85</v>
      </c>
      <c r="H21" s="8" t="s">
        <v>247</v>
      </c>
      <c r="I21" s="8" t="s">
        <v>245</v>
      </c>
      <c r="J21" s="8" t="s">
        <v>245</v>
      </c>
    </row>
    <row r="22" spans="1:10" s="28" customFormat="1" x14ac:dyDescent="0.35">
      <c r="A22" s="18" t="s">
        <v>316</v>
      </c>
      <c r="B22"/>
      <c r="E22" s="8" t="s">
        <v>26</v>
      </c>
      <c r="F22" s="8" t="s">
        <v>86</v>
      </c>
      <c r="G22" s="8" t="s">
        <v>86</v>
      </c>
      <c r="H22" s="8" t="s">
        <v>248</v>
      </c>
      <c r="I22" s="8" t="s">
        <v>246</v>
      </c>
      <c r="J22" s="8" t="s">
        <v>246</v>
      </c>
    </row>
    <row r="23" spans="1:10" s="28" customFormat="1" x14ac:dyDescent="0.35">
      <c r="A23" s="18" t="s">
        <v>318</v>
      </c>
      <c r="B23"/>
      <c r="E23" s="8" t="s">
        <v>720</v>
      </c>
      <c r="F23" s="8" t="s">
        <v>26</v>
      </c>
      <c r="G23" s="8" t="s">
        <v>26</v>
      </c>
      <c r="H23" s="8" t="s">
        <v>249</v>
      </c>
      <c r="I23" s="8" t="s">
        <v>247</v>
      </c>
      <c r="J23" s="8" t="s">
        <v>247</v>
      </c>
    </row>
    <row r="24" spans="1:10" s="28" customFormat="1" x14ac:dyDescent="0.35">
      <c r="A24" s="18" t="s">
        <v>319</v>
      </c>
      <c r="E24" s="8" t="s">
        <v>87</v>
      </c>
      <c r="F24" s="8" t="s">
        <v>720</v>
      </c>
      <c r="G24" s="8" t="s">
        <v>720</v>
      </c>
      <c r="H24" s="8" t="s">
        <v>251</v>
      </c>
      <c r="I24" s="8" t="s">
        <v>248</v>
      </c>
      <c r="J24" s="8" t="s">
        <v>248</v>
      </c>
    </row>
    <row r="25" spans="1:10" s="28" customFormat="1" x14ac:dyDescent="0.35">
      <c r="A25" s="18" t="s">
        <v>313</v>
      </c>
      <c r="E25" s="8" t="s">
        <v>88</v>
      </c>
      <c r="F25" s="8" t="s">
        <v>87</v>
      </c>
      <c r="G25" s="8" t="s">
        <v>87</v>
      </c>
      <c r="H25" s="8" t="s">
        <v>253</v>
      </c>
      <c r="I25" s="8" t="s">
        <v>249</v>
      </c>
      <c r="J25" s="8" t="s">
        <v>249</v>
      </c>
    </row>
    <row r="26" spans="1:10" s="28" customFormat="1" x14ac:dyDescent="0.35">
      <c r="A26" s="18" t="s">
        <v>314</v>
      </c>
      <c r="E26" s="8" t="s">
        <v>89</v>
      </c>
      <c r="F26" s="8" t="s">
        <v>330</v>
      </c>
      <c r="G26" s="8" t="s">
        <v>330</v>
      </c>
      <c r="H26" s="8" t="s">
        <v>255</v>
      </c>
      <c r="I26" s="8" t="s">
        <v>251</v>
      </c>
      <c r="J26" s="8" t="s">
        <v>251</v>
      </c>
    </row>
    <row r="27" spans="1:10" s="28" customFormat="1" x14ac:dyDescent="0.35">
      <c r="A27" s="18" t="s">
        <v>315</v>
      </c>
      <c r="E27" s="8" t="s">
        <v>90</v>
      </c>
      <c r="F27" s="8" t="s">
        <v>88</v>
      </c>
      <c r="G27" s="8" t="s">
        <v>88</v>
      </c>
      <c r="H27" s="8" t="s">
        <v>257</v>
      </c>
      <c r="I27" s="8" t="s">
        <v>253</v>
      </c>
      <c r="J27" s="8" t="s">
        <v>253</v>
      </c>
    </row>
    <row r="28" spans="1:10" s="28" customFormat="1" x14ac:dyDescent="0.35">
      <c r="A28" s="18" t="s">
        <v>312</v>
      </c>
      <c r="E28" s="8" t="s">
        <v>91</v>
      </c>
      <c r="F28" s="8" t="s">
        <v>89</v>
      </c>
      <c r="G28" s="8" t="s">
        <v>89</v>
      </c>
      <c r="H28" s="8" t="s">
        <v>259</v>
      </c>
      <c r="I28" s="8" t="s">
        <v>255</v>
      </c>
      <c r="J28" s="8" t="s">
        <v>255</v>
      </c>
    </row>
    <row r="29" spans="1:10" s="28" customFormat="1" x14ac:dyDescent="0.35">
      <c r="A29" s="18" t="s">
        <v>317</v>
      </c>
      <c r="E29" s="8" t="s">
        <v>92</v>
      </c>
      <c r="F29" s="8" t="s">
        <v>90</v>
      </c>
      <c r="G29" s="8" t="s">
        <v>90</v>
      </c>
      <c r="H29" s="8" t="s">
        <v>261</v>
      </c>
      <c r="I29" s="8" t="s">
        <v>257</v>
      </c>
      <c r="J29" s="8" t="s">
        <v>257</v>
      </c>
    </row>
    <row r="30" spans="1:10" s="28" customFormat="1" x14ac:dyDescent="0.35">
      <c r="A30" s="18" t="s">
        <v>322</v>
      </c>
      <c r="E30" s="8" t="s">
        <v>93</v>
      </c>
      <c r="F30" s="8" t="s">
        <v>91</v>
      </c>
      <c r="G30" s="8" t="s">
        <v>91</v>
      </c>
      <c r="H30" s="8" t="s">
        <v>263</v>
      </c>
      <c r="I30" s="8" t="s">
        <v>259</v>
      </c>
      <c r="J30" s="8" t="s">
        <v>259</v>
      </c>
    </row>
    <row r="31" spans="1:10" x14ac:dyDescent="0.35">
      <c r="A31" s="18" t="s">
        <v>320</v>
      </c>
      <c r="B31" s="28"/>
      <c r="E31" s="8" t="s">
        <v>94</v>
      </c>
      <c r="F31" s="8" t="s">
        <v>92</v>
      </c>
      <c r="G31" s="8" t="s">
        <v>92</v>
      </c>
      <c r="H31" s="8" t="s">
        <v>264</v>
      </c>
      <c r="I31" s="8" t="s">
        <v>261</v>
      </c>
      <c r="J31" s="8" t="s">
        <v>261</v>
      </c>
    </row>
    <row r="32" spans="1:10" x14ac:dyDescent="0.35">
      <c r="A32" s="18" t="s">
        <v>321</v>
      </c>
      <c r="B32" s="28"/>
      <c r="E32" s="8" t="s">
        <v>95</v>
      </c>
      <c r="F32" s="8" t="s">
        <v>93</v>
      </c>
      <c r="G32" s="8" t="s">
        <v>93</v>
      </c>
      <c r="H32" s="8" t="s">
        <v>265</v>
      </c>
      <c r="I32" s="8" t="s">
        <v>263</v>
      </c>
      <c r="J32" s="8" t="s">
        <v>263</v>
      </c>
    </row>
    <row r="33" spans="1:10" ht="15" thickBot="1" x14ac:dyDescent="0.4">
      <c r="A33" s="19" t="s">
        <v>323</v>
      </c>
      <c r="E33" s="8" t="s">
        <v>96</v>
      </c>
      <c r="F33" s="8" t="s">
        <v>94</v>
      </c>
      <c r="G33" s="8" t="s">
        <v>94</v>
      </c>
      <c r="H33" s="8" t="s">
        <v>267</v>
      </c>
      <c r="I33" s="8" t="s">
        <v>264</v>
      </c>
      <c r="J33" s="8" t="s">
        <v>264</v>
      </c>
    </row>
    <row r="34" spans="1:10" x14ac:dyDescent="0.35">
      <c r="E34" s="8" t="s">
        <v>70</v>
      </c>
      <c r="F34" s="8" t="s">
        <v>95</v>
      </c>
      <c r="G34" s="8" t="s">
        <v>95</v>
      </c>
      <c r="H34" s="8" t="s">
        <v>269</v>
      </c>
      <c r="I34" s="8" t="s">
        <v>265</v>
      </c>
      <c r="J34" s="8" t="s">
        <v>265</v>
      </c>
    </row>
    <row r="35" spans="1:10" x14ac:dyDescent="0.35">
      <c r="E35" s="8" t="s">
        <v>97</v>
      </c>
      <c r="F35" s="8" t="s">
        <v>96</v>
      </c>
      <c r="G35" s="8" t="s">
        <v>96</v>
      </c>
      <c r="H35" s="8" t="s">
        <v>270</v>
      </c>
      <c r="I35" s="8" t="s">
        <v>267</v>
      </c>
      <c r="J35" s="8" t="s">
        <v>267</v>
      </c>
    </row>
    <row r="36" spans="1:10" ht="15" thickBot="1" x14ac:dyDescent="0.4">
      <c r="E36" s="8" t="s">
        <v>98</v>
      </c>
      <c r="F36" s="8" t="s">
        <v>70</v>
      </c>
      <c r="G36" s="8" t="s">
        <v>70</v>
      </c>
      <c r="H36" s="8" t="s">
        <v>271</v>
      </c>
      <c r="I36" s="8" t="s">
        <v>269</v>
      </c>
      <c r="J36" s="8" t="s">
        <v>269</v>
      </c>
    </row>
    <row r="37" spans="1:10" x14ac:dyDescent="0.35">
      <c r="A37" s="13" t="s">
        <v>867</v>
      </c>
      <c r="E37" s="8" t="s">
        <v>99</v>
      </c>
      <c r="F37" s="8" t="s">
        <v>97</v>
      </c>
      <c r="G37" s="8" t="s">
        <v>97</v>
      </c>
      <c r="H37" s="28"/>
      <c r="I37" s="8" t="s">
        <v>270</v>
      </c>
      <c r="J37" s="8" t="s">
        <v>270</v>
      </c>
    </row>
    <row r="38" spans="1:10" x14ac:dyDescent="0.35">
      <c r="A38" s="18" t="s">
        <v>110</v>
      </c>
      <c r="E38" s="8" t="s">
        <v>100</v>
      </c>
      <c r="F38" s="8" t="s">
        <v>98</v>
      </c>
      <c r="G38" s="8" t="s">
        <v>98</v>
      </c>
      <c r="H38" s="28"/>
      <c r="I38" s="8" t="s">
        <v>271</v>
      </c>
      <c r="J38" s="8" t="s">
        <v>271</v>
      </c>
    </row>
    <row r="39" spans="1:10" x14ac:dyDescent="0.35">
      <c r="A39" s="18" t="s">
        <v>118</v>
      </c>
      <c r="E39" s="8" t="s">
        <v>101</v>
      </c>
      <c r="F39" s="8" t="s">
        <v>99</v>
      </c>
      <c r="G39" s="8" t="s">
        <v>99</v>
      </c>
      <c r="H39" s="28"/>
    </row>
    <row r="40" spans="1:10" ht="15" thickBot="1" x14ac:dyDescent="0.4">
      <c r="A40" s="19" t="s">
        <v>868</v>
      </c>
      <c r="E40" s="8" t="s">
        <v>102</v>
      </c>
      <c r="F40" s="8" t="s">
        <v>100</v>
      </c>
      <c r="G40" s="8" t="s">
        <v>100</v>
      </c>
      <c r="H40" s="28"/>
    </row>
    <row r="41" spans="1:10" x14ac:dyDescent="0.35">
      <c r="E41" s="8" t="s">
        <v>103</v>
      </c>
      <c r="F41" s="8" t="s">
        <v>101</v>
      </c>
      <c r="G41" s="8" t="s">
        <v>101</v>
      </c>
      <c r="H41" s="28"/>
    </row>
    <row r="42" spans="1:10" x14ac:dyDescent="0.35">
      <c r="E42" s="8" t="s">
        <v>104</v>
      </c>
      <c r="F42" s="8" t="s">
        <v>102</v>
      </c>
      <c r="G42" s="8" t="s">
        <v>102</v>
      </c>
      <c r="H42" s="28"/>
    </row>
    <row r="43" spans="1:10" x14ac:dyDescent="0.35">
      <c r="E43" s="8" t="s">
        <v>105</v>
      </c>
      <c r="F43" s="8" t="s">
        <v>103</v>
      </c>
      <c r="G43" s="8" t="s">
        <v>103</v>
      </c>
      <c r="H43" s="28"/>
    </row>
    <row r="44" spans="1:10" x14ac:dyDescent="0.35">
      <c r="E44" s="8" t="s">
        <v>106</v>
      </c>
      <c r="F44" s="8" t="s">
        <v>104</v>
      </c>
      <c r="G44" s="8" t="s">
        <v>104</v>
      </c>
      <c r="H44" s="28"/>
    </row>
    <row r="45" spans="1:10" x14ac:dyDescent="0.35">
      <c r="F45" s="8" t="s">
        <v>105</v>
      </c>
      <c r="G45" s="8" t="s">
        <v>105</v>
      </c>
      <c r="H45" s="28"/>
    </row>
    <row r="46" spans="1:10" x14ac:dyDescent="0.35">
      <c r="F46" s="8" t="s">
        <v>106</v>
      </c>
      <c r="G46" s="8" t="s">
        <v>106</v>
      </c>
      <c r="H46" s="28"/>
    </row>
    <row r="47" spans="1:10" x14ac:dyDescent="0.35">
      <c r="H47" s="28"/>
    </row>
    <row r="48" spans="1:10" x14ac:dyDescent="0.35">
      <c r="H48" s="28"/>
    </row>
    <row r="49" spans="8:8" x14ac:dyDescent="0.35">
      <c r="H49" s="28"/>
    </row>
    <row r="50" spans="8:8" x14ac:dyDescent="0.35">
      <c r="H50" s="28"/>
    </row>
    <row r="51" spans="8:8" x14ac:dyDescent="0.35">
      <c r="H51" s="28"/>
    </row>
    <row r="52" spans="8:8" x14ac:dyDescent="0.35">
      <c r="H52" s="28"/>
    </row>
    <row r="53" spans="8:8" x14ac:dyDescent="0.35">
      <c r="H53" s="28"/>
    </row>
    <row r="54" spans="8:8" x14ac:dyDescent="0.35">
      <c r="H54" s="28"/>
    </row>
    <row r="55" spans="8:8" x14ac:dyDescent="0.35">
      <c r="H55" s="28"/>
    </row>
    <row r="56" spans="8:8" x14ac:dyDescent="0.35">
      <c r="H56" s="28"/>
    </row>
    <row r="57" spans="8:8" x14ac:dyDescent="0.35">
      <c r="H57" s="28"/>
    </row>
  </sheetData>
  <sheetProtection algorithmName="SHA-512" hashValue="4QV+UMdlMmQrMfr0TtVRlwtXiMy2L3JcsKzEGP9qLsAEILZ2zjiWTCVJi2MW71XStFeCLQ5DM+iqgKbxT9C3IQ==" saltValue="qx5vdWlwve6fsVrE2xFa6Q==" spinCount="100000" sheet="1" objects="1" scenarios="1"/>
  <dataConsolidate/>
  <mergeCells count="5">
    <mergeCell ref="E1:G1"/>
    <mergeCell ref="H1:J1"/>
    <mergeCell ref="K1:M1"/>
    <mergeCell ref="N1:P1"/>
    <mergeCell ref="Q1:S1"/>
  </mergeCells>
  <conditionalFormatting sqref="Q3:Q5">
    <cfRule type="duplicateValues" dxfId="2446" priority="3"/>
  </conditionalFormatting>
  <conditionalFormatting sqref="R4:R5">
    <cfRule type="duplicateValues" dxfId="2445" priority="2"/>
  </conditionalFormatting>
  <conditionalFormatting sqref="S4:S5">
    <cfRule type="duplicateValues" dxfId="2444"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92D050"/>
  </sheetPr>
  <dimension ref="A1:G35"/>
  <sheetViews>
    <sheetView showGridLines="0" topLeftCell="A4" zoomScale="70" zoomScaleNormal="70" workbookViewId="0">
      <selection activeCell="A2" sqref="A2:D32"/>
    </sheetView>
  </sheetViews>
  <sheetFormatPr defaultColWidth="0" defaultRowHeight="14.5" zeroHeight="1" x14ac:dyDescent="0.35"/>
  <cols>
    <col min="1" max="1" width="11.453125" style="3" customWidth="1"/>
    <col min="2" max="3" width="27.81640625" customWidth="1"/>
    <col min="4" max="4" width="11.81640625" style="6" customWidth="1"/>
    <col min="5" max="5" width="8.81640625" customWidth="1"/>
    <col min="6" max="6" width="19" customWidth="1"/>
    <col min="7" max="7" width="8.81640625" customWidth="1"/>
    <col min="8" max="16384" width="8.81640625" hidden="1"/>
  </cols>
  <sheetData>
    <row r="1" spans="1:6" x14ac:dyDescent="0.35">
      <c r="A1" s="20" t="s">
        <v>40</v>
      </c>
      <c r="B1" s="6"/>
      <c r="C1" s="6"/>
      <c r="F1" s="28" t="s">
        <v>208</v>
      </c>
    </row>
    <row r="2" spans="1:6" ht="22.75" customHeight="1" x14ac:dyDescent="0.35">
      <c r="A2" s="7" t="s">
        <v>122</v>
      </c>
      <c r="B2" s="7" t="s">
        <v>11</v>
      </c>
      <c r="C2" s="7" t="s">
        <v>12</v>
      </c>
      <c r="D2" s="7" t="s">
        <v>45</v>
      </c>
      <c r="F2" s="29" t="s">
        <v>149</v>
      </c>
    </row>
    <row r="3" spans="1:6" x14ac:dyDescent="0.35">
      <c r="A3" s="57">
        <v>1</v>
      </c>
      <c r="B3" s="8" t="s">
        <v>6</v>
      </c>
      <c r="C3" s="8" t="s">
        <v>7</v>
      </c>
      <c r="D3" s="8" t="s">
        <v>41</v>
      </c>
      <c r="F3" s="30" t="s">
        <v>1171</v>
      </c>
    </row>
    <row r="4" spans="1:6" x14ac:dyDescent="0.35">
      <c r="A4" s="57">
        <f>A3+1</f>
        <v>2</v>
      </c>
      <c r="B4" s="8" t="s">
        <v>6</v>
      </c>
      <c r="C4" s="8" t="s">
        <v>1</v>
      </c>
      <c r="D4" s="8" t="s">
        <v>42</v>
      </c>
      <c r="F4" s="28"/>
    </row>
    <row r="5" spans="1:6" x14ac:dyDescent="0.35">
      <c r="A5" s="57">
        <f t="shared" ref="A5:A32" si="0">A4+1</f>
        <v>3</v>
      </c>
      <c r="B5" s="8" t="s">
        <v>6</v>
      </c>
      <c r="C5" s="8" t="s">
        <v>4</v>
      </c>
      <c r="D5" s="15" t="s">
        <v>42</v>
      </c>
      <c r="F5" s="114" t="s">
        <v>1164</v>
      </c>
    </row>
    <row r="6" spans="1:6" x14ac:dyDescent="0.35">
      <c r="A6" s="57">
        <f t="shared" si="0"/>
        <v>4</v>
      </c>
      <c r="B6" s="8" t="s">
        <v>6</v>
      </c>
      <c r="C6" s="8" t="s">
        <v>8</v>
      </c>
      <c r="D6" s="15" t="s">
        <v>41</v>
      </c>
      <c r="F6" s="115" t="s">
        <v>1165</v>
      </c>
    </row>
    <row r="7" spans="1:6" x14ac:dyDescent="0.35">
      <c r="A7" s="57">
        <f t="shared" si="0"/>
        <v>5</v>
      </c>
      <c r="B7" s="8" t="s">
        <v>6</v>
      </c>
      <c r="C7" s="8" t="s">
        <v>3</v>
      </c>
      <c r="D7" s="15" t="s">
        <v>41</v>
      </c>
      <c r="F7" s="30">
        <v>2.14</v>
      </c>
    </row>
    <row r="8" spans="1:6" x14ac:dyDescent="0.35">
      <c r="A8" s="57">
        <f t="shared" si="0"/>
        <v>6</v>
      </c>
      <c r="B8" s="8" t="s">
        <v>6</v>
      </c>
      <c r="C8" s="8" t="s">
        <v>2</v>
      </c>
      <c r="D8" s="15" t="s">
        <v>41</v>
      </c>
    </row>
    <row r="9" spans="1:6" x14ac:dyDescent="0.35">
      <c r="A9" s="57">
        <f t="shared" si="0"/>
        <v>7</v>
      </c>
      <c r="B9" s="8" t="s">
        <v>9</v>
      </c>
      <c r="C9" s="8" t="s">
        <v>7</v>
      </c>
      <c r="D9" s="15" t="s">
        <v>41</v>
      </c>
    </row>
    <row r="10" spans="1:6" x14ac:dyDescent="0.35">
      <c r="A10" s="57">
        <f t="shared" si="0"/>
        <v>8</v>
      </c>
      <c r="B10" s="165" t="s">
        <v>719</v>
      </c>
      <c r="C10" s="165" t="s">
        <v>4</v>
      </c>
      <c r="D10" s="165" t="s">
        <v>41</v>
      </c>
    </row>
    <row r="11" spans="1:6" x14ac:dyDescent="0.35">
      <c r="A11" s="57">
        <f t="shared" si="0"/>
        <v>9</v>
      </c>
      <c r="B11" s="165" t="s">
        <v>719</v>
      </c>
      <c r="C11" s="165" t="s">
        <v>7</v>
      </c>
      <c r="D11" s="165" t="s">
        <v>42</v>
      </c>
    </row>
    <row r="12" spans="1:6" x14ac:dyDescent="0.35">
      <c r="A12" s="57">
        <f t="shared" si="0"/>
        <v>10</v>
      </c>
      <c r="B12" s="165" t="s">
        <v>892</v>
      </c>
      <c r="C12" s="165" t="s">
        <v>1</v>
      </c>
      <c r="D12" s="165" t="s">
        <v>41</v>
      </c>
    </row>
    <row r="13" spans="1:6" x14ac:dyDescent="0.35">
      <c r="A13" s="57">
        <f t="shared" si="0"/>
        <v>11</v>
      </c>
      <c r="B13" s="165" t="s">
        <v>893</v>
      </c>
      <c r="C13" s="165" t="s">
        <v>1</v>
      </c>
      <c r="D13" s="165" t="s">
        <v>41</v>
      </c>
    </row>
    <row r="14" spans="1:6" x14ac:dyDescent="0.35">
      <c r="A14" s="57">
        <f t="shared" si="0"/>
        <v>12</v>
      </c>
      <c r="B14" s="58" t="s">
        <v>894</v>
      </c>
      <c r="C14" s="58" t="s">
        <v>3</v>
      </c>
      <c r="D14" s="58" t="s">
        <v>41</v>
      </c>
    </row>
    <row r="15" spans="1:6" x14ac:dyDescent="0.35">
      <c r="A15" s="57">
        <f t="shared" si="0"/>
        <v>13</v>
      </c>
      <c r="B15" s="58" t="s">
        <v>895</v>
      </c>
      <c r="C15" s="58" t="s">
        <v>3</v>
      </c>
      <c r="D15" s="58" t="s">
        <v>41</v>
      </c>
    </row>
    <row r="16" spans="1:6" x14ac:dyDescent="0.35">
      <c r="A16" s="57">
        <f t="shared" si="0"/>
        <v>14</v>
      </c>
      <c r="B16" s="58" t="s">
        <v>896</v>
      </c>
      <c r="C16" s="58" t="s">
        <v>5</v>
      </c>
      <c r="D16" s="58" t="s">
        <v>41</v>
      </c>
    </row>
    <row r="17" spans="1:4" x14ac:dyDescent="0.35">
      <c r="A17" s="57">
        <f t="shared" si="0"/>
        <v>15</v>
      </c>
      <c r="B17" s="58" t="s">
        <v>897</v>
      </c>
      <c r="C17" s="58" t="s">
        <v>5</v>
      </c>
      <c r="D17" s="8" t="s">
        <v>41</v>
      </c>
    </row>
    <row r="18" spans="1:4" x14ac:dyDescent="0.35">
      <c r="A18" s="57">
        <f t="shared" si="0"/>
        <v>16</v>
      </c>
      <c r="B18" s="8" t="s">
        <v>898</v>
      </c>
      <c r="C18" s="58" t="s">
        <v>3</v>
      </c>
      <c r="D18" s="8" t="s">
        <v>41</v>
      </c>
    </row>
    <row r="19" spans="1:4" x14ac:dyDescent="0.35">
      <c r="A19" s="57">
        <f t="shared" si="0"/>
        <v>17</v>
      </c>
      <c r="B19" s="8" t="s">
        <v>899</v>
      </c>
      <c r="C19" s="58" t="s">
        <v>5</v>
      </c>
      <c r="D19" s="8" t="s">
        <v>41</v>
      </c>
    </row>
    <row r="20" spans="1:4" x14ac:dyDescent="0.35">
      <c r="A20" s="57">
        <f t="shared" si="0"/>
        <v>18</v>
      </c>
      <c r="B20" s="58" t="s">
        <v>900</v>
      </c>
      <c r="C20" s="58" t="s">
        <v>3</v>
      </c>
      <c r="D20" s="58" t="s">
        <v>41</v>
      </c>
    </row>
    <row r="21" spans="1:4" x14ac:dyDescent="0.35">
      <c r="A21" s="57">
        <f t="shared" si="0"/>
        <v>19</v>
      </c>
      <c r="B21" s="58" t="s">
        <v>901</v>
      </c>
      <c r="C21" s="58" t="s">
        <v>5</v>
      </c>
      <c r="D21" s="58" t="s">
        <v>41</v>
      </c>
    </row>
    <row r="22" spans="1:4" x14ac:dyDescent="0.35">
      <c r="A22" s="57">
        <f t="shared" si="0"/>
        <v>20</v>
      </c>
      <c r="B22" s="8" t="s">
        <v>902</v>
      </c>
      <c r="C22" s="58" t="s">
        <v>3</v>
      </c>
      <c r="D22" s="58" t="s">
        <v>41</v>
      </c>
    </row>
    <row r="23" spans="1:4" x14ac:dyDescent="0.35">
      <c r="A23" s="57">
        <f t="shared" si="0"/>
        <v>21</v>
      </c>
      <c r="B23" s="8" t="s">
        <v>903</v>
      </c>
      <c r="C23" s="58" t="s">
        <v>3</v>
      </c>
      <c r="D23" s="58" t="s">
        <v>41</v>
      </c>
    </row>
    <row r="24" spans="1:4" x14ac:dyDescent="0.35">
      <c r="A24" s="57">
        <f t="shared" si="0"/>
        <v>22</v>
      </c>
      <c r="B24" s="58" t="s">
        <v>995</v>
      </c>
      <c r="C24" s="8" t="s">
        <v>3</v>
      </c>
      <c r="D24" s="8" t="s">
        <v>41</v>
      </c>
    </row>
    <row r="25" spans="1:4" x14ac:dyDescent="0.35">
      <c r="A25" s="57">
        <f t="shared" si="0"/>
        <v>23</v>
      </c>
      <c r="B25" s="120" t="s">
        <v>1070</v>
      </c>
      <c r="C25" s="120" t="s">
        <v>7</v>
      </c>
      <c r="D25" s="120" t="s">
        <v>41</v>
      </c>
    </row>
    <row r="26" spans="1:4" x14ac:dyDescent="0.35">
      <c r="A26" s="57">
        <f t="shared" si="0"/>
        <v>24</v>
      </c>
      <c r="B26" s="8" t="s">
        <v>1095</v>
      </c>
      <c r="C26" s="8" t="s">
        <v>5</v>
      </c>
      <c r="D26" s="8" t="s">
        <v>41</v>
      </c>
    </row>
    <row r="27" spans="1:4" x14ac:dyDescent="0.35">
      <c r="A27" s="57">
        <f t="shared" si="0"/>
        <v>25</v>
      </c>
      <c r="B27" s="8" t="s">
        <v>1100</v>
      </c>
      <c r="C27" s="8" t="s">
        <v>3</v>
      </c>
      <c r="D27" s="8" t="s">
        <v>41</v>
      </c>
    </row>
    <row r="28" spans="1:4" x14ac:dyDescent="0.35">
      <c r="A28" s="57">
        <f t="shared" si="0"/>
        <v>26</v>
      </c>
      <c r="B28" s="8" t="s">
        <v>1107</v>
      </c>
      <c r="C28" s="8" t="s">
        <v>3</v>
      </c>
      <c r="D28" s="8" t="s">
        <v>42</v>
      </c>
    </row>
    <row r="29" spans="1:4" x14ac:dyDescent="0.35">
      <c r="A29" s="57">
        <f t="shared" si="0"/>
        <v>27</v>
      </c>
      <c r="B29" s="8" t="s">
        <v>1108</v>
      </c>
      <c r="C29" s="8" t="s">
        <v>5</v>
      </c>
      <c r="D29" s="8" t="s">
        <v>41</v>
      </c>
    </row>
    <row r="30" spans="1:4" x14ac:dyDescent="0.35">
      <c r="A30" s="57">
        <f t="shared" si="0"/>
        <v>28</v>
      </c>
      <c r="B30" s="8" t="s">
        <v>1109</v>
      </c>
      <c r="C30" s="8" t="s">
        <v>5</v>
      </c>
      <c r="D30" s="8" t="s">
        <v>42</v>
      </c>
    </row>
    <row r="31" spans="1:4" x14ac:dyDescent="0.35">
      <c r="A31" s="57">
        <f t="shared" si="0"/>
        <v>29</v>
      </c>
      <c r="B31" s="8" t="s">
        <v>1110</v>
      </c>
      <c r="C31" s="8" t="s">
        <v>3</v>
      </c>
      <c r="D31" s="8" t="s">
        <v>42</v>
      </c>
    </row>
    <row r="32" spans="1:4" x14ac:dyDescent="0.35">
      <c r="A32" s="57">
        <f t="shared" si="0"/>
        <v>30</v>
      </c>
      <c r="B32" s="8" t="s">
        <v>1464</v>
      </c>
      <c r="C32" s="8" t="s">
        <v>3</v>
      </c>
      <c r="D32" s="8" t="s">
        <v>41</v>
      </c>
    </row>
    <row r="33" x14ac:dyDescent="0.35"/>
    <row r="34" x14ac:dyDescent="0.35"/>
    <row r="35" x14ac:dyDescent="0.35"/>
  </sheetData>
  <protectedRanges>
    <protectedRange sqref="F3" name="Range2"/>
    <protectedRange sqref="B3:D32" name="Range1"/>
  </protectedRanges>
  <dataConsolidate/>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'Validation Values'!$A$2:$A$3</xm:f>
          </x14:formula1>
          <xm:sqref>D3:D12</xm:sqref>
        </x14:dataValidation>
        <x14:dataValidation type="list" allowBlank="1" showInputMessage="1" showErrorMessage="1" xr:uid="{00000000-0002-0000-0100-000001000000}">
          <x14:formula1>
            <xm:f>'Validation Values'!$B$2:$B$8</xm:f>
          </x14:formula1>
          <xm:sqref>C3:C32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A1:Z102"/>
  <sheetViews>
    <sheetView showGridLines="0" zoomScale="130" zoomScaleNormal="130" workbookViewId="0">
      <pane ySplit="2" topLeftCell="A9" activePane="bottomLeft" state="frozen"/>
      <selection pane="bottomLeft" activeCell="A29" sqref="A29:C29"/>
    </sheetView>
  </sheetViews>
  <sheetFormatPr defaultColWidth="0" defaultRowHeight="14.5" zeroHeight="1" x14ac:dyDescent="0.35"/>
  <cols>
    <col min="1" max="1" width="20" style="3" customWidth="1"/>
    <col min="2" max="2" width="19.36328125" style="3" customWidth="1"/>
    <col min="3" max="3" width="39.36328125" style="3" customWidth="1"/>
    <col min="4" max="4" width="27" bestFit="1" customWidth="1"/>
    <col min="5" max="5" width="57.36328125" style="6" bestFit="1" customWidth="1"/>
    <col min="6" max="6" width="21.1796875" customWidth="1"/>
    <col min="7" max="7" width="54.453125" bestFit="1" customWidth="1"/>
    <col min="8" max="8" width="58.36328125" bestFit="1" customWidth="1"/>
    <col min="9" max="9" width="63.36328125" style="6" bestFit="1" customWidth="1"/>
    <col min="10" max="10" width="50.1796875" style="6" customWidth="1"/>
    <col min="11" max="11" width="53.453125" style="6" bestFit="1" customWidth="1"/>
    <col min="12" max="16" width="8.81640625" customWidth="1"/>
    <col min="17" max="17" width="22.81640625" style="28" customWidth="1"/>
    <col min="18" max="19" width="19.453125" style="28" customWidth="1"/>
    <col min="20" max="20" width="8.81640625" customWidth="1"/>
    <col min="21" max="21" width="23.453125" customWidth="1"/>
    <col min="22" max="22" width="58.1796875" bestFit="1" customWidth="1"/>
    <col min="23" max="25" width="8.81640625" customWidth="1"/>
    <col min="26" max="26" width="0" hidden="1" customWidth="1"/>
    <col min="27" max="16384" width="8.81640625" hidden="1"/>
  </cols>
  <sheetData>
    <row r="1" spans="1:22" x14ac:dyDescent="0.35">
      <c r="A1" s="17" t="s">
        <v>39</v>
      </c>
      <c r="B1" s="17"/>
      <c r="C1" s="17"/>
      <c r="D1" s="17"/>
      <c r="E1" s="17"/>
      <c r="F1" s="17"/>
      <c r="G1" s="17"/>
      <c r="M1" s="28" t="s">
        <v>618</v>
      </c>
      <c r="N1" s="28"/>
      <c r="O1" s="28"/>
      <c r="Q1" s="28" t="s">
        <v>624</v>
      </c>
      <c r="U1" t="s">
        <v>642</v>
      </c>
    </row>
    <row r="2" spans="1:22" ht="22.75" customHeight="1" x14ac:dyDescent="0.35">
      <c r="A2" s="1" t="s">
        <v>0</v>
      </c>
      <c r="B2" s="7" t="s">
        <v>17</v>
      </c>
      <c r="C2" s="29" t="s">
        <v>200</v>
      </c>
      <c r="D2" s="1" t="s">
        <v>11</v>
      </c>
      <c r="E2" s="7" t="s">
        <v>154</v>
      </c>
      <c r="F2" s="1" t="s">
        <v>16</v>
      </c>
      <c r="G2" s="1" t="s">
        <v>195</v>
      </c>
      <c r="H2" s="7" t="s">
        <v>191</v>
      </c>
      <c r="I2" s="7" t="s">
        <v>192</v>
      </c>
      <c r="J2" s="7" t="s">
        <v>193</v>
      </c>
      <c r="K2" s="7" t="s">
        <v>194</v>
      </c>
      <c r="M2" s="29" t="s">
        <v>619</v>
      </c>
      <c r="N2" s="29" t="s">
        <v>620</v>
      </c>
      <c r="O2" s="29" t="s">
        <v>121</v>
      </c>
      <c r="Q2" s="29" t="s">
        <v>619</v>
      </c>
      <c r="R2" s="29" t="s">
        <v>620</v>
      </c>
      <c r="S2" s="29" t="s">
        <v>121</v>
      </c>
      <c r="U2" s="29" t="s">
        <v>640</v>
      </c>
      <c r="V2" s="29" t="s">
        <v>641</v>
      </c>
    </row>
    <row r="3" spans="1:22" x14ac:dyDescent="0.35">
      <c r="A3" s="57">
        <v>1</v>
      </c>
      <c r="B3" s="57">
        <v>1</v>
      </c>
      <c r="C3" s="57" t="str">
        <f>IF(TRIM(E3)&lt;&gt;"",IF(OR(UPPER(F3)="LMT",UPPER(F3)="SPEND"),VLOOKUP($F3,'Validation Values'!$B:$C,2,0),D3&amp;"_"&amp;VLOOKUP($F3,'Validation Values'!$B:$C,2,0)),"")</f>
        <v>DSDK_1</v>
      </c>
      <c r="D3" s="55" t="s">
        <v>6</v>
      </c>
      <c r="E3" s="55" t="s">
        <v>155</v>
      </c>
      <c r="F3" s="55" t="s">
        <v>7</v>
      </c>
      <c r="G3" s="55" t="str">
        <f>IF(D3="","",LOWER(D3)&amp;"_"&amp;LOWER(E3))</f>
        <v>dsdk_impressions</v>
      </c>
      <c r="H3" s="55" t="str">
        <f>IF(G3&lt;&gt;"","raw_"&amp;G3,"")</f>
        <v>raw_dsdk_impressions</v>
      </c>
      <c r="I3" s="55" t="str">
        <f t="shared" ref="I3:I66" si="0">IF(NOT(ISBLANK($F3)),IF(UPPER($F3)="LMT",UPPER($F3&amp;"_"&amp;$E3&amp;"_"&amp;$D3&amp;"_"&amp;LEFT($I$2,(FIND("_",$I$2)-1))),UPPER($F3&amp;"_"&amp;$D3&amp;"_"&amp;LEFT($I$2,(FIND("_",$I$2)-1)))),"")</f>
        <v>EVENTS_DSDK_PRESRC</v>
      </c>
      <c r="J3" s="55" t="str">
        <f>IF(NOT(ISBLANK($F3)),IF(UPPER($F3)="LMT",UPPER($F3&amp;"_"&amp;$E3&amp;"_"&amp;LEFT(J$2,(FIND("_",J$2)-1))),UPPER($F3&amp;"_"&amp;LEFT(J$2,(FIND("_",J$2)-1)))),"")</f>
        <v>EVENTS_SRC</v>
      </c>
      <c r="K3" s="55" t="str">
        <f>IF(NOT(ISBLANK($F3)),IF(UPPER($F3)="LMT",UPPER($F3&amp;"_"&amp;$E3&amp;"_"&amp;LEFT(K$2,(FIND("_",K$2)-1))),UPPER($F3&amp;"_"&amp;LEFT(K$2,(FIND("_",K$2)-1)))),"")</f>
        <v>EVENTS_LBIS</v>
      </c>
      <c r="M3" s="56" t="b">
        <f t="shared" ref="M3:M67" ca="1" si="1">IFERROR(INDIRECT("raw_"&amp;IFERROR(_xlfn.NUMBERVALUE($B3),FALSE)&amp;"!$C$7"),"NA")</f>
        <v>0</v>
      </c>
      <c r="N3" s="56" t="b">
        <f ca="1">IF(M3=FALSE,IFERROR(IF($A3="LMT",VLOOKUP($H3,presrc_LMT!$E:$H,4,0),IF($A3="SPEND",VLOOKUP($H3,presrc_SPEND!$E:$H,4,0),INDIRECT("presrc_"&amp;$A3&amp;"!$D$7"))),"NA"),"NA")</f>
        <v>0</v>
      </c>
      <c r="O3" s="56" t="b">
        <f ca="1">IF(N3=FALSE,IFERROR(IF($A3="LMT",VLOOKUP($I3,src_LMT!$C:$E,3,0),IF($A3="SPEND",VLOOKUP($I3,src_SPEND!$C:$E,3,0),INDIRECT("src_"&amp;$C3&amp;"!$D$7"))),"NA"),"NA")</f>
        <v>0</v>
      </c>
      <c r="Q3" s="56" t="str">
        <f ca="1">$F3&amp;"_"&amp;M3</f>
        <v>EVENTS_FALSE</v>
      </c>
      <c r="R3" s="56" t="str">
        <f ca="1">$F3&amp;"_"&amp;N3</f>
        <v>EVENTS_FALSE</v>
      </c>
      <c r="S3" s="56" t="str">
        <f ca="1">$F3&amp;"_"&amp;O3</f>
        <v>EVENTS_FALSE</v>
      </c>
      <c r="U3" s="56" t="str">
        <f t="shared" ref="U3:U34" si="2">CONCATENATE(IFERROR(INDEX($F:$F,MATCH($E3&amp;"1",$V:$V,0),1),""),IFERROR(","&amp;INDEX($F:$F,MATCH($E3&amp;"2",$V:$V,0),1),""),IFERROR(","&amp;INDEX($F:$F,MATCH($E3&amp;"3",$V:$V,0),1),""),IFERROR(","&amp;INDEX($F:$F,MATCH($E3&amp;"4",$V:$V,0),1),""),IFERROR(","&amp;INDEX($F:$F,MATCH($E3&amp;"5",$V:$V,0),1),""))</f>
        <v>EVENTS</v>
      </c>
      <c r="V3" s="56" t="str">
        <f>IF(ISBLANK($E3),"",$E3&amp;COUNTIF($E$3:$E3,$E3))</f>
        <v>impressions1</v>
      </c>
    </row>
    <row r="4" spans="1:22" x14ac:dyDescent="0.35">
      <c r="A4" s="57">
        <f>IF(TRIM(E4)&lt;&gt;"",IFERROR(IF(F4="LMT","LMT",IF(F4="SPEND","SPEND",MAX($A$3:$A3)+1)),1),"")</f>
        <v>2</v>
      </c>
      <c r="B4" s="57">
        <f>IF(TRIM(E4)&lt;&gt;"",IFERROR(INDEX($B$3:$B3,MATCH($E4,$E$3:$E3,0),1),MAX($B$3:$B3)+1),"")</f>
        <v>2</v>
      </c>
      <c r="C4" s="57" t="str">
        <f>IF(TRIM(E4)&lt;&gt;"",IF(OR(UPPER(F4)="LMT",UPPER(F4)="SPEND"),VLOOKUP($F4,'Validation Values'!$B:$C,2,0),D4&amp;"_"&amp;VLOOKUP($F4,'Validation Values'!$B:$C,2,0)),"")</f>
        <v>DSDK_1</v>
      </c>
      <c r="D4" s="55" t="s">
        <v>6</v>
      </c>
      <c r="E4" s="55" t="s">
        <v>156</v>
      </c>
      <c r="F4" s="55" t="s">
        <v>7</v>
      </c>
      <c r="G4" s="55" t="str">
        <f t="shared" ref="G4:G67" si="3">IF(D4="","",LOWER(D4)&amp;"_"&amp;LOWER(E4))</f>
        <v>dsdk_pixelless_impressions</v>
      </c>
      <c r="H4" s="55" t="str">
        <f t="shared" ref="H4:H67" si="4">IF(G4&lt;&gt;"","raw_"&amp;G4,"")</f>
        <v>raw_dsdk_pixelless_impressions</v>
      </c>
      <c r="I4" s="55" t="str">
        <f t="shared" si="0"/>
        <v>EVENTS_DSDK_PRESRC</v>
      </c>
      <c r="J4" s="55" t="str">
        <f t="shared" ref="J4:K35" si="5">IF(NOT(ISBLANK($F4)),IF(UPPER($F4)="LMT",UPPER($F4&amp;"_"&amp;$E4&amp;"_"&amp;LEFT(J$2,(FIND("_",J$2)-1))),UPPER($F4&amp;"_"&amp;LEFT(J$2,(FIND("_",J$2)-1)))),"")</f>
        <v>EVENTS_SRC</v>
      </c>
      <c r="K4" s="55" t="str">
        <f t="shared" si="5"/>
        <v>EVENTS_LBIS</v>
      </c>
      <c r="M4" s="56" t="b">
        <f t="shared" ca="1" si="1"/>
        <v>0</v>
      </c>
      <c r="N4" s="56" t="b">
        <f ca="1">IF(M4=FALSE,IFERROR(IF($A4="LMT",VLOOKUP($H4,presrc_LMT!$E:$H,4,0),IF($A4="SPEND",VLOOKUP($H4,presrc_SPEND!$E:$H,4,0),INDIRECT("presrc_"&amp;$A4&amp;"!$D$7"))),"NA"),"NA")</f>
        <v>0</v>
      </c>
      <c r="O4" s="56" t="b">
        <f ca="1">IF(N4=FALSE,IFERROR(IF($A4="LMT",VLOOKUP($I4,src_LMT!$C:$E,3,0),IF($A4="SPEND",VLOOKUP($I4,src_SPEND!$C:$E,3,0),INDIRECT("src_"&amp;$C4&amp;"!$D$7"))),"NA"),"NA")</f>
        <v>0</v>
      </c>
      <c r="Q4" s="56" t="str">
        <f t="shared" ref="Q4:Q67" ca="1" si="6">$F4&amp;"_"&amp;M4</f>
        <v>EVENTS_FALSE</v>
      </c>
      <c r="R4" s="56" t="str">
        <f t="shared" ref="R4:R67" ca="1" si="7">$F4&amp;"_"&amp;N4</f>
        <v>EVENTS_FALSE</v>
      </c>
      <c r="S4" s="56" t="str">
        <f t="shared" ref="S4:S67" ca="1" si="8">$F4&amp;"_"&amp;O4</f>
        <v>EVENTS_FALSE</v>
      </c>
      <c r="U4" s="56" t="str">
        <f t="shared" si="2"/>
        <v>EVENTS</v>
      </c>
      <c r="V4" s="56" t="str">
        <f>IF(ISBLANK($E4),"",$E4&amp;COUNTIF($E$3:$E4,$E4))</f>
        <v>pixelless_impressions1</v>
      </c>
    </row>
    <row r="5" spans="1:22" x14ac:dyDescent="0.35">
      <c r="A5" s="57">
        <f>IF(TRIM(E5)&lt;&gt;"",IFERROR(IF(F5="LMT","LMT",IF(F5="SPEND","SPEND",MAX($A$3:$A4)+1)),1),"")</f>
        <v>3</v>
      </c>
      <c r="B5" s="57">
        <f>IF(TRIM(E5)&lt;&gt;"",IFERROR(INDEX($B$3:$B4,MATCH($E5,$E$3:$E4,0),1),MAX($B$3:$B4)+1),"")</f>
        <v>3</v>
      </c>
      <c r="C5" s="57" t="str">
        <f>IF(TRIM(E5)&lt;&gt;"",IF(OR(UPPER(F5)="LMT",UPPER(F5)="SPEND"),VLOOKUP($F5,'Validation Values'!$B:$C,2,0),D5&amp;"_"&amp;VLOOKUP($F5,'Validation Values'!$B:$C,2,0)),"")</f>
        <v>DSDK_1</v>
      </c>
      <c r="D5" s="55" t="s">
        <v>6</v>
      </c>
      <c r="E5" s="55" t="s">
        <v>157</v>
      </c>
      <c r="F5" s="55" t="s">
        <v>7</v>
      </c>
      <c r="G5" s="55" t="str">
        <f t="shared" si="3"/>
        <v>dsdk_additive_impressions</v>
      </c>
      <c r="H5" s="55" t="str">
        <f t="shared" si="4"/>
        <v>raw_dsdk_additive_impressions</v>
      </c>
      <c r="I5" s="55" t="str">
        <f t="shared" si="0"/>
        <v>EVENTS_DSDK_PRESRC</v>
      </c>
      <c r="J5" s="55" t="str">
        <f t="shared" si="5"/>
        <v>EVENTS_SRC</v>
      </c>
      <c r="K5" s="55" t="str">
        <f t="shared" si="5"/>
        <v>EVENTS_LBIS</v>
      </c>
      <c r="M5" s="56" t="b">
        <f t="shared" ca="1" si="1"/>
        <v>0</v>
      </c>
      <c r="N5" s="56" t="b">
        <f ca="1">IF(M5=FALSE,IFERROR(IF($A5="LMT",VLOOKUP($H5,presrc_LMT!$E:$H,4,0),IF($A5="SPEND",VLOOKUP($H5,presrc_SPEND!$E:$H,4,0),INDIRECT("presrc_"&amp;$A5&amp;"!$D$7"))),"NA"),"NA")</f>
        <v>0</v>
      </c>
      <c r="O5" s="56" t="b">
        <f ca="1">IF(N5=FALSE,IFERROR(IF($A5="LMT",VLOOKUP($I5,src_LMT!$C:$E,3,0),IF($A5="SPEND",VLOOKUP($I5,src_SPEND!$C:$E,3,0),INDIRECT("src_"&amp;$C5&amp;"!$D$7"))),"NA"),"NA")</f>
        <v>0</v>
      </c>
      <c r="Q5" s="56" t="str">
        <f t="shared" ca="1" si="6"/>
        <v>EVENTS_FALSE</v>
      </c>
      <c r="R5" s="56" t="str">
        <f t="shared" ca="1" si="7"/>
        <v>EVENTS_FALSE</v>
      </c>
      <c r="S5" s="56" t="str">
        <f t="shared" ca="1" si="8"/>
        <v>EVENTS_FALSE</v>
      </c>
      <c r="U5" s="56" t="str">
        <f t="shared" si="2"/>
        <v>EVENTS</v>
      </c>
      <c r="V5" s="56" t="str">
        <f>IF(ISBLANK($E5),"",$E5&amp;COUNTIF($E$3:$E5,$E5))</f>
        <v>additive_impressions1</v>
      </c>
    </row>
    <row r="6" spans="1:22" x14ac:dyDescent="0.35">
      <c r="A6" s="57">
        <f>IF(TRIM(E6)&lt;&gt;"",IFERROR(IF(F6="LMT","LMT",IF(F6="SPEND","SPEND",MAX($A$3:$A5)+1)),1),"")</f>
        <v>4</v>
      </c>
      <c r="B6" s="57">
        <f>IF(TRIM(E6)&lt;&gt;"",IFERROR(INDEX($B$3:$B5,MATCH($E6,$E$3:$E5,0),1),MAX($B$3:$B5)+1),"")</f>
        <v>4</v>
      </c>
      <c r="C6" s="57" t="str">
        <f>IF(TRIM(E6)&lt;&gt;"",IF(OR(UPPER(F6)="LMT",UPPER(F6)="SPEND"),VLOOKUP($F6,'Validation Values'!$B:$C,2,0),D6&amp;"_"&amp;VLOOKUP($F6,'Validation Values'!$B:$C,2,0)),"")</f>
        <v>DSDK_1</v>
      </c>
      <c r="D6" s="55" t="s">
        <v>6</v>
      </c>
      <c r="E6" s="55" t="s">
        <v>158</v>
      </c>
      <c r="F6" s="55" t="s">
        <v>7</v>
      </c>
      <c r="G6" s="55" t="str">
        <f t="shared" si="3"/>
        <v>dsdk_unattributed_impressions</v>
      </c>
      <c r="H6" s="55" t="str">
        <f t="shared" si="4"/>
        <v>raw_dsdk_unattributed_impressions</v>
      </c>
      <c r="I6" s="55" t="str">
        <f t="shared" si="0"/>
        <v>EVENTS_DSDK_PRESRC</v>
      </c>
      <c r="J6" s="55" t="str">
        <f t="shared" si="5"/>
        <v>EVENTS_SRC</v>
      </c>
      <c r="K6" s="55" t="str">
        <f t="shared" si="5"/>
        <v>EVENTS_LBIS</v>
      </c>
      <c r="M6" s="56" t="b">
        <f t="shared" ca="1" si="1"/>
        <v>0</v>
      </c>
      <c r="N6" s="56" t="b">
        <f ca="1">IF(M6=FALSE,IFERROR(IF($A6="LMT",VLOOKUP($H6,presrc_LMT!$E:$H,4,0),IF($A6="SPEND",VLOOKUP($H6,presrc_SPEND!$E:$H,4,0),INDIRECT("presrc_"&amp;$A6&amp;"!$D$7"))),"NA"),"NA")</f>
        <v>0</v>
      </c>
      <c r="O6" s="56" t="b">
        <f ca="1">IF(N6=FALSE,IFERROR(IF($A6="LMT",VLOOKUP($I6,src_LMT!$C:$E,3,0),IF($A6="SPEND",VLOOKUP($I6,src_SPEND!$C:$E,3,0),INDIRECT("src_"&amp;$C6&amp;"!$D$7"))),"NA"),"NA")</f>
        <v>0</v>
      </c>
      <c r="Q6" s="56" t="str">
        <f t="shared" ca="1" si="6"/>
        <v>EVENTS_FALSE</v>
      </c>
      <c r="R6" s="56" t="str">
        <f t="shared" ca="1" si="7"/>
        <v>EVENTS_FALSE</v>
      </c>
      <c r="S6" s="56" t="str">
        <f t="shared" ca="1" si="8"/>
        <v>EVENTS_FALSE</v>
      </c>
      <c r="U6" s="56" t="str">
        <f t="shared" si="2"/>
        <v>EVENTS</v>
      </c>
      <c r="V6" s="56" t="str">
        <f>IF(ISBLANK($E6),"",$E6&amp;COUNTIF($E$3:$E6,$E6))</f>
        <v>unattributed_impressions1</v>
      </c>
    </row>
    <row r="7" spans="1:22" x14ac:dyDescent="0.35">
      <c r="A7" s="57">
        <f>IF(TRIM(E7)&lt;&gt;"",IFERROR(IF(F7="LMT","LMT",IF(F7="SPEND","SPEND",MAX($A$3:$A6)+1)),1),"")</f>
        <v>5</v>
      </c>
      <c r="B7" s="57">
        <f>IF(TRIM(E7)&lt;&gt;"",IFERROR(INDEX($B$3:$B6,MATCH($E7,$E$3:$E6,0),1),MAX($B$3:$B6)+1),"")</f>
        <v>5</v>
      </c>
      <c r="C7" s="57" t="str">
        <f>IF(TRIM(E7)&lt;&gt;"",IF(OR(UPPER(F7)="LMT",UPPER(F7)="SPEND"),VLOOKUP($F7,'Validation Values'!$B:$C,2,0),D7&amp;"_"&amp;VLOOKUP($F7,'Validation Values'!$B:$C,2,0)),"")</f>
        <v>DSDK_1</v>
      </c>
      <c r="D7" s="55" t="s">
        <v>6</v>
      </c>
      <c r="E7" s="55" t="s">
        <v>159</v>
      </c>
      <c r="F7" s="55" t="s">
        <v>7</v>
      </c>
      <c r="G7" s="55" t="str">
        <f t="shared" si="3"/>
        <v>dsdk_engagements</v>
      </c>
      <c r="H7" s="55" t="str">
        <f t="shared" si="4"/>
        <v>raw_dsdk_engagements</v>
      </c>
      <c r="I7" s="55" t="str">
        <f t="shared" si="0"/>
        <v>EVENTS_DSDK_PRESRC</v>
      </c>
      <c r="J7" s="55" t="str">
        <f t="shared" si="5"/>
        <v>EVENTS_SRC</v>
      </c>
      <c r="K7" s="55" t="str">
        <f t="shared" si="5"/>
        <v>EVENTS_LBIS</v>
      </c>
      <c r="M7" s="56" t="b">
        <f t="shared" ca="1" si="1"/>
        <v>0</v>
      </c>
      <c r="N7" s="56" t="b">
        <f ca="1">IF(M7=FALSE,IFERROR(IF($A7="LMT",VLOOKUP($H7,presrc_LMT!$E:$H,4,0),IF($A7="SPEND",VLOOKUP($H7,presrc_SPEND!$E:$H,4,0),INDIRECT("presrc_"&amp;$A7&amp;"!$D$7"))),"NA"),"NA")</f>
        <v>0</v>
      </c>
      <c r="O7" s="56" t="b">
        <f ca="1">IF(N7=FALSE,IFERROR(IF($A7="LMT",VLOOKUP($I7,src_LMT!$C:$E,3,0),IF($A7="SPEND",VLOOKUP($I7,src_SPEND!$C:$E,3,0),INDIRECT("src_"&amp;$C7&amp;"!$D$7"))),"NA"),"NA")</f>
        <v>0</v>
      </c>
      <c r="Q7" s="56" t="str">
        <f t="shared" ca="1" si="6"/>
        <v>EVENTS_FALSE</v>
      </c>
      <c r="R7" s="56" t="str">
        <f t="shared" ca="1" si="7"/>
        <v>EVENTS_FALSE</v>
      </c>
      <c r="S7" s="56" t="str">
        <f t="shared" ca="1" si="8"/>
        <v>EVENTS_FALSE</v>
      </c>
      <c r="U7" s="56" t="str">
        <f t="shared" si="2"/>
        <v>EVENTS</v>
      </c>
      <c r="V7" s="56" t="str">
        <f>IF(ISBLANK($E7),"",$E7&amp;COUNTIF($E$3:$E7,$E7))</f>
        <v>engagements1</v>
      </c>
    </row>
    <row r="8" spans="1:22" x14ac:dyDescent="0.35">
      <c r="A8" s="57">
        <f>IF(TRIM(E8)&lt;&gt;"",IFERROR(IF(F8="LMT","LMT",IF(F8="SPEND","SPEND",MAX($A$3:$A7)+1)),1),"")</f>
        <v>6</v>
      </c>
      <c r="B8" s="57">
        <f>IF(TRIM(E8)&lt;&gt;"",IFERROR(INDEX($B$3:$B7,MATCH($E8,$E$3:$E7,0),1),MAX($B$3:$B7)+1),"")</f>
        <v>6</v>
      </c>
      <c r="C8" s="57" t="str">
        <f>IF(TRIM(E8)&lt;&gt;"",IF(OR(UPPER(F8)="LMT",UPPER(F8)="SPEND"),VLOOKUP($F8,'Validation Values'!$B:$C,2,0),D8&amp;"_"&amp;VLOOKUP($F8,'Validation Values'!$B:$C,2,0)),"")</f>
        <v>DSDK_1</v>
      </c>
      <c r="D8" s="55" t="s">
        <v>6</v>
      </c>
      <c r="E8" s="55" t="s">
        <v>160</v>
      </c>
      <c r="F8" s="55" t="s">
        <v>7</v>
      </c>
      <c r="G8" s="55" t="str">
        <f t="shared" si="3"/>
        <v>dsdk_pixelless_engagements</v>
      </c>
      <c r="H8" s="55" t="str">
        <f t="shared" si="4"/>
        <v>raw_dsdk_pixelless_engagements</v>
      </c>
      <c r="I8" s="55" t="str">
        <f t="shared" si="0"/>
        <v>EVENTS_DSDK_PRESRC</v>
      </c>
      <c r="J8" s="55" t="str">
        <f t="shared" si="5"/>
        <v>EVENTS_SRC</v>
      </c>
      <c r="K8" s="55" t="str">
        <f t="shared" si="5"/>
        <v>EVENTS_LBIS</v>
      </c>
      <c r="M8" s="56" t="b">
        <f t="shared" ca="1" si="1"/>
        <v>0</v>
      </c>
      <c r="N8" s="56" t="b">
        <f ca="1">IF(M8=FALSE,IFERROR(IF($A8="LMT",VLOOKUP($H8,presrc_LMT!$E:$H,4,0),IF($A8="SPEND",VLOOKUP($H8,presrc_SPEND!$E:$H,4,0),INDIRECT("presrc_"&amp;$A8&amp;"!$D$7"))),"NA"),"NA")</f>
        <v>0</v>
      </c>
      <c r="O8" s="56" t="b">
        <f ca="1">IF(N8=FALSE,IFERROR(IF($A8="LMT",VLOOKUP($I8,src_LMT!$C:$E,3,0),IF($A8="SPEND",VLOOKUP($I8,src_SPEND!$C:$E,3,0),INDIRECT("src_"&amp;$C8&amp;"!$D$7"))),"NA"),"NA")</f>
        <v>0</v>
      </c>
      <c r="Q8" s="56" t="str">
        <f t="shared" ca="1" si="6"/>
        <v>EVENTS_FALSE</v>
      </c>
      <c r="R8" s="56" t="str">
        <f t="shared" ca="1" si="7"/>
        <v>EVENTS_FALSE</v>
      </c>
      <c r="S8" s="56" t="str">
        <f t="shared" ca="1" si="8"/>
        <v>EVENTS_FALSE</v>
      </c>
      <c r="U8" s="56" t="str">
        <f t="shared" si="2"/>
        <v>EVENTS</v>
      </c>
      <c r="V8" s="56" t="str">
        <f>IF(ISBLANK($E8),"",$E8&amp;COUNTIF($E$3:$E8,$E8))</f>
        <v>pixelless_engagements1</v>
      </c>
    </row>
    <row r="9" spans="1:22" x14ac:dyDescent="0.35">
      <c r="A9" s="57">
        <f>IF(TRIM(E9)&lt;&gt;"",IFERROR(IF(F9="LMT","LMT",IF(F9="SPEND","SPEND",MAX($A$3:$A8)+1)),1),"")</f>
        <v>7</v>
      </c>
      <c r="B9" s="57">
        <f>IF(TRIM(E9)&lt;&gt;"",IFERROR(INDEX($B$3:$B8,MATCH($E9,$E$3:$E8,0),1),MAX($B$3:$B8)+1),"")</f>
        <v>7</v>
      </c>
      <c r="C9" s="57" t="str">
        <f>IF(TRIM(E9)&lt;&gt;"",IF(OR(UPPER(F9)="LMT",UPPER(F9)="SPEND"),VLOOKUP($F9,'Validation Values'!$B:$C,2,0),D9&amp;"_"&amp;VLOOKUP($F9,'Validation Values'!$B:$C,2,0)),"")</f>
        <v>DSDK_1</v>
      </c>
      <c r="D9" s="55" t="s">
        <v>6</v>
      </c>
      <c r="E9" s="55" t="s">
        <v>161</v>
      </c>
      <c r="F9" s="55" t="s">
        <v>7</v>
      </c>
      <c r="G9" s="55" t="str">
        <f t="shared" si="3"/>
        <v>dsdk_additive_engagements</v>
      </c>
      <c r="H9" s="55" t="str">
        <f t="shared" si="4"/>
        <v>raw_dsdk_additive_engagements</v>
      </c>
      <c r="I9" s="55" t="str">
        <f t="shared" si="0"/>
        <v>EVENTS_DSDK_PRESRC</v>
      </c>
      <c r="J9" s="55" t="str">
        <f t="shared" si="5"/>
        <v>EVENTS_SRC</v>
      </c>
      <c r="K9" s="55" t="str">
        <f t="shared" si="5"/>
        <v>EVENTS_LBIS</v>
      </c>
      <c r="M9" s="56" t="b">
        <f t="shared" ca="1" si="1"/>
        <v>0</v>
      </c>
      <c r="N9" s="56" t="b">
        <f ca="1">IF(M9=FALSE,IFERROR(IF($A9="LMT",VLOOKUP($H9,presrc_LMT!$E:$H,4,0),IF($A9="SPEND",VLOOKUP($H9,presrc_SPEND!$E:$H,4,0),INDIRECT("presrc_"&amp;$A9&amp;"!$D$7"))),"NA"),"NA")</f>
        <v>0</v>
      </c>
      <c r="O9" s="56" t="b">
        <f ca="1">IF(N9=FALSE,IFERROR(IF($A9="LMT",VLOOKUP($I9,src_LMT!$C:$E,3,0),IF($A9="SPEND",VLOOKUP($I9,src_SPEND!$C:$E,3,0),INDIRECT("src_"&amp;$C9&amp;"!$D$7"))),"NA"),"NA")</f>
        <v>0</v>
      </c>
      <c r="Q9" s="56" t="str">
        <f t="shared" ca="1" si="6"/>
        <v>EVENTS_FALSE</v>
      </c>
      <c r="R9" s="56" t="str">
        <f t="shared" ca="1" si="7"/>
        <v>EVENTS_FALSE</v>
      </c>
      <c r="S9" s="56" t="str">
        <f t="shared" ca="1" si="8"/>
        <v>EVENTS_FALSE</v>
      </c>
      <c r="U9" s="56" t="str">
        <f t="shared" si="2"/>
        <v>EVENTS</v>
      </c>
      <c r="V9" s="56" t="str">
        <f>IF(ISBLANK($E9),"",$E9&amp;COUNTIF($E$3:$E9,$E9))</f>
        <v>additive_engagements1</v>
      </c>
    </row>
    <row r="10" spans="1:22" x14ac:dyDescent="0.35">
      <c r="A10" s="57">
        <f>IF(TRIM(E10)&lt;&gt;"",IFERROR(IF(F10="LMT","LMT",IF(F10="SPEND","SPEND",MAX($A$3:$A9)+1)),1),"")</f>
        <v>8</v>
      </c>
      <c r="B10" s="57">
        <f>IF(TRIM(E10)&lt;&gt;"",IFERROR(INDEX($B$3:$B9,MATCH($E10,$E$3:$E9,0),1),MAX($B$3:$B9)+1),"")</f>
        <v>8</v>
      </c>
      <c r="C10" s="57" t="str">
        <f>IF(TRIM(E10)&lt;&gt;"",IF(OR(UPPER(F10)="LMT",UPPER(F10)="SPEND"),VLOOKUP($F10,'Validation Values'!$B:$C,2,0),D10&amp;"_"&amp;VLOOKUP($F10,'Validation Values'!$B:$C,2,0)),"")</f>
        <v>DSDK_1</v>
      </c>
      <c r="D10" s="55" t="s">
        <v>6</v>
      </c>
      <c r="E10" s="55" t="s">
        <v>162</v>
      </c>
      <c r="F10" s="55" t="s">
        <v>7</v>
      </c>
      <c r="G10" s="55" t="str">
        <f t="shared" si="3"/>
        <v>dsdk_unattributed_engagements</v>
      </c>
      <c r="H10" s="55" t="str">
        <f t="shared" si="4"/>
        <v>raw_dsdk_unattributed_engagements</v>
      </c>
      <c r="I10" s="55" t="str">
        <f t="shared" si="0"/>
        <v>EVENTS_DSDK_PRESRC</v>
      </c>
      <c r="J10" s="55" t="str">
        <f t="shared" si="5"/>
        <v>EVENTS_SRC</v>
      </c>
      <c r="K10" s="55" t="str">
        <f t="shared" si="5"/>
        <v>EVENTS_LBIS</v>
      </c>
      <c r="M10" s="56" t="b">
        <f t="shared" ca="1" si="1"/>
        <v>0</v>
      </c>
      <c r="N10" s="56" t="b">
        <f ca="1">IF(M10=FALSE,IFERROR(IF($A10="LMT",VLOOKUP($H10,presrc_LMT!$E:$H,4,0),IF($A10="SPEND",VLOOKUP($H10,presrc_SPEND!$E:$H,4,0),INDIRECT("presrc_"&amp;$A10&amp;"!$D$7"))),"NA"),"NA")</f>
        <v>0</v>
      </c>
      <c r="O10" s="56" t="b">
        <f ca="1">IF(N10=FALSE,IFERROR(IF($A10="LMT",VLOOKUP($I10,src_LMT!$C:$E,3,0),IF($A10="SPEND",VLOOKUP($I10,src_SPEND!$C:$E,3,0),INDIRECT("src_"&amp;$C10&amp;"!$D$7"))),"NA"),"NA")</f>
        <v>0</v>
      </c>
      <c r="Q10" s="56" t="str">
        <f t="shared" ca="1" si="6"/>
        <v>EVENTS_FALSE</v>
      </c>
      <c r="R10" s="56" t="str">
        <f t="shared" ca="1" si="7"/>
        <v>EVENTS_FALSE</v>
      </c>
      <c r="S10" s="56" t="str">
        <f t="shared" ca="1" si="8"/>
        <v>EVENTS_FALSE</v>
      </c>
      <c r="U10" s="56" t="str">
        <f t="shared" si="2"/>
        <v>EVENTS</v>
      </c>
      <c r="V10" s="56" t="str">
        <f>IF(ISBLANK($E10),"",$E10&amp;COUNTIF($E$3:$E10,$E10))</f>
        <v>unattributed_engagements1</v>
      </c>
    </row>
    <row r="11" spans="1:22" x14ac:dyDescent="0.35">
      <c r="A11" s="57">
        <f>IF(TRIM(E11)&lt;&gt;"",IFERROR(IF(F11="LMT","LMT",IF(F11="SPEND","SPEND",MAX($A$3:$A10)+1)),1),"")</f>
        <v>9</v>
      </c>
      <c r="B11" s="57">
        <f>IF(TRIM(E11)&lt;&gt;"",IFERROR(INDEX($B$3:$B10,MATCH($E11,$E$3:$E10,0),1),MAX($B$3:$B10)+1),"")</f>
        <v>9</v>
      </c>
      <c r="C11" s="57" t="str">
        <f>IF(TRIM(E11)&lt;&gt;"",IF(OR(UPPER(F11)="LMT",UPPER(F11)="SPEND"),VLOOKUP($F11,'Validation Values'!$B:$C,2,0),D11&amp;"_"&amp;VLOOKUP($F11,'Validation Values'!$B:$C,2,0)),"")</f>
        <v>DSDK_2</v>
      </c>
      <c r="D11" s="55" t="s">
        <v>6</v>
      </c>
      <c r="E11" s="55" t="s">
        <v>163</v>
      </c>
      <c r="F11" s="55" t="s">
        <v>1</v>
      </c>
      <c r="G11" s="55" t="str">
        <f t="shared" si="3"/>
        <v>dsdk_impression_attributed_conversions</v>
      </c>
      <c r="H11" s="55" t="str">
        <f t="shared" si="4"/>
        <v>raw_dsdk_impression_attributed_conversions</v>
      </c>
      <c r="I11" s="55" t="str">
        <f t="shared" si="0"/>
        <v>CONVERSIONS_DSDK_PRESRC</v>
      </c>
      <c r="J11" s="55" t="str">
        <f t="shared" si="5"/>
        <v>CONVERSIONS_SRC</v>
      </c>
      <c r="K11" s="55" t="str">
        <f t="shared" si="5"/>
        <v>CONVERSIONS_LBIS</v>
      </c>
      <c r="M11" s="56" t="b">
        <f t="shared" ca="1" si="1"/>
        <v>0</v>
      </c>
      <c r="N11" s="56" t="b">
        <f ca="1">IF(M11=FALSE,IFERROR(IF($A11="LMT",VLOOKUP($H11,presrc_LMT!$E:$H,4,0),IF($A11="SPEND",VLOOKUP($H11,presrc_SPEND!$E:$H,4,0),INDIRECT("presrc_"&amp;$A11&amp;"!$D$7"))),"NA"),"NA")</f>
        <v>0</v>
      </c>
      <c r="O11" s="56" t="b">
        <f ca="1">IF(N11=FALSE,IFERROR(IF($A11="LMT",VLOOKUP($I11,src_LMT!$C:$E,3,0),IF($A11="SPEND",VLOOKUP($I11,src_SPEND!$C:$E,3,0),INDIRECT("src_"&amp;$C11&amp;"!$D$7"))),"NA"),"NA")</f>
        <v>0</v>
      </c>
      <c r="Q11" s="56" t="str">
        <f t="shared" ca="1" si="6"/>
        <v>CONVERSIONS_FALSE</v>
      </c>
      <c r="R11" s="56" t="str">
        <f t="shared" ca="1" si="7"/>
        <v>CONVERSIONS_FALSE</v>
      </c>
      <c r="S11" s="56" t="str">
        <f t="shared" ca="1" si="8"/>
        <v>CONVERSIONS_FALSE</v>
      </c>
      <c r="U11" s="56" t="str">
        <f t="shared" si="2"/>
        <v>CONVERSIONS,SESSIONS</v>
      </c>
      <c r="V11" s="56" t="str">
        <f>IF(ISBLANK($E11),"",$E11&amp;COUNTIF($E$3:$E11,$E11))</f>
        <v>impression_attributed_conversions1</v>
      </c>
    </row>
    <row r="12" spans="1:22" x14ac:dyDescent="0.35">
      <c r="A12" s="57">
        <f>IF(TRIM(E12)&lt;&gt;"",IFERROR(IF(F12="LMT","LMT",IF(F12="SPEND","SPEND",MAX($A$3:$A11)+1)),1),"")</f>
        <v>10</v>
      </c>
      <c r="B12" s="57">
        <f>IF(TRIM(E12)&lt;&gt;"",IFERROR(INDEX($B$3:$B11,MATCH($E12,$E$3:$E11,0),1),MAX($B$3:$B11)+1),"")</f>
        <v>10</v>
      </c>
      <c r="C12" s="57" t="str">
        <f>IF(TRIM(E12)&lt;&gt;"",IF(OR(UPPER(F12)="LMT",UPPER(F12)="SPEND"),VLOOKUP($F12,'Validation Values'!$B:$C,2,0),D12&amp;"_"&amp;VLOOKUP($F12,'Validation Values'!$B:$C,2,0)),"")</f>
        <v>DSDK_2</v>
      </c>
      <c r="D12" s="55" t="s">
        <v>6</v>
      </c>
      <c r="E12" s="55" t="s">
        <v>164</v>
      </c>
      <c r="F12" s="55" t="s">
        <v>1</v>
      </c>
      <c r="G12" s="55" t="str">
        <f t="shared" si="3"/>
        <v>dsdk_unattributed_impression_attributed_conversions</v>
      </c>
      <c r="H12" s="55" t="str">
        <f t="shared" si="4"/>
        <v>raw_dsdk_unattributed_impression_attributed_conversions</v>
      </c>
      <c r="I12" s="55" t="str">
        <f t="shared" si="0"/>
        <v>CONVERSIONS_DSDK_PRESRC</v>
      </c>
      <c r="J12" s="55" t="str">
        <f t="shared" si="5"/>
        <v>CONVERSIONS_SRC</v>
      </c>
      <c r="K12" s="55" t="str">
        <f t="shared" si="5"/>
        <v>CONVERSIONS_LBIS</v>
      </c>
      <c r="M12" s="56" t="b">
        <f t="shared" ca="1" si="1"/>
        <v>0</v>
      </c>
      <c r="N12" s="56" t="b">
        <f ca="1">IF(M12=FALSE,IFERROR(IF($A12="LMT",VLOOKUP($H12,presrc_LMT!$E:$H,4,0),IF($A12="SPEND",VLOOKUP($H12,presrc_SPEND!$E:$H,4,0),INDIRECT("presrc_"&amp;$A12&amp;"!$D$7"))),"NA"),"NA")</f>
        <v>0</v>
      </c>
      <c r="O12" s="56" t="b">
        <f ca="1">IF(N12=FALSE,IFERROR(IF($A12="LMT",VLOOKUP($I12,src_LMT!$C:$E,3,0),IF($A12="SPEND",VLOOKUP($I12,src_SPEND!$C:$E,3,0),INDIRECT("src_"&amp;$C12&amp;"!$D$7"))),"NA"),"NA")</f>
        <v>0</v>
      </c>
      <c r="Q12" s="56" t="str">
        <f t="shared" ca="1" si="6"/>
        <v>CONVERSIONS_FALSE</v>
      </c>
      <c r="R12" s="56" t="str">
        <f t="shared" ca="1" si="7"/>
        <v>CONVERSIONS_FALSE</v>
      </c>
      <c r="S12" s="56" t="str">
        <f t="shared" ca="1" si="8"/>
        <v>CONVERSIONS_FALSE</v>
      </c>
      <c r="U12" s="56" t="str">
        <f t="shared" si="2"/>
        <v>CONVERSIONS,SESSIONS</v>
      </c>
      <c r="V12" s="56" t="str">
        <f>IF(ISBLANK($E12),"",$E12&amp;COUNTIF($E$3:$E12,$E12))</f>
        <v>unattributed_impression_attributed_conversions1</v>
      </c>
    </row>
    <row r="13" spans="1:22" x14ac:dyDescent="0.35">
      <c r="A13" s="57">
        <f>IF(TRIM(E13)&lt;&gt;"",IFERROR(IF(F13="LMT","LMT",IF(F13="SPEND","SPEND",MAX($A$3:$A12)+1)),1),"")</f>
        <v>11</v>
      </c>
      <c r="B13" s="57">
        <f>IF(TRIM(E13)&lt;&gt;"",IFERROR(INDEX($B$3:$B12,MATCH($E13,$E$3:$E12,0),1),MAX($B$3:$B12)+1),"")</f>
        <v>11</v>
      </c>
      <c r="C13" s="57" t="str">
        <f>IF(TRIM(E13)&lt;&gt;"",IF(OR(UPPER(F13)="LMT",UPPER(F13)="SPEND"),VLOOKUP($F13,'Validation Values'!$B:$C,2,0),D13&amp;"_"&amp;VLOOKUP($F13,'Validation Values'!$B:$C,2,0)),"")</f>
        <v>DSDK_2</v>
      </c>
      <c r="D13" s="55" t="s">
        <v>6</v>
      </c>
      <c r="E13" s="55" t="s">
        <v>165</v>
      </c>
      <c r="F13" s="55" t="s">
        <v>1</v>
      </c>
      <c r="G13" s="55" t="str">
        <f t="shared" si="3"/>
        <v>dsdk_engagement_attributed_conversions</v>
      </c>
      <c r="H13" s="55" t="str">
        <f t="shared" si="4"/>
        <v>raw_dsdk_engagement_attributed_conversions</v>
      </c>
      <c r="I13" s="55" t="str">
        <f t="shared" si="0"/>
        <v>CONVERSIONS_DSDK_PRESRC</v>
      </c>
      <c r="J13" s="55" t="str">
        <f t="shared" si="5"/>
        <v>CONVERSIONS_SRC</v>
      </c>
      <c r="K13" s="55" t="str">
        <f t="shared" si="5"/>
        <v>CONVERSIONS_LBIS</v>
      </c>
      <c r="M13" s="56" t="b">
        <f t="shared" ca="1" si="1"/>
        <v>0</v>
      </c>
      <c r="N13" s="56" t="b">
        <f ca="1">IF(M13=FALSE,IFERROR(IF($A13="LMT",VLOOKUP($H13,presrc_LMT!$E:$H,4,0),IF($A13="SPEND",VLOOKUP($H13,presrc_SPEND!$E:$H,4,0),INDIRECT("presrc_"&amp;$A13&amp;"!$D$7"))),"NA"),"NA")</f>
        <v>0</v>
      </c>
      <c r="O13" s="56" t="b">
        <f ca="1">IF(N13=FALSE,IFERROR(IF($A13="LMT",VLOOKUP($I13,src_LMT!$C:$E,3,0),IF($A13="SPEND",VLOOKUP($I13,src_SPEND!$C:$E,3,0),INDIRECT("src_"&amp;$C13&amp;"!$D$7"))),"NA"),"NA")</f>
        <v>0</v>
      </c>
      <c r="Q13" s="56" t="str">
        <f t="shared" ca="1" si="6"/>
        <v>CONVERSIONS_FALSE</v>
      </c>
      <c r="R13" s="56" t="str">
        <f t="shared" ca="1" si="7"/>
        <v>CONVERSIONS_FALSE</v>
      </c>
      <c r="S13" s="56" t="str">
        <f t="shared" ca="1" si="8"/>
        <v>CONVERSIONS_FALSE</v>
      </c>
      <c r="U13" s="56" t="str">
        <f t="shared" si="2"/>
        <v>CONVERSIONS,SESSIONS</v>
      </c>
      <c r="V13" s="56" t="str">
        <f>IF(ISBLANK($E13),"",$E13&amp;COUNTIF($E$3:$E13,$E13))</f>
        <v>engagement_attributed_conversions1</v>
      </c>
    </row>
    <row r="14" spans="1:22" x14ac:dyDescent="0.35">
      <c r="A14" s="57">
        <f>IF(TRIM(E14)&lt;&gt;"",IFERROR(IF(F14="LMT","LMT",IF(F14="SPEND","SPEND",MAX($A$3:$A13)+1)),1),"")</f>
        <v>12</v>
      </c>
      <c r="B14" s="57">
        <f>IF(TRIM(E14)&lt;&gt;"",IFERROR(INDEX($B$3:$B13,MATCH($E14,$E$3:$E13,0),1),MAX($B$3:$B13)+1),"")</f>
        <v>12</v>
      </c>
      <c r="C14" s="57" t="str">
        <f>IF(TRIM(E14)&lt;&gt;"",IF(OR(UPPER(F14)="LMT",UPPER(F14)="SPEND"),VLOOKUP($F14,'Validation Values'!$B:$C,2,0),D14&amp;"_"&amp;VLOOKUP($F14,'Validation Values'!$B:$C,2,0)),"")</f>
        <v>DSDK_2</v>
      </c>
      <c r="D14" s="55" t="s">
        <v>6</v>
      </c>
      <c r="E14" s="55" t="s">
        <v>166</v>
      </c>
      <c r="F14" s="55" t="s">
        <v>1</v>
      </c>
      <c r="G14" s="55" t="str">
        <f t="shared" si="3"/>
        <v>dsdk_unattributed_engagement_attributed_conversions</v>
      </c>
      <c r="H14" s="55" t="str">
        <f t="shared" si="4"/>
        <v>raw_dsdk_unattributed_engagement_attributed_conversions</v>
      </c>
      <c r="I14" s="55" t="str">
        <f t="shared" si="0"/>
        <v>CONVERSIONS_DSDK_PRESRC</v>
      </c>
      <c r="J14" s="55" t="str">
        <f t="shared" si="5"/>
        <v>CONVERSIONS_SRC</v>
      </c>
      <c r="K14" s="55" t="str">
        <f t="shared" si="5"/>
        <v>CONVERSIONS_LBIS</v>
      </c>
      <c r="M14" s="56" t="b">
        <f t="shared" ca="1" si="1"/>
        <v>0</v>
      </c>
      <c r="N14" s="56" t="b">
        <f ca="1">IF(M14=FALSE,IFERROR(IF($A14="LMT",VLOOKUP($H14,presrc_LMT!$E:$H,4,0),IF($A14="SPEND",VLOOKUP($H14,presrc_SPEND!$E:$H,4,0),INDIRECT("presrc_"&amp;$A14&amp;"!$D$7"))),"NA"),"NA")</f>
        <v>0</v>
      </c>
      <c r="O14" s="56" t="b">
        <f ca="1">IF(N14=FALSE,IFERROR(IF($A14="LMT",VLOOKUP($I14,src_LMT!$C:$E,3,0),IF($A14="SPEND",VLOOKUP($I14,src_SPEND!$C:$E,3,0),INDIRECT("src_"&amp;$C14&amp;"!$D$7"))),"NA"),"NA")</f>
        <v>0</v>
      </c>
      <c r="Q14" s="56" t="str">
        <f t="shared" ca="1" si="6"/>
        <v>CONVERSIONS_FALSE</v>
      </c>
      <c r="R14" s="56" t="str">
        <f t="shared" ca="1" si="7"/>
        <v>CONVERSIONS_FALSE</v>
      </c>
      <c r="S14" s="56" t="str">
        <f t="shared" ca="1" si="8"/>
        <v>CONVERSIONS_FALSE</v>
      </c>
      <c r="U14" s="56" t="str">
        <f t="shared" si="2"/>
        <v>CONVERSIONS,SESSIONS</v>
      </c>
      <c r="V14" s="56" t="str">
        <f>IF(ISBLANK($E14),"",$E14&amp;COUNTIF($E$3:$E14,$E14))</f>
        <v>unattributed_engagement_attributed_conversions1</v>
      </c>
    </row>
    <row r="15" spans="1:22" x14ac:dyDescent="0.35">
      <c r="A15" s="57">
        <f>IF(TRIM(E15)&lt;&gt;"",IFERROR(IF(F15="LMT","LMT",IF(F15="SPEND","SPEND",MAX($A$3:$A14)+1)),1),"")</f>
        <v>13</v>
      </c>
      <c r="B15" s="57">
        <f>IF(TRIM(E15)&lt;&gt;"",IFERROR(INDEX($B$3:$B14,MATCH($E15,$E$3:$E14,0),1),MAX($B$3:$B14)+1),"")</f>
        <v>13</v>
      </c>
      <c r="C15" s="57" t="str">
        <f>IF(TRIM(E15)&lt;&gt;"",IF(OR(UPPER(F15)="LMT",UPPER(F15)="SPEND"),VLOOKUP($F15,'Validation Values'!$B:$C,2,0),D15&amp;"_"&amp;VLOOKUP($F15,'Validation Values'!$B:$C,2,0)),"")</f>
        <v>DSDK_2</v>
      </c>
      <c r="D15" s="55" t="s">
        <v>6</v>
      </c>
      <c r="E15" s="55" t="s">
        <v>167</v>
      </c>
      <c r="F15" s="55" t="s">
        <v>1</v>
      </c>
      <c r="G15" s="55" t="str">
        <f t="shared" si="3"/>
        <v>dsdk_unattributed_conversions</v>
      </c>
      <c r="H15" s="55" t="str">
        <f t="shared" si="4"/>
        <v>raw_dsdk_unattributed_conversions</v>
      </c>
      <c r="I15" s="55" t="str">
        <f t="shared" si="0"/>
        <v>CONVERSIONS_DSDK_PRESRC</v>
      </c>
      <c r="J15" s="55" t="str">
        <f t="shared" si="5"/>
        <v>CONVERSIONS_SRC</v>
      </c>
      <c r="K15" s="55" t="str">
        <f t="shared" si="5"/>
        <v>CONVERSIONS_LBIS</v>
      </c>
      <c r="M15" s="56" t="b">
        <f t="shared" ca="1" si="1"/>
        <v>0</v>
      </c>
      <c r="N15" s="56" t="b">
        <f ca="1">IF(M15=FALSE,IFERROR(IF($A15="LMT",VLOOKUP($H15,presrc_LMT!$E:$H,4,0),IF($A15="SPEND",VLOOKUP($H15,presrc_SPEND!$E:$H,4,0),INDIRECT("presrc_"&amp;$A15&amp;"!$D$7"))),"NA"),"NA")</f>
        <v>0</v>
      </c>
      <c r="O15" s="56" t="b">
        <f ca="1">IF(N15=FALSE,IFERROR(IF($A15="LMT",VLOOKUP($I15,src_LMT!$C:$E,3,0),IF($A15="SPEND",VLOOKUP($I15,src_SPEND!$C:$E,3,0),INDIRECT("src_"&amp;$C15&amp;"!$D$7"))),"NA"),"NA")</f>
        <v>0</v>
      </c>
      <c r="Q15" s="56" t="str">
        <f t="shared" ca="1" si="6"/>
        <v>CONVERSIONS_FALSE</v>
      </c>
      <c r="R15" s="56" t="str">
        <f t="shared" ca="1" si="7"/>
        <v>CONVERSIONS_FALSE</v>
      </c>
      <c r="S15" s="56" t="str">
        <f t="shared" ca="1" si="8"/>
        <v>CONVERSIONS_FALSE</v>
      </c>
      <c r="U15" s="56" t="str">
        <f t="shared" si="2"/>
        <v>CONVERSIONS,SESSIONS</v>
      </c>
      <c r="V15" s="56" t="str">
        <f>IF(ISBLANK($E15),"",$E15&amp;COUNTIF($E$3:$E15,$E15))</f>
        <v>unattributed_conversions1</v>
      </c>
    </row>
    <row r="16" spans="1:22" x14ac:dyDescent="0.35">
      <c r="A16" s="57">
        <f>IF(TRIM(E16)&lt;&gt;"",IFERROR(IF(F16="LMT","LMT",IF(F16="SPEND","SPEND",MAX($A$3:$A15)+1)),1),"")</f>
        <v>14</v>
      </c>
      <c r="B16" s="57">
        <f>IF(TRIM(E16)&lt;&gt;"",IFERROR(INDEX($B$3:$B15,MATCH($E16,$E$3:$E15,0),1),MAX($B$3:$B15)+1),"")</f>
        <v>14</v>
      </c>
      <c r="C16" s="57" t="str">
        <f>IF(TRIM(E16)&lt;&gt;"",IF(OR(UPPER(F16)="LMT",UPPER(F16)="SPEND"),VLOOKUP($F16,'Validation Values'!$B:$C,2,0),D16&amp;"_"&amp;VLOOKUP($F16,'Validation Values'!$B:$C,2,0)),"")</f>
        <v>DSDK_2</v>
      </c>
      <c r="D16" s="55" t="s">
        <v>6</v>
      </c>
      <c r="E16" s="55" t="s">
        <v>168</v>
      </c>
      <c r="F16" s="55" t="s">
        <v>1</v>
      </c>
      <c r="G16" s="55" t="str">
        <f t="shared" si="3"/>
        <v>dsdk_unattributed_unattributed_conversions</v>
      </c>
      <c r="H16" s="55" t="str">
        <f t="shared" si="4"/>
        <v>raw_dsdk_unattributed_unattributed_conversions</v>
      </c>
      <c r="I16" s="55" t="str">
        <f t="shared" si="0"/>
        <v>CONVERSIONS_DSDK_PRESRC</v>
      </c>
      <c r="J16" s="55" t="str">
        <f t="shared" si="5"/>
        <v>CONVERSIONS_SRC</v>
      </c>
      <c r="K16" s="55" t="str">
        <f t="shared" si="5"/>
        <v>CONVERSIONS_LBIS</v>
      </c>
      <c r="L16" s="6"/>
      <c r="M16" s="56" t="b">
        <f t="shared" ca="1" si="1"/>
        <v>0</v>
      </c>
      <c r="N16" s="56" t="b">
        <f ca="1">IF(M16=FALSE,IFERROR(IF($A16="LMT",VLOOKUP($H16,presrc_LMT!$E:$H,4,0),IF($A16="SPEND",VLOOKUP($H16,presrc_SPEND!$E:$H,4,0),INDIRECT("presrc_"&amp;$A16&amp;"!$D$7"))),"NA"),"NA")</f>
        <v>0</v>
      </c>
      <c r="O16" s="56" t="b">
        <f ca="1">IF(N16=FALSE,IFERROR(IF($A16="LMT",VLOOKUP($I16,src_LMT!$C:$E,3,0),IF($A16="SPEND",VLOOKUP($I16,src_SPEND!$C:$E,3,0),INDIRECT("src_"&amp;$C16&amp;"!$D$7"))),"NA"),"NA")</f>
        <v>0</v>
      </c>
      <c r="Q16" s="56" t="str">
        <f t="shared" ca="1" si="6"/>
        <v>CONVERSIONS_FALSE</v>
      </c>
      <c r="R16" s="56" t="str">
        <f t="shared" ca="1" si="7"/>
        <v>CONVERSIONS_FALSE</v>
      </c>
      <c r="S16" s="56" t="str">
        <f t="shared" ca="1" si="8"/>
        <v>CONVERSIONS_FALSE</v>
      </c>
      <c r="U16" s="56" t="str">
        <f t="shared" si="2"/>
        <v>CONVERSIONS,SESSIONS</v>
      </c>
      <c r="V16" s="56" t="str">
        <f>IF(ISBLANK($E16),"",$E16&amp;COUNTIF($E$3:$E16,$E16))</f>
        <v>unattributed_unattributed_conversions1</v>
      </c>
    </row>
    <row r="17" spans="1:22" x14ac:dyDescent="0.35">
      <c r="A17" s="57">
        <f>IF(TRIM(E17)&lt;&gt;"",IFERROR(IF(F17="LMT","LMT",IF(F17="SPEND","SPEND",MAX($A$3:$A16)+1)),1),"")</f>
        <v>15</v>
      </c>
      <c r="B17" s="57">
        <f>IF(TRIM(E17)&lt;&gt;"",IFERROR(INDEX($B$3:$B16,MATCH($E17,$E$3:$E16,0),1),MAX($B$3:$B16)+1),"")</f>
        <v>9</v>
      </c>
      <c r="C17" s="57" t="str">
        <f>IF(TRIM(E17)&lt;&gt;"",IF(OR(UPPER(F17)="LMT",UPPER(F17)="SPEND"),VLOOKUP($F17,'Validation Values'!$B:$C,2,0),D17&amp;"_"&amp;VLOOKUP($F17,'Validation Values'!$B:$C,2,0)),"")</f>
        <v>DSDK_3</v>
      </c>
      <c r="D17" s="55" t="s">
        <v>6</v>
      </c>
      <c r="E17" s="55" t="s">
        <v>163</v>
      </c>
      <c r="F17" s="55" t="s">
        <v>4</v>
      </c>
      <c r="G17" s="55" t="str">
        <f t="shared" si="3"/>
        <v>dsdk_impression_attributed_conversions</v>
      </c>
      <c r="H17" s="55" t="str">
        <f t="shared" si="4"/>
        <v>raw_dsdk_impression_attributed_conversions</v>
      </c>
      <c r="I17" s="55" t="str">
        <f t="shared" si="0"/>
        <v>SESSIONS_DSDK_PRESRC</v>
      </c>
      <c r="J17" s="55" t="str">
        <f t="shared" si="5"/>
        <v>SESSIONS_SRC</v>
      </c>
      <c r="K17" s="55" t="str">
        <f t="shared" si="5"/>
        <v>SESSIONS_LBIS</v>
      </c>
      <c r="L17" s="6"/>
      <c r="M17" s="56" t="b">
        <f t="shared" ca="1" si="1"/>
        <v>0</v>
      </c>
      <c r="N17" s="56" t="b">
        <f ca="1">IF(M17=FALSE,IFERROR(IF($A17="LMT",VLOOKUP($H17,presrc_LMT!$E:$H,4,0),IF($A17="SPEND",VLOOKUP($H17,presrc_SPEND!$E:$H,4,0),INDIRECT("presrc_"&amp;$A17&amp;"!$D$7"))),"NA"),"NA")</f>
        <v>0</v>
      </c>
      <c r="O17" s="56" t="b">
        <f ca="1">IF(N17=FALSE,IFERROR(IF($A17="LMT",VLOOKUP($I17,src_LMT!$C:$E,3,0),IF($A17="SPEND",VLOOKUP($I17,src_SPEND!$C:$E,3,0),INDIRECT("src_"&amp;$C17&amp;"!$D$7"))),"NA"),"NA")</f>
        <v>0</v>
      </c>
      <c r="Q17" s="56" t="str">
        <f t="shared" ca="1" si="6"/>
        <v>SESSIONS_FALSE</v>
      </c>
      <c r="R17" s="56" t="str">
        <f t="shared" ca="1" si="7"/>
        <v>SESSIONS_FALSE</v>
      </c>
      <c r="S17" s="56" t="str">
        <f t="shared" ca="1" si="8"/>
        <v>SESSIONS_FALSE</v>
      </c>
      <c r="U17" s="56" t="str">
        <f t="shared" si="2"/>
        <v>CONVERSIONS,SESSIONS</v>
      </c>
      <c r="V17" s="56" t="str">
        <f>IF(ISBLANK($E17),"",$E17&amp;COUNTIF($E$3:$E17,$E17))</f>
        <v>impression_attributed_conversions2</v>
      </c>
    </row>
    <row r="18" spans="1:22" x14ac:dyDescent="0.35">
      <c r="A18" s="57">
        <f>IF(TRIM(E18)&lt;&gt;"",IFERROR(IF(F18="LMT","LMT",IF(F18="SPEND","SPEND",MAX($A$3:$A17)+1)),1),"")</f>
        <v>16</v>
      </c>
      <c r="B18" s="57">
        <f>IF(TRIM(E18)&lt;&gt;"",IFERROR(INDEX($B$3:$B17,MATCH($E18,$E$3:$E17,0),1),MAX($B$3:$B17)+1),"")</f>
        <v>10</v>
      </c>
      <c r="C18" s="57" t="str">
        <f>IF(TRIM(E18)&lt;&gt;"",IF(OR(UPPER(F18)="LMT",UPPER(F18)="SPEND"),VLOOKUP($F18,'Validation Values'!$B:$C,2,0),D18&amp;"_"&amp;VLOOKUP($F18,'Validation Values'!$B:$C,2,0)),"")</f>
        <v>DSDK_3</v>
      </c>
      <c r="D18" s="55" t="s">
        <v>6</v>
      </c>
      <c r="E18" s="55" t="s">
        <v>164</v>
      </c>
      <c r="F18" s="55" t="s">
        <v>4</v>
      </c>
      <c r="G18" s="55" t="str">
        <f t="shared" si="3"/>
        <v>dsdk_unattributed_impression_attributed_conversions</v>
      </c>
      <c r="H18" s="55" t="str">
        <f t="shared" si="4"/>
        <v>raw_dsdk_unattributed_impression_attributed_conversions</v>
      </c>
      <c r="I18" s="55" t="str">
        <f t="shared" si="0"/>
        <v>SESSIONS_DSDK_PRESRC</v>
      </c>
      <c r="J18" s="55" t="str">
        <f t="shared" si="5"/>
        <v>SESSIONS_SRC</v>
      </c>
      <c r="K18" s="55" t="str">
        <f t="shared" si="5"/>
        <v>SESSIONS_LBIS</v>
      </c>
      <c r="L18" s="6"/>
      <c r="M18" s="56" t="b">
        <f t="shared" ca="1" si="1"/>
        <v>0</v>
      </c>
      <c r="N18" s="56" t="b">
        <f ca="1">IF(M18=FALSE,IFERROR(IF($A18="LMT",VLOOKUP($H18,presrc_LMT!$E:$H,4,0),IF($A18="SPEND",VLOOKUP($H18,presrc_SPEND!$E:$H,4,0),INDIRECT("presrc_"&amp;$A18&amp;"!$D$7"))),"NA"),"NA")</f>
        <v>0</v>
      </c>
      <c r="O18" s="56" t="b">
        <f ca="1">IF(N18=FALSE,IFERROR(IF($A18="LMT",VLOOKUP($I18,src_LMT!$C:$E,3,0),IF($A18="SPEND",VLOOKUP($I18,src_SPEND!$C:$E,3,0),INDIRECT("src_"&amp;$C18&amp;"!$D$7"))),"NA"),"NA")</f>
        <v>0</v>
      </c>
      <c r="Q18" s="56" t="str">
        <f t="shared" ca="1" si="6"/>
        <v>SESSIONS_FALSE</v>
      </c>
      <c r="R18" s="56" t="str">
        <f t="shared" ca="1" si="7"/>
        <v>SESSIONS_FALSE</v>
      </c>
      <c r="S18" s="56" t="str">
        <f t="shared" ca="1" si="8"/>
        <v>SESSIONS_FALSE</v>
      </c>
      <c r="U18" s="56" t="str">
        <f t="shared" si="2"/>
        <v>CONVERSIONS,SESSIONS</v>
      </c>
      <c r="V18" s="56" t="str">
        <f>IF(ISBLANK($E18),"",$E18&amp;COUNTIF($E$3:$E18,$E18))</f>
        <v>unattributed_impression_attributed_conversions2</v>
      </c>
    </row>
    <row r="19" spans="1:22" x14ac:dyDescent="0.35">
      <c r="A19" s="57">
        <f>IF(TRIM(E19)&lt;&gt;"",IFERROR(IF(F19="LMT","LMT",IF(F19="SPEND","SPEND",MAX($A$3:$A18)+1)),1),"")</f>
        <v>17</v>
      </c>
      <c r="B19" s="57">
        <f>IF(TRIM(E19)&lt;&gt;"",IFERROR(INDEX($B$3:$B18,MATCH($E19,$E$3:$E18,0),1),MAX($B$3:$B18)+1),"")</f>
        <v>11</v>
      </c>
      <c r="C19" s="57" t="str">
        <f>IF(TRIM(E19)&lt;&gt;"",IF(OR(UPPER(F19)="LMT",UPPER(F19)="SPEND"),VLOOKUP($F19,'Validation Values'!$B:$C,2,0),D19&amp;"_"&amp;VLOOKUP($F19,'Validation Values'!$B:$C,2,0)),"")</f>
        <v>DSDK_3</v>
      </c>
      <c r="D19" s="55" t="s">
        <v>6</v>
      </c>
      <c r="E19" s="55" t="s">
        <v>165</v>
      </c>
      <c r="F19" s="55" t="s">
        <v>4</v>
      </c>
      <c r="G19" s="55" t="str">
        <f t="shared" si="3"/>
        <v>dsdk_engagement_attributed_conversions</v>
      </c>
      <c r="H19" s="55" t="str">
        <f t="shared" si="4"/>
        <v>raw_dsdk_engagement_attributed_conversions</v>
      </c>
      <c r="I19" s="55" t="str">
        <f t="shared" si="0"/>
        <v>SESSIONS_DSDK_PRESRC</v>
      </c>
      <c r="J19" s="55" t="str">
        <f t="shared" si="5"/>
        <v>SESSIONS_SRC</v>
      </c>
      <c r="K19" s="55" t="str">
        <f t="shared" si="5"/>
        <v>SESSIONS_LBIS</v>
      </c>
      <c r="L19" s="6"/>
      <c r="M19" s="56" t="b">
        <f t="shared" ca="1" si="1"/>
        <v>0</v>
      </c>
      <c r="N19" s="56" t="b">
        <f ca="1">IF(M19=FALSE,IFERROR(IF($A19="LMT",VLOOKUP($H19,presrc_LMT!$E:$H,4,0),IF($A19="SPEND",VLOOKUP($H19,presrc_SPEND!$E:$H,4,0),INDIRECT("presrc_"&amp;$A19&amp;"!$D$7"))),"NA"),"NA")</f>
        <v>0</v>
      </c>
      <c r="O19" s="56" t="b">
        <f ca="1">IF(N19=FALSE,IFERROR(IF($A19="LMT",VLOOKUP($I19,src_LMT!$C:$E,3,0),IF($A19="SPEND",VLOOKUP($I19,src_SPEND!$C:$E,3,0),INDIRECT("src_"&amp;$C19&amp;"!$D$7"))),"NA"),"NA")</f>
        <v>0</v>
      </c>
      <c r="Q19" s="56" t="str">
        <f t="shared" ca="1" si="6"/>
        <v>SESSIONS_FALSE</v>
      </c>
      <c r="R19" s="56" t="str">
        <f t="shared" ca="1" si="7"/>
        <v>SESSIONS_FALSE</v>
      </c>
      <c r="S19" s="56" t="str">
        <f t="shared" ca="1" si="8"/>
        <v>SESSIONS_FALSE</v>
      </c>
      <c r="U19" s="56" t="str">
        <f t="shared" si="2"/>
        <v>CONVERSIONS,SESSIONS</v>
      </c>
      <c r="V19" s="56" t="str">
        <f>IF(ISBLANK($E19),"",$E19&amp;COUNTIF($E$3:$E19,$E19))</f>
        <v>engagement_attributed_conversions2</v>
      </c>
    </row>
    <row r="20" spans="1:22" x14ac:dyDescent="0.35">
      <c r="A20" s="57">
        <f>IF(TRIM(E20)&lt;&gt;"",IFERROR(IF(F20="LMT","LMT",IF(F20="SPEND","SPEND",MAX($A$3:$A19)+1)),1),"")</f>
        <v>18</v>
      </c>
      <c r="B20" s="57">
        <f>IF(TRIM(E20)&lt;&gt;"",IFERROR(INDEX($B$3:$B19,MATCH($E20,$E$3:$E19,0),1),MAX($B$3:$B19)+1),"")</f>
        <v>12</v>
      </c>
      <c r="C20" s="57" t="str">
        <f>IF(TRIM(E20)&lt;&gt;"",IF(OR(UPPER(F20)="LMT",UPPER(F20)="SPEND"),VLOOKUP($F20,'Validation Values'!$B:$C,2,0),D20&amp;"_"&amp;VLOOKUP($F20,'Validation Values'!$B:$C,2,0)),"")</f>
        <v>DSDK_3</v>
      </c>
      <c r="D20" s="55" t="s">
        <v>6</v>
      </c>
      <c r="E20" s="55" t="s">
        <v>166</v>
      </c>
      <c r="F20" s="55" t="s">
        <v>4</v>
      </c>
      <c r="G20" s="55" t="str">
        <f t="shared" si="3"/>
        <v>dsdk_unattributed_engagement_attributed_conversions</v>
      </c>
      <c r="H20" s="55" t="str">
        <f t="shared" si="4"/>
        <v>raw_dsdk_unattributed_engagement_attributed_conversions</v>
      </c>
      <c r="I20" s="55" t="str">
        <f t="shared" si="0"/>
        <v>SESSIONS_DSDK_PRESRC</v>
      </c>
      <c r="J20" s="55" t="str">
        <f t="shared" si="5"/>
        <v>SESSIONS_SRC</v>
      </c>
      <c r="K20" s="55" t="str">
        <f t="shared" si="5"/>
        <v>SESSIONS_LBIS</v>
      </c>
      <c r="L20" s="6"/>
      <c r="M20" s="56" t="b">
        <f t="shared" ca="1" si="1"/>
        <v>0</v>
      </c>
      <c r="N20" s="56" t="b">
        <f ca="1">IF(M20=FALSE,IFERROR(IF($A20="LMT",VLOOKUP($H20,presrc_LMT!$E:$H,4,0),IF($A20="SPEND",VLOOKUP($H20,presrc_SPEND!$E:$H,4,0),INDIRECT("presrc_"&amp;$A20&amp;"!$D$7"))),"NA"),"NA")</f>
        <v>0</v>
      </c>
      <c r="O20" s="56" t="b">
        <f ca="1">IF(N20=FALSE,IFERROR(IF($A20="LMT",VLOOKUP($I20,src_LMT!$C:$E,3,0),IF($A20="SPEND",VLOOKUP($I20,src_SPEND!$C:$E,3,0),INDIRECT("src_"&amp;$C20&amp;"!$D$7"))),"NA"),"NA")</f>
        <v>0</v>
      </c>
      <c r="Q20" s="56" t="str">
        <f t="shared" ca="1" si="6"/>
        <v>SESSIONS_FALSE</v>
      </c>
      <c r="R20" s="56" t="str">
        <f t="shared" ca="1" si="7"/>
        <v>SESSIONS_FALSE</v>
      </c>
      <c r="S20" s="56" t="str">
        <f t="shared" ca="1" si="8"/>
        <v>SESSIONS_FALSE</v>
      </c>
      <c r="U20" s="56" t="str">
        <f t="shared" si="2"/>
        <v>CONVERSIONS,SESSIONS</v>
      </c>
      <c r="V20" s="56" t="str">
        <f>IF(ISBLANK($E20),"",$E20&amp;COUNTIF($E$3:$E20,$E20))</f>
        <v>unattributed_engagement_attributed_conversions2</v>
      </c>
    </row>
    <row r="21" spans="1:22" x14ac:dyDescent="0.35">
      <c r="A21" s="57">
        <f>IF(TRIM(E21)&lt;&gt;"",IFERROR(IF(F21="LMT","LMT",IF(F21="SPEND","SPEND",MAX($A$3:$A20)+1)),1),"")</f>
        <v>19</v>
      </c>
      <c r="B21" s="57">
        <f>IF(TRIM(E21)&lt;&gt;"",IFERROR(INDEX($B$3:$B20,MATCH($E21,$E$3:$E20,0),1),MAX($B$3:$B20)+1),"")</f>
        <v>13</v>
      </c>
      <c r="C21" s="57" t="str">
        <f>IF(TRIM(E21)&lt;&gt;"",IF(OR(UPPER(F21)="LMT",UPPER(F21)="SPEND"),VLOOKUP($F21,'Validation Values'!$B:$C,2,0),D21&amp;"_"&amp;VLOOKUP($F21,'Validation Values'!$B:$C,2,0)),"")</f>
        <v>DSDK_3</v>
      </c>
      <c r="D21" s="55" t="s">
        <v>6</v>
      </c>
      <c r="E21" s="55" t="s">
        <v>167</v>
      </c>
      <c r="F21" s="55" t="s">
        <v>4</v>
      </c>
      <c r="G21" s="55" t="str">
        <f t="shared" si="3"/>
        <v>dsdk_unattributed_conversions</v>
      </c>
      <c r="H21" s="55" t="str">
        <f t="shared" si="4"/>
        <v>raw_dsdk_unattributed_conversions</v>
      </c>
      <c r="I21" s="55" t="str">
        <f t="shared" si="0"/>
        <v>SESSIONS_DSDK_PRESRC</v>
      </c>
      <c r="J21" s="55" t="str">
        <f t="shared" si="5"/>
        <v>SESSIONS_SRC</v>
      </c>
      <c r="K21" s="55" t="str">
        <f t="shared" si="5"/>
        <v>SESSIONS_LBIS</v>
      </c>
      <c r="L21" s="6"/>
      <c r="M21" s="56" t="b">
        <f t="shared" ca="1" si="1"/>
        <v>0</v>
      </c>
      <c r="N21" s="56" t="b">
        <f ca="1">IF(M21=FALSE,IFERROR(IF($A21="LMT",VLOOKUP($H21,presrc_LMT!$E:$H,4,0),IF($A21="SPEND",VLOOKUP($H21,presrc_SPEND!$E:$H,4,0),INDIRECT("presrc_"&amp;$A21&amp;"!$D$7"))),"NA"),"NA")</f>
        <v>0</v>
      </c>
      <c r="O21" s="56" t="b">
        <f ca="1">IF(N21=FALSE,IFERROR(IF($A21="LMT",VLOOKUP($I21,src_LMT!$C:$E,3,0),IF($A21="SPEND",VLOOKUP($I21,src_SPEND!$C:$E,3,0),INDIRECT("src_"&amp;$C21&amp;"!$D$7"))),"NA"),"NA")</f>
        <v>0</v>
      </c>
      <c r="Q21" s="56" t="str">
        <f t="shared" ca="1" si="6"/>
        <v>SESSIONS_FALSE</v>
      </c>
      <c r="R21" s="56" t="str">
        <f t="shared" ca="1" si="7"/>
        <v>SESSIONS_FALSE</v>
      </c>
      <c r="S21" s="56" t="str">
        <f t="shared" ca="1" si="8"/>
        <v>SESSIONS_FALSE</v>
      </c>
      <c r="U21" s="56" t="str">
        <f t="shared" si="2"/>
        <v>CONVERSIONS,SESSIONS</v>
      </c>
      <c r="V21" s="56" t="str">
        <f>IF(ISBLANK($E21),"",$E21&amp;COUNTIF($E$3:$E21,$E21))</f>
        <v>unattributed_conversions2</v>
      </c>
    </row>
    <row r="22" spans="1:22" x14ac:dyDescent="0.35">
      <c r="A22" s="57">
        <f>IF(TRIM(E22)&lt;&gt;"",IFERROR(IF(F22="LMT","LMT",IF(F22="SPEND","SPEND",MAX($A$3:$A21)+1)),1),"")</f>
        <v>20</v>
      </c>
      <c r="B22" s="57">
        <f>IF(TRIM(E22)&lt;&gt;"",IFERROR(INDEX($B$3:$B21,MATCH($E22,$E$3:$E21,0),1),MAX($B$3:$B21)+1),"")</f>
        <v>14</v>
      </c>
      <c r="C22" s="57" t="str">
        <f>IF(TRIM(E22)&lt;&gt;"",IF(OR(UPPER(F22)="LMT",UPPER(F22)="SPEND"),VLOOKUP($F22,'Validation Values'!$B:$C,2,0),D22&amp;"_"&amp;VLOOKUP($F22,'Validation Values'!$B:$C,2,0)),"")</f>
        <v>DSDK_3</v>
      </c>
      <c r="D22" s="55" t="s">
        <v>6</v>
      </c>
      <c r="E22" s="55" t="s">
        <v>168</v>
      </c>
      <c r="F22" s="55" t="s">
        <v>4</v>
      </c>
      <c r="G22" s="55" t="str">
        <f t="shared" si="3"/>
        <v>dsdk_unattributed_unattributed_conversions</v>
      </c>
      <c r="H22" s="55" t="str">
        <f t="shared" si="4"/>
        <v>raw_dsdk_unattributed_unattributed_conversions</v>
      </c>
      <c r="I22" s="55" t="str">
        <f t="shared" si="0"/>
        <v>SESSIONS_DSDK_PRESRC</v>
      </c>
      <c r="J22" s="55" t="str">
        <f t="shared" si="5"/>
        <v>SESSIONS_SRC</v>
      </c>
      <c r="K22" s="55" t="str">
        <f t="shared" si="5"/>
        <v>SESSIONS_LBIS</v>
      </c>
      <c r="L22" s="6"/>
      <c r="M22" s="56" t="b">
        <f t="shared" ca="1" si="1"/>
        <v>0</v>
      </c>
      <c r="N22" s="56" t="b">
        <f ca="1">IF(M22=FALSE,IFERROR(IF($A22="LMT",VLOOKUP($H22,presrc_LMT!$E:$H,4,0),IF($A22="SPEND",VLOOKUP($H22,presrc_SPEND!$E:$H,4,0),INDIRECT("presrc_"&amp;$A22&amp;"!$D$7"))),"NA"),"NA")</f>
        <v>0</v>
      </c>
      <c r="O22" s="56" t="b">
        <f ca="1">IF(N22=FALSE,IFERROR(IF($A22="LMT",VLOOKUP($I22,src_LMT!$C:$E,3,0),IF($A22="SPEND",VLOOKUP($I22,src_SPEND!$C:$E,3,0),INDIRECT("src_"&amp;$C22&amp;"!$D$7"))),"NA"),"NA")</f>
        <v>0</v>
      </c>
      <c r="Q22" s="56" t="str">
        <f t="shared" ca="1" si="6"/>
        <v>SESSIONS_FALSE</v>
      </c>
      <c r="R22" s="56" t="str">
        <f t="shared" ca="1" si="7"/>
        <v>SESSIONS_FALSE</v>
      </c>
      <c r="S22" s="56" t="str">
        <f t="shared" ca="1" si="8"/>
        <v>SESSIONS_FALSE</v>
      </c>
      <c r="U22" s="56" t="str">
        <f t="shared" si="2"/>
        <v>CONVERSIONS,SESSIONS</v>
      </c>
      <c r="V22" s="56" t="str">
        <f>IF(ISBLANK($E22),"",$E22&amp;COUNTIF($E$3:$E22,$E22))</f>
        <v>unattributed_unattributed_conversions2</v>
      </c>
    </row>
    <row r="23" spans="1:22" x14ac:dyDescent="0.35">
      <c r="A23" s="57" t="str">
        <f>IF(TRIM(E23)&lt;&gt;"",IFERROR(IF(F23="LMT","LMT",IF(F23="SPEND","SPEND",MAX($A$3:$A22)+1)),1),"")</f>
        <v>LMT</v>
      </c>
      <c r="B23" s="57">
        <f>IF(TRIM(E23)&lt;&gt;"",IFERROR(INDEX($B$3:$B22,MATCH($E23,$E$3:$E22,0),1),MAX($B$3:$B22)+1),"")</f>
        <v>15</v>
      </c>
      <c r="C23" s="57" t="str">
        <f>IF(TRIM(E23)&lt;&gt;"",IF(OR(UPPER(F23)="LMT",UPPER(F23)="SPEND"),VLOOKUP($F23,'Validation Values'!$B:$C,2,0),D23&amp;"_"&amp;VLOOKUP($F23,'Validation Values'!$B:$C,2,0)),"")</f>
        <v>LMT</v>
      </c>
      <c r="D23" s="55" t="s">
        <v>6</v>
      </c>
      <c r="E23" s="55" t="s">
        <v>169</v>
      </c>
      <c r="F23" s="55" t="s">
        <v>3</v>
      </c>
      <c r="G23" s="55" t="str">
        <f t="shared" si="3"/>
        <v>dsdk_key_collections</v>
      </c>
      <c r="H23" s="55" t="str">
        <f t="shared" si="4"/>
        <v>raw_dsdk_key_collections</v>
      </c>
      <c r="I23" s="55" t="str">
        <f t="shared" si="0"/>
        <v>LMT_KEY_COLLECTIONS_DSDK_PRESRC</v>
      </c>
      <c r="J23" s="55" t="str">
        <f t="shared" si="5"/>
        <v>LMT_KEY_COLLECTIONS_SRC</v>
      </c>
      <c r="K23" s="55" t="str">
        <f t="shared" si="5"/>
        <v>LMT_KEY_COLLECTIONS_LBIS</v>
      </c>
      <c r="L23" s="6"/>
      <c r="M23" s="56" t="b">
        <f t="shared" ca="1" si="1"/>
        <v>0</v>
      </c>
      <c r="N23" s="56" t="b">
        <f ca="1">IF(M23=FALSE,IFERROR(IF($A23="LMT",VLOOKUP($H23,presrc_LMT!$E:$H,4,0),IF($A23="SPEND",VLOOKUP($H23,presrc_SPEND!$E:$H,4,0),INDIRECT("presrc_"&amp;$A23&amp;"!$D$7"))),"NA"),"NA")</f>
        <v>1</v>
      </c>
      <c r="O23" s="56" t="str">
        <f ca="1">IF(N23=FALSE,IFERROR(IF($A23="LMT",VLOOKUP($I23,src_LMT!$C:$E,3,0),IF($A23="SPEND",VLOOKUP($I23,src_SPEND!$C:$E,3,0),INDIRECT("src_"&amp;$C23&amp;"!$D$7"))),"NA"),"NA")</f>
        <v>NA</v>
      </c>
      <c r="Q23" s="56" t="str">
        <f t="shared" ca="1" si="6"/>
        <v>LMT_FALSE</v>
      </c>
      <c r="R23" s="56" t="str">
        <f t="shared" ca="1" si="7"/>
        <v>LMT_TRUE</v>
      </c>
      <c r="S23" s="56" t="str">
        <f t="shared" ca="1" si="8"/>
        <v>LMT_NA</v>
      </c>
      <c r="U23" s="56" t="str">
        <f t="shared" si="2"/>
        <v>LMT</v>
      </c>
      <c r="V23" s="56" t="str">
        <f>IF(ISBLANK($E23),"",$E23&amp;COUNTIF($E$3:$E23,$E23))</f>
        <v>key_collections1</v>
      </c>
    </row>
    <row r="24" spans="1:22" x14ac:dyDescent="0.35">
      <c r="A24" s="57">
        <f>IF(TRIM(E24)&lt;&gt;"",IFERROR(IF(F24="LMT","LMT",IF(F24="SPEND","SPEND",MAX($A$3:$A23)+1)),1),"")</f>
        <v>21</v>
      </c>
      <c r="B24" s="57">
        <f>IF(TRIM(E24)&lt;&gt;"",IFERROR(INDEX($B$3:$B23,MATCH($E24,$E$3:$E23,0),1),MAX($B$3:$B23)+1),"")</f>
        <v>16</v>
      </c>
      <c r="C24" s="57" t="str">
        <f>IF(TRIM(E24)&lt;&gt;"",IF(OR(UPPER(F24)="LMT",UPPER(F24)="SPEND"),VLOOKUP($F24,'Validation Values'!$B:$C,2,0),D24&amp;"_"&amp;VLOOKUP($F24,'Validation Values'!$B:$C,2,0)),"")</f>
        <v>DSDK_4</v>
      </c>
      <c r="D24" s="55" t="s">
        <v>6</v>
      </c>
      <c r="E24" s="55" t="s">
        <v>170</v>
      </c>
      <c r="F24" s="55" t="s">
        <v>8</v>
      </c>
      <c r="G24" s="55" t="str">
        <f t="shared" si="3"/>
        <v>dsdk_collected_attributes</v>
      </c>
      <c r="H24" s="55" t="str">
        <f t="shared" si="4"/>
        <v>raw_dsdk_collected_attributes</v>
      </c>
      <c r="I24" s="55" t="str">
        <f t="shared" si="0"/>
        <v>USERPROFILE_DSDK_PRESRC</v>
      </c>
      <c r="J24" s="55" t="str">
        <f t="shared" si="5"/>
        <v>USERPROFILE_SRC</v>
      </c>
      <c r="K24" s="55" t="str">
        <f t="shared" si="5"/>
        <v>USERPROFILE_LBIS</v>
      </c>
      <c r="L24" s="6"/>
      <c r="M24" s="56" t="b">
        <f t="shared" ca="1" si="1"/>
        <v>0</v>
      </c>
      <c r="N24" s="56" t="b">
        <f ca="1">IF(M24=FALSE,IFERROR(IF($A24="LMT",VLOOKUP($H24,presrc_LMT!$E:$H,4,0),IF($A24="SPEND",VLOOKUP($H24,presrc_SPEND!$E:$H,4,0),INDIRECT("presrc_"&amp;$A24&amp;"!$D$7"))),"NA"),"NA")</f>
        <v>0</v>
      </c>
      <c r="O24" s="56" t="b">
        <f ca="1">IF(N24=FALSE,IFERROR(IF($A24="LMT",VLOOKUP($I24,src_LMT!$C:$E,3,0),IF($A24="SPEND",VLOOKUP($I24,src_SPEND!$C:$E,3,0),INDIRECT("src_"&amp;$C24&amp;"!$D$7"))),"NA"),"NA")</f>
        <v>0</v>
      </c>
      <c r="Q24" s="56" t="str">
        <f t="shared" ca="1" si="6"/>
        <v>USERPROFILE_FALSE</v>
      </c>
      <c r="R24" s="56" t="str">
        <f t="shared" ca="1" si="7"/>
        <v>USERPROFILE_FALSE</v>
      </c>
      <c r="S24" s="56" t="str">
        <f t="shared" ca="1" si="8"/>
        <v>USERPROFILE_FALSE</v>
      </c>
      <c r="U24" s="56" t="str">
        <f t="shared" si="2"/>
        <v>USERPROFILE,LMT</v>
      </c>
      <c r="V24" s="56" t="str">
        <f>IF(ISBLANK($E24),"",$E24&amp;COUNTIF($E$3:$E24,$E24))</f>
        <v>collected_attributes1</v>
      </c>
    </row>
    <row r="25" spans="1:22" x14ac:dyDescent="0.35">
      <c r="A25" s="57" t="str">
        <f>IF(TRIM(E25)&lt;&gt;"",IFERROR(IF(F25="LMT","LMT",IF(F25="SPEND","SPEND",MAX($A$3:$A24)+1)),1),"")</f>
        <v>LMT</v>
      </c>
      <c r="B25" s="57">
        <f>IF(TRIM(E25)&lt;&gt;"",IFERROR(INDEX($B$3:$B24,MATCH($E25,$E$3:$E24,0),1),MAX($B$3:$B24)+1),"")</f>
        <v>17</v>
      </c>
      <c r="C25" s="57" t="str">
        <f>IF(TRIM(E25)&lt;&gt;"",IF(OR(UPPER(F25)="LMT",UPPER(F25)="SPEND"),VLOOKUP($F25,'Validation Values'!$B:$C,2,0),D25&amp;"_"&amp;VLOOKUP($F25,'Validation Values'!$B:$C,2,0)),"")</f>
        <v>LMT</v>
      </c>
      <c r="D25" s="55" t="s">
        <v>6</v>
      </c>
      <c r="E25" s="55" t="s">
        <v>171</v>
      </c>
      <c r="F25" s="55" t="s">
        <v>3</v>
      </c>
      <c r="G25" s="55" t="str">
        <f t="shared" si="3"/>
        <v>dsdk_advertiser_entity</v>
      </c>
      <c r="H25" s="55" t="str">
        <f t="shared" si="4"/>
        <v>raw_dsdk_advertiser_entity</v>
      </c>
      <c r="I25" s="55" t="str">
        <f t="shared" si="0"/>
        <v>LMT_ADVERTISER_ENTITY_DSDK_PRESRC</v>
      </c>
      <c r="J25" s="55" t="str">
        <f t="shared" si="5"/>
        <v>LMT_ADVERTISER_ENTITY_SRC</v>
      </c>
      <c r="K25" s="55" t="str">
        <f t="shared" si="5"/>
        <v>LMT_ADVERTISER_ENTITY_LBIS</v>
      </c>
      <c r="L25" s="6"/>
      <c r="M25" s="56" t="b">
        <f t="shared" ca="1" si="1"/>
        <v>0</v>
      </c>
      <c r="N25" s="56" t="b">
        <f ca="1">IF(M25=FALSE,IFERROR(IF($A25="LMT",VLOOKUP($H25,presrc_LMT!$E:$H,4,0),IF($A25="SPEND",VLOOKUP($H25,presrc_SPEND!$E:$H,4,0),INDIRECT("presrc_"&amp;$A25&amp;"!$D$7"))),"NA"),"NA")</f>
        <v>0</v>
      </c>
      <c r="O25" s="56" t="b">
        <f ca="1">IF(N25=FALSE,IFERROR(IF($A25="LMT",VLOOKUP($I25,src_LMT!$C:$E,3,0),IF($A25="SPEND",VLOOKUP($I25,src_SPEND!$C:$E,3,0),INDIRECT("src_"&amp;$C25&amp;"!$D$7"))),"NA"),"NA")</f>
        <v>0</v>
      </c>
      <c r="Q25" s="56" t="str">
        <f t="shared" ca="1" si="6"/>
        <v>LMT_FALSE</v>
      </c>
      <c r="R25" s="56" t="str">
        <f t="shared" ca="1" si="7"/>
        <v>LMT_FALSE</v>
      </c>
      <c r="S25" s="56" t="str">
        <f t="shared" ca="1" si="8"/>
        <v>LMT_FALSE</v>
      </c>
      <c r="U25" s="56" t="str">
        <f t="shared" si="2"/>
        <v>LMT</v>
      </c>
      <c r="V25" s="56" t="str">
        <f>IF(ISBLANK($E25),"",$E25&amp;COUNTIF($E$3:$E25,$E25))</f>
        <v>advertiser_entity1</v>
      </c>
    </row>
    <row r="26" spans="1:22" x14ac:dyDescent="0.35">
      <c r="A26" s="57" t="str">
        <f>IF(TRIM(E26)&lt;&gt;"",IFERROR(IF(F26="LMT","LMT",IF(F26="SPEND","SPEND",MAX($A$3:$A25)+1)),1),"")</f>
        <v>LMT</v>
      </c>
      <c r="B26" s="57">
        <f>IF(TRIM(E26)&lt;&gt;"",IFERROR(INDEX($B$3:$B25,MATCH($E26,$E$3:$E25,0),1),MAX($B$3:$B25)+1),"")</f>
        <v>18</v>
      </c>
      <c r="C26" s="57" t="str">
        <f>IF(TRIM(E26)&lt;&gt;"",IF(OR(UPPER(F26)="LMT",UPPER(F26)="SPEND"),VLOOKUP($F26,'Validation Values'!$B:$C,2,0),D26&amp;"_"&amp;VLOOKUP($F26,'Validation Values'!$B:$C,2,0)),"")</f>
        <v>LMT</v>
      </c>
      <c r="D26" s="55" t="s">
        <v>6</v>
      </c>
      <c r="E26" s="55" t="s">
        <v>172</v>
      </c>
      <c r="F26" s="55" t="s">
        <v>3</v>
      </c>
      <c r="G26" s="55" t="str">
        <f t="shared" si="3"/>
        <v>dsdk_campaign_entity</v>
      </c>
      <c r="H26" s="55" t="str">
        <f t="shared" si="4"/>
        <v>raw_dsdk_campaign_entity</v>
      </c>
      <c r="I26" s="55" t="str">
        <f t="shared" si="0"/>
        <v>LMT_CAMPAIGN_ENTITY_DSDK_PRESRC</v>
      </c>
      <c r="J26" s="55" t="str">
        <f t="shared" si="5"/>
        <v>LMT_CAMPAIGN_ENTITY_SRC</v>
      </c>
      <c r="K26" s="55" t="str">
        <f t="shared" si="5"/>
        <v>LMT_CAMPAIGN_ENTITY_LBIS</v>
      </c>
      <c r="M26" s="56" t="b">
        <f t="shared" ca="1" si="1"/>
        <v>0</v>
      </c>
      <c r="N26" s="56" t="b">
        <f ca="1">IF(M26=FALSE,IFERROR(IF($A26="LMT",VLOOKUP($H26,presrc_LMT!$E:$H,4,0),IF($A26="SPEND",VLOOKUP($H26,presrc_SPEND!$E:$H,4,0),INDIRECT("presrc_"&amp;$A26&amp;"!$D$7"))),"NA"),"NA")</f>
        <v>0</v>
      </c>
      <c r="O26" s="56" t="b">
        <f ca="1">IF(N26=FALSE,IFERROR(IF($A26="LMT",VLOOKUP($I26,src_LMT!$C:$E,3,0),IF($A26="SPEND",VLOOKUP($I26,src_SPEND!$C:$E,3,0),INDIRECT("src_"&amp;$C26&amp;"!$D$7"))),"NA"),"NA")</f>
        <v>0</v>
      </c>
      <c r="Q26" s="56" t="str">
        <f t="shared" ca="1" si="6"/>
        <v>LMT_FALSE</v>
      </c>
      <c r="R26" s="56" t="str">
        <f t="shared" ca="1" si="7"/>
        <v>LMT_FALSE</v>
      </c>
      <c r="S26" s="56" t="str">
        <f t="shared" ca="1" si="8"/>
        <v>LMT_FALSE</v>
      </c>
      <c r="U26" s="56" t="str">
        <f t="shared" si="2"/>
        <v>LMT</v>
      </c>
      <c r="V26" s="56" t="str">
        <f>IF(ISBLANK($E26),"",$E26&amp;COUNTIF($E$3:$E26,$E26))</f>
        <v>campaign_entity1</v>
      </c>
    </row>
    <row r="27" spans="1:22" x14ac:dyDescent="0.35">
      <c r="A27" s="57" t="str">
        <f>IF(TRIM(E27)&lt;&gt;"",IFERROR(IF(F27="LMT","LMT",IF(F27="SPEND","SPEND",MAX($A$3:$A26)+1)),1),"")</f>
        <v>LMT</v>
      </c>
      <c r="B27" s="57">
        <f>IF(TRIM(E27)&lt;&gt;"",IFERROR(INDEX($B$3:$B26,MATCH($E27,$E$3:$E26,0),1),MAX($B$3:$B26)+1),"")</f>
        <v>19</v>
      </c>
      <c r="C27" s="57" t="str">
        <f>IF(TRIM(E27)&lt;&gt;"",IF(OR(UPPER(F27)="LMT",UPPER(F27)="SPEND"),VLOOKUP($F27,'Validation Values'!$B:$C,2,0),D27&amp;"_"&amp;VLOOKUP($F27,'Validation Values'!$B:$C,2,0)),"")</f>
        <v>LMT</v>
      </c>
      <c r="D27" s="55" t="s">
        <v>6</v>
      </c>
      <c r="E27" s="55" t="s">
        <v>173</v>
      </c>
      <c r="F27" s="55" t="s">
        <v>3</v>
      </c>
      <c r="G27" s="55" t="str">
        <f t="shared" si="3"/>
        <v>dsdk_campaign_override_creative_entity</v>
      </c>
      <c r="H27" s="55" t="str">
        <f t="shared" si="4"/>
        <v>raw_dsdk_campaign_override_creative_entity</v>
      </c>
      <c r="I27" s="55" t="str">
        <f t="shared" si="0"/>
        <v>LMT_CAMPAIGN_OVERRIDE_CREATIVE_ENTITY_DSDK_PRESRC</v>
      </c>
      <c r="J27" s="55" t="str">
        <f t="shared" si="5"/>
        <v>LMT_CAMPAIGN_OVERRIDE_CREATIVE_ENTITY_SRC</v>
      </c>
      <c r="K27" s="55" t="str">
        <f t="shared" si="5"/>
        <v>LMT_CAMPAIGN_OVERRIDE_CREATIVE_ENTITY_LBIS</v>
      </c>
      <c r="M27" s="56" t="b">
        <f t="shared" ca="1" si="1"/>
        <v>0</v>
      </c>
      <c r="N27" s="56" t="b">
        <f ca="1">IF(M27=FALSE,IFERROR(IF($A27="LMT",VLOOKUP($H27,presrc_LMT!$E:$H,4,0),IF($A27="SPEND",VLOOKUP($H27,presrc_SPEND!$E:$H,4,0),INDIRECT("presrc_"&amp;$A27&amp;"!$D$7"))),"NA"),"NA")</f>
        <v>0</v>
      </c>
      <c r="O27" s="56" t="b">
        <f ca="1">IF(N27=FALSE,IFERROR(IF($A27="LMT",VLOOKUP($I27,src_LMT!$C:$E,3,0),IF($A27="SPEND",VLOOKUP($I27,src_SPEND!$C:$E,3,0),INDIRECT("src_"&amp;$C27&amp;"!$D$7"))),"NA"),"NA")</f>
        <v>0</v>
      </c>
      <c r="Q27" s="56" t="str">
        <f t="shared" ca="1" si="6"/>
        <v>LMT_FALSE</v>
      </c>
      <c r="R27" s="56" t="str">
        <f t="shared" ca="1" si="7"/>
        <v>LMT_FALSE</v>
      </c>
      <c r="S27" s="56" t="str">
        <f t="shared" ca="1" si="8"/>
        <v>LMT_FALSE</v>
      </c>
      <c r="U27" s="56" t="str">
        <f t="shared" si="2"/>
        <v>LMT</v>
      </c>
      <c r="V27" s="56" t="str">
        <f>IF(ISBLANK($E27),"",$E27&amp;COUNTIF($E$3:$E27,$E27))</f>
        <v>campaign_override_creative_entity1</v>
      </c>
    </row>
    <row r="28" spans="1:22" x14ac:dyDescent="0.35">
      <c r="A28" s="57" t="str">
        <f>IF(TRIM(E28)&lt;&gt;"",IFERROR(IF(F28="LMT","LMT",IF(F28="SPEND","SPEND",MAX($A$3:$A27)+1)),1),"")</f>
        <v>LMT</v>
      </c>
      <c r="B28" s="57">
        <f>IF(TRIM(E28)&lt;&gt;"",IFERROR(INDEX($B$3:$B27,MATCH($E28,$E$3:$E27,0),1),MAX($B$3:$B27)+1),"")</f>
        <v>20</v>
      </c>
      <c r="C28" s="57" t="str">
        <f>IF(TRIM(E28)&lt;&gt;"",IF(OR(UPPER(F28)="LMT",UPPER(F28)="SPEND"),VLOOKUP($F28,'Validation Values'!$B:$C,2,0),D28&amp;"_"&amp;VLOOKUP($F28,'Validation Values'!$B:$C,2,0)),"")</f>
        <v>LMT</v>
      </c>
      <c r="D28" s="55" t="s">
        <v>6</v>
      </c>
      <c r="E28" s="55" t="s">
        <v>174</v>
      </c>
      <c r="F28" s="55" t="s">
        <v>3</v>
      </c>
      <c r="G28" s="55" t="str">
        <f t="shared" si="3"/>
        <v>dsdk_campaign_override_placement_entity</v>
      </c>
      <c r="H28" s="55" t="str">
        <f t="shared" si="4"/>
        <v>raw_dsdk_campaign_override_placement_entity</v>
      </c>
      <c r="I28" s="55" t="str">
        <f t="shared" si="0"/>
        <v>LMT_CAMPAIGN_OVERRIDE_PLACEMENT_ENTITY_DSDK_PRESRC</v>
      </c>
      <c r="J28" s="55" t="str">
        <f t="shared" si="5"/>
        <v>LMT_CAMPAIGN_OVERRIDE_PLACEMENT_ENTITY_SRC</v>
      </c>
      <c r="K28" s="55" t="str">
        <f t="shared" si="5"/>
        <v>LMT_CAMPAIGN_OVERRIDE_PLACEMENT_ENTITY_LBIS</v>
      </c>
      <c r="M28" s="56" t="b">
        <f t="shared" ca="1" si="1"/>
        <v>0</v>
      </c>
      <c r="N28" s="56" t="b">
        <f ca="1">IF(M28=FALSE,IFERROR(IF($A28="LMT",VLOOKUP($H28,presrc_LMT!$E:$H,4,0),IF($A28="SPEND",VLOOKUP($H28,presrc_SPEND!$E:$H,4,0),INDIRECT("presrc_"&amp;$A28&amp;"!$D$7"))),"NA"),"NA")</f>
        <v>0</v>
      </c>
      <c r="O28" s="56" t="b">
        <f ca="1">IF(N28=FALSE,IFERROR(IF($A28="LMT",VLOOKUP($I28,src_LMT!$C:$E,3,0),IF($A28="SPEND",VLOOKUP($I28,src_SPEND!$C:$E,3,0),INDIRECT("src_"&amp;$C28&amp;"!$D$7"))),"NA"),"NA")</f>
        <v>0</v>
      </c>
      <c r="Q28" s="56" t="str">
        <f t="shared" ca="1" si="6"/>
        <v>LMT_FALSE</v>
      </c>
      <c r="R28" s="56" t="str">
        <f t="shared" ca="1" si="7"/>
        <v>LMT_FALSE</v>
      </c>
      <c r="S28" s="56" t="str">
        <f t="shared" ca="1" si="8"/>
        <v>LMT_FALSE</v>
      </c>
      <c r="U28" s="56" t="str">
        <f t="shared" si="2"/>
        <v>LMT</v>
      </c>
      <c r="V28" s="56" t="str">
        <f>IF(ISBLANK($E28),"",$E28&amp;COUNTIF($E$3:$E28,$E28))</f>
        <v>campaign_override_placement_entity1</v>
      </c>
    </row>
    <row r="29" spans="1:22" s="28" customFormat="1" x14ac:dyDescent="0.35">
      <c r="A29" s="57" t="str">
        <f>IF(TRIM(E29)&lt;&gt;"",IFERROR(IF(F29="LMT","LMT",IF(F29="SPEND","SPEND",MAX($A$3:$A28)+1)),1),"")</f>
        <v>SPEND</v>
      </c>
      <c r="B29" s="57">
        <f>IF(TRIM(E29)&lt;&gt;"",IFERROR(INDEX($B$3:$B28,MATCH($E29,$E$3:$E28,0),1),MAX($B$3:$B28)+1),"")</f>
        <v>21</v>
      </c>
      <c r="C29" s="57" t="str">
        <f>IF(TRIM(E29)&lt;&gt;"",IF(OR(UPPER(F29)="LMT",UPPER(F29)="SPEND"),VLOOKUP($F29,'Validation Values'!$B:$C,2,0),D29&amp;"_"&amp;VLOOKUP($F29,'Validation Values'!$B:$C,2,0)),"")</f>
        <v>SPEND</v>
      </c>
      <c r="D29" s="55" t="s">
        <v>6</v>
      </c>
      <c r="E29" s="55" t="s">
        <v>352</v>
      </c>
      <c r="F29" s="55" t="s">
        <v>5</v>
      </c>
      <c r="G29" s="55" t="str">
        <f t="shared" si="3"/>
        <v>dsdk_campaign_override_placement_media_cost_basis_entity</v>
      </c>
      <c r="H29" s="55" t="str">
        <f t="shared" si="4"/>
        <v>raw_dsdk_campaign_override_placement_media_cost_basis_entity</v>
      </c>
      <c r="I29" s="55" t="str">
        <f t="shared" si="0"/>
        <v>SPEND_DSDK_PRESRC</v>
      </c>
      <c r="J29" s="55" t="str">
        <f t="shared" si="5"/>
        <v>SPEND_SRC</v>
      </c>
      <c r="K29" s="55" t="str">
        <f t="shared" si="5"/>
        <v>SPEND_LBIS</v>
      </c>
      <c r="M29" s="56" t="b">
        <f t="shared" ca="1" si="1"/>
        <v>1</v>
      </c>
      <c r="N29" s="56" t="str">
        <f ca="1">IF(M29=FALSE,IFERROR(IF($A29="LMT",VLOOKUP($H29,presrc_LMT!$E:$H,4,0),IF($A29="SPEND",VLOOKUP($H29,presrc_SPEND!$E:$H,4,0),INDIRECT("presrc_"&amp;$A29&amp;"!$D$7"))),"NA"),"NA")</f>
        <v>NA</v>
      </c>
      <c r="O29" s="56" t="str">
        <f ca="1">IF(N29=FALSE,IFERROR(IF($A29="LMT",VLOOKUP($I29,src_LMT!$C:$E,3,0),IF($A29="SPEND",VLOOKUP($I29,src_SPEND!$C:$E,3,0),INDIRECT("src_"&amp;$C29&amp;"!$D$7"))),"NA"),"NA")</f>
        <v>NA</v>
      </c>
      <c r="Q29" s="56" t="str">
        <f t="shared" ca="1" si="6"/>
        <v>SPEND_TRUE</v>
      </c>
      <c r="R29" s="56" t="str">
        <f t="shared" ca="1" si="7"/>
        <v>SPEND_NA</v>
      </c>
      <c r="S29" s="56" t="str">
        <f t="shared" ca="1" si="8"/>
        <v>SPEND_NA</v>
      </c>
      <c r="U29" s="56" t="str">
        <f t="shared" si="2"/>
        <v>SPEND</v>
      </c>
      <c r="V29" s="56" t="str">
        <f>IF(ISBLANK($E29),"",$E29&amp;COUNTIF($E$3:$E29,$E29))</f>
        <v>campaign_override_placement_media_cost_basis_entity1</v>
      </c>
    </row>
    <row r="30" spans="1:22" x14ac:dyDescent="0.35">
      <c r="A30" s="57" t="str">
        <f>IF(TRIM(E30)&lt;&gt;"",IFERROR(IF(F30="LMT","LMT",IF(F30="SPEND","SPEND",MAX($A$3:$A29)+1)),1),"")</f>
        <v>LMT</v>
      </c>
      <c r="B30" s="57">
        <f>IF(TRIM(E30)&lt;&gt;"",IFERROR(INDEX($B$3:$B29,MATCH($E30,$E$3:$E29,0),1),MAX($B$3:$B29)+1),"")</f>
        <v>22</v>
      </c>
      <c r="C30" s="57" t="str">
        <f>IF(TRIM(E30)&lt;&gt;"",IF(OR(UPPER(F30)="LMT",UPPER(F30)="SPEND"),VLOOKUP($F30,'Validation Values'!$B:$C,2,0),D30&amp;"_"&amp;VLOOKUP($F30,'Validation Values'!$B:$C,2,0)),"")</f>
        <v>LMT</v>
      </c>
      <c r="D30" s="55" t="s">
        <v>6</v>
      </c>
      <c r="E30" s="55" t="s">
        <v>175</v>
      </c>
      <c r="F30" s="55" t="s">
        <v>3</v>
      </c>
      <c r="G30" s="55" t="str">
        <f t="shared" si="3"/>
        <v>dsdk_campaign_override_site_entity</v>
      </c>
      <c r="H30" s="55" t="str">
        <f t="shared" si="4"/>
        <v>raw_dsdk_campaign_override_site_entity</v>
      </c>
      <c r="I30" s="55" t="str">
        <f t="shared" si="0"/>
        <v>LMT_CAMPAIGN_OVERRIDE_SITE_ENTITY_DSDK_PRESRC</v>
      </c>
      <c r="J30" s="55" t="str">
        <f t="shared" si="5"/>
        <v>LMT_CAMPAIGN_OVERRIDE_SITE_ENTITY_SRC</v>
      </c>
      <c r="K30" s="55" t="str">
        <f t="shared" si="5"/>
        <v>LMT_CAMPAIGN_OVERRIDE_SITE_ENTITY_LBIS</v>
      </c>
      <c r="M30" s="56" t="b">
        <f t="shared" ca="1" si="1"/>
        <v>0</v>
      </c>
      <c r="N30" s="56" t="b">
        <f ca="1">IF(M30=FALSE,IFERROR(IF($A30="LMT",VLOOKUP($H30,presrc_LMT!$E:$H,4,0),IF($A30="SPEND",VLOOKUP($H30,presrc_SPEND!$E:$H,4,0),INDIRECT("presrc_"&amp;$A30&amp;"!$D$7"))),"NA"),"NA")</f>
        <v>0</v>
      </c>
      <c r="O30" s="56" t="b">
        <f ca="1">IF(N30=FALSE,IFERROR(IF($A30="LMT",VLOOKUP($I30,src_LMT!$C:$E,3,0),IF($A30="SPEND",VLOOKUP($I30,src_SPEND!$C:$E,3,0),INDIRECT("src_"&amp;$C30&amp;"!$D$7"))),"NA"),"NA")</f>
        <v>0</v>
      </c>
      <c r="Q30" s="56" t="str">
        <f t="shared" ca="1" si="6"/>
        <v>LMT_FALSE</v>
      </c>
      <c r="R30" s="56" t="str">
        <f t="shared" ca="1" si="7"/>
        <v>LMT_FALSE</v>
      </c>
      <c r="S30" s="56" t="str">
        <f t="shared" ca="1" si="8"/>
        <v>LMT_FALSE</v>
      </c>
      <c r="U30" s="56" t="str">
        <f t="shared" si="2"/>
        <v>LMT</v>
      </c>
      <c r="V30" s="56" t="str">
        <f>IF(ISBLANK($E30),"",$E30&amp;COUNTIF($E$3:$E30,$E30))</f>
        <v>campaign_override_site_entity1</v>
      </c>
    </row>
    <row r="31" spans="1:22" x14ac:dyDescent="0.35">
      <c r="A31" s="57" t="str">
        <f>IF(TRIM(E31)&lt;&gt;"",IFERROR(IF(F31="LMT","LMT",IF(F31="SPEND","SPEND",MAX($A$3:$A30)+1)),1),"")</f>
        <v>LMT</v>
      </c>
      <c r="B31" s="57">
        <f>IF(TRIM(E31)&lt;&gt;"",IFERROR(INDEX($B$3:$B30,MATCH($E31,$E$3:$E30,0),1),MAX($B$3:$B30)+1),"")</f>
        <v>23</v>
      </c>
      <c r="C31" s="57" t="str">
        <f>IF(TRIM(E31)&lt;&gt;"",IF(OR(UPPER(F31)="LMT",UPPER(F31)="SPEND"),VLOOKUP($F31,'Validation Values'!$B:$C,2,0),D31&amp;"_"&amp;VLOOKUP($F31,'Validation Values'!$B:$C,2,0)),"")</f>
        <v>LMT</v>
      </c>
      <c r="D31" s="55" t="s">
        <v>6</v>
      </c>
      <c r="E31" s="55" t="s">
        <v>176</v>
      </c>
      <c r="F31" s="55" t="s">
        <v>3</v>
      </c>
      <c r="G31" s="55" t="str">
        <f t="shared" si="3"/>
        <v>dsdk_conversion_type_entity</v>
      </c>
      <c r="H31" s="55" t="str">
        <f t="shared" si="4"/>
        <v>raw_dsdk_conversion_type_entity</v>
      </c>
      <c r="I31" s="55" t="str">
        <f t="shared" si="0"/>
        <v>LMT_CONVERSION_TYPE_ENTITY_DSDK_PRESRC</v>
      </c>
      <c r="J31" s="55" t="str">
        <f t="shared" si="5"/>
        <v>LMT_CONVERSION_TYPE_ENTITY_SRC</v>
      </c>
      <c r="K31" s="55" t="str">
        <f t="shared" si="5"/>
        <v>LMT_CONVERSION_TYPE_ENTITY_LBIS</v>
      </c>
      <c r="M31" s="56" t="b">
        <f t="shared" ca="1" si="1"/>
        <v>0</v>
      </c>
      <c r="N31" s="56" t="b">
        <f ca="1">IF(M31=FALSE,IFERROR(IF($A31="LMT",VLOOKUP($H31,presrc_LMT!$E:$H,4,0),IF($A31="SPEND",VLOOKUP($H31,presrc_SPEND!$E:$H,4,0),INDIRECT("presrc_"&amp;$A31&amp;"!$D$7"))),"NA"),"NA")</f>
        <v>1</v>
      </c>
      <c r="O31" s="56" t="str">
        <f ca="1">IF(N31=FALSE,IFERROR(IF($A31="LMT",VLOOKUP($I31,src_LMT!$C:$E,3,0),IF($A31="SPEND",VLOOKUP($I31,src_SPEND!$C:$E,3,0),INDIRECT("src_"&amp;$C31&amp;"!$D$7"))),"NA"),"NA")</f>
        <v>NA</v>
      </c>
      <c r="Q31" s="56" t="str">
        <f t="shared" ca="1" si="6"/>
        <v>LMT_FALSE</v>
      </c>
      <c r="R31" s="56" t="str">
        <f t="shared" ca="1" si="7"/>
        <v>LMT_TRUE</v>
      </c>
      <c r="S31" s="56" t="str">
        <f t="shared" ca="1" si="8"/>
        <v>LMT_NA</v>
      </c>
      <c r="U31" s="56" t="str">
        <f t="shared" si="2"/>
        <v>LMT</v>
      </c>
      <c r="V31" s="56" t="str">
        <f>IF(ISBLANK($E31),"",$E31&amp;COUNTIF($E$3:$E31,$E31))</f>
        <v>conversion_type_entity1</v>
      </c>
    </row>
    <row r="32" spans="1:22" x14ac:dyDescent="0.35">
      <c r="A32" s="57" t="str">
        <f>IF(TRIM(E32)&lt;&gt;"",IFERROR(IF(F32="LMT","LMT",IF(F32="SPEND","SPEND",MAX($A$3:$A31)+1)),1),"")</f>
        <v>LMT</v>
      </c>
      <c r="B32" s="57">
        <f>IF(TRIM(E32)&lt;&gt;"",IFERROR(INDEX($B$3:$B31,MATCH($E32,$E$3:$E31,0),1),MAX($B$3:$B31)+1),"")</f>
        <v>24</v>
      </c>
      <c r="C32" s="57" t="str">
        <f>IF(TRIM(E32)&lt;&gt;"",IF(OR(UPPER(F32)="LMT",UPPER(F32)="SPEND"),VLOOKUP($F32,'Validation Values'!$B:$C,2,0),D32&amp;"_"&amp;VLOOKUP($F32,'Validation Values'!$B:$C,2,0)),"")</f>
        <v>LMT</v>
      </c>
      <c r="D32" s="55" t="s">
        <v>6</v>
      </c>
      <c r="E32" s="55" t="s">
        <v>177</v>
      </c>
      <c r="F32" s="55" t="s">
        <v>3</v>
      </c>
      <c r="G32" s="55" t="str">
        <f t="shared" si="3"/>
        <v>dsdk_creative_entity</v>
      </c>
      <c r="H32" s="55" t="str">
        <f t="shared" si="4"/>
        <v>raw_dsdk_creative_entity</v>
      </c>
      <c r="I32" s="55" t="str">
        <f t="shared" si="0"/>
        <v>LMT_CREATIVE_ENTITY_DSDK_PRESRC</v>
      </c>
      <c r="J32" s="55" t="str">
        <f t="shared" si="5"/>
        <v>LMT_CREATIVE_ENTITY_SRC</v>
      </c>
      <c r="K32" s="55" t="str">
        <f t="shared" si="5"/>
        <v>LMT_CREATIVE_ENTITY_LBIS</v>
      </c>
      <c r="M32" s="56" t="b">
        <f t="shared" ca="1" si="1"/>
        <v>0</v>
      </c>
      <c r="N32" s="56" t="b">
        <f ca="1">IF(M32=FALSE,IFERROR(IF($A32="LMT",VLOOKUP($H32,presrc_LMT!$E:$H,4,0),IF($A32="SPEND",VLOOKUP($H32,presrc_SPEND!$E:$H,4,0),INDIRECT("presrc_"&amp;$A32&amp;"!$D$7"))),"NA"),"NA")</f>
        <v>0</v>
      </c>
      <c r="O32" s="56" t="b">
        <f ca="1">IF(N32=FALSE,IFERROR(IF($A32="LMT",VLOOKUP($I32,src_LMT!$C:$E,3,0),IF($A32="SPEND",VLOOKUP($I32,src_SPEND!$C:$E,3,0),INDIRECT("src_"&amp;$C32&amp;"!$D$7"))),"NA"),"NA")</f>
        <v>0</v>
      </c>
      <c r="Q32" s="56" t="str">
        <f t="shared" ca="1" si="6"/>
        <v>LMT_FALSE</v>
      </c>
      <c r="R32" s="56" t="str">
        <f t="shared" ca="1" si="7"/>
        <v>LMT_FALSE</v>
      </c>
      <c r="S32" s="56" t="str">
        <f t="shared" ca="1" si="8"/>
        <v>LMT_FALSE</v>
      </c>
      <c r="U32" s="56" t="str">
        <f t="shared" si="2"/>
        <v>LMT</v>
      </c>
      <c r="V32" s="56" t="str">
        <f>IF(ISBLANK($E32),"",$E32&amp;COUNTIF($E$3:$E32,$E32))</f>
        <v>creative_entity1</v>
      </c>
    </row>
    <row r="33" spans="1:22" x14ac:dyDescent="0.35">
      <c r="A33" s="57" t="str">
        <f>IF(TRIM(E33)&lt;&gt;"",IFERROR(IF(F33="LMT","LMT",IF(F33="SPEND","SPEND",MAX($A$3:$A32)+1)),1),"")</f>
        <v>LMT</v>
      </c>
      <c r="B33" s="57">
        <f>IF(TRIM(E33)&lt;&gt;"",IFERROR(INDEX($B$3:$B32,MATCH($E33,$E$3:$E32,0),1),MAX($B$3:$B32)+1),"")</f>
        <v>25</v>
      </c>
      <c r="C33" s="57" t="str">
        <f>IF(TRIM(E33)&lt;&gt;"",IF(OR(UPPER(F33)="LMT",UPPER(F33)="SPEND"),VLOOKUP($F33,'Validation Values'!$B:$C,2,0),D33&amp;"_"&amp;VLOOKUP($F33,'Validation Values'!$B:$C,2,0)),"")</f>
        <v>LMT</v>
      </c>
      <c r="D33" s="55" t="s">
        <v>6</v>
      </c>
      <c r="E33" s="55" t="s">
        <v>178</v>
      </c>
      <c r="F33" s="55" t="s">
        <v>3</v>
      </c>
      <c r="G33" s="55" t="str">
        <f t="shared" si="3"/>
        <v>dsdk_device_type_entity</v>
      </c>
      <c r="H33" s="55" t="str">
        <f t="shared" si="4"/>
        <v>raw_dsdk_device_type_entity</v>
      </c>
      <c r="I33" s="55" t="str">
        <f t="shared" si="0"/>
        <v>LMT_DEVICE_TYPE_ENTITY_DSDK_PRESRC</v>
      </c>
      <c r="J33" s="55" t="str">
        <f t="shared" si="5"/>
        <v>LMT_DEVICE_TYPE_ENTITY_SRC</v>
      </c>
      <c r="K33" s="55" t="str">
        <f t="shared" si="5"/>
        <v>LMT_DEVICE_TYPE_ENTITY_LBIS</v>
      </c>
      <c r="M33" s="56" t="b">
        <f t="shared" ca="1" si="1"/>
        <v>0</v>
      </c>
      <c r="N33" s="56" t="b">
        <f ca="1">IF(M33=FALSE,IFERROR(IF($A33="LMT",VLOOKUP($H33,presrc_LMT!$E:$H,4,0),IF($A33="SPEND",VLOOKUP($H33,presrc_SPEND!$E:$H,4,0),INDIRECT("presrc_"&amp;$A33&amp;"!$D$7"))),"NA"),"NA")</f>
        <v>0</v>
      </c>
      <c r="O33" s="56" t="b">
        <f ca="1">IF(N33=FALSE,IFERROR(IF($A33="LMT",VLOOKUP($I33,src_LMT!$C:$E,3,0),IF($A33="SPEND",VLOOKUP($I33,src_SPEND!$C:$E,3,0),INDIRECT("src_"&amp;$C33&amp;"!$D$7"))),"NA"),"NA")</f>
        <v>0</v>
      </c>
      <c r="Q33" s="56" t="str">
        <f t="shared" ca="1" si="6"/>
        <v>LMT_FALSE</v>
      </c>
      <c r="R33" s="56" t="str">
        <f t="shared" ca="1" si="7"/>
        <v>LMT_FALSE</v>
      </c>
      <c r="S33" s="56" t="str">
        <f t="shared" ca="1" si="8"/>
        <v>LMT_FALSE</v>
      </c>
      <c r="U33" s="56" t="str">
        <f t="shared" si="2"/>
        <v>LMT</v>
      </c>
      <c r="V33" s="56" t="str">
        <f>IF(ISBLANK($E33),"",$E33&amp;COUNTIF($E$3:$E33,$E33))</f>
        <v>device_type_entity1</v>
      </c>
    </row>
    <row r="34" spans="1:22" x14ac:dyDescent="0.35">
      <c r="A34" s="57" t="str">
        <f>IF(TRIM(E34)&lt;&gt;"",IFERROR(IF(F34="LMT","LMT",IF(F34="SPEND","SPEND",MAX($A$3:$A33)+1)),1),"")</f>
        <v>LMT</v>
      </c>
      <c r="B34" s="57">
        <f>IF(TRIM(E34)&lt;&gt;"",IFERROR(INDEX($B$3:$B33,MATCH($E34,$E$3:$E33,0),1),MAX($B$3:$B33)+1),"")</f>
        <v>26</v>
      </c>
      <c r="C34" s="57" t="str">
        <f>IF(TRIM(E34)&lt;&gt;"",IF(OR(UPPER(F34)="LMT",UPPER(F34)="SPEND"),VLOOKUP($F34,'Validation Values'!$B:$C,2,0),D34&amp;"_"&amp;VLOOKUP($F34,'Validation Values'!$B:$C,2,0)),"")</f>
        <v>LMT</v>
      </c>
      <c r="D34" s="55" t="s">
        <v>6</v>
      </c>
      <c r="E34" s="55" t="s">
        <v>179</v>
      </c>
      <c r="F34" s="55" t="s">
        <v>3</v>
      </c>
      <c r="G34" s="55" t="str">
        <f t="shared" si="3"/>
        <v>dsdk_geo_country_entity</v>
      </c>
      <c r="H34" s="55" t="str">
        <f t="shared" si="4"/>
        <v>raw_dsdk_geo_country_entity</v>
      </c>
      <c r="I34" s="55" t="str">
        <f t="shared" si="0"/>
        <v>LMT_GEO_COUNTRY_ENTITY_DSDK_PRESRC</v>
      </c>
      <c r="J34" s="55" t="str">
        <f t="shared" si="5"/>
        <v>LMT_GEO_COUNTRY_ENTITY_SRC</v>
      </c>
      <c r="K34" s="55" t="str">
        <f t="shared" si="5"/>
        <v>LMT_GEO_COUNTRY_ENTITY_LBIS</v>
      </c>
      <c r="M34" s="56" t="b">
        <f t="shared" ca="1" si="1"/>
        <v>0</v>
      </c>
      <c r="N34" s="56" t="b">
        <f ca="1">IF(M34=FALSE,IFERROR(IF($A34="LMT",VLOOKUP($H34,presrc_LMT!$E:$H,4,0),IF($A34="SPEND",VLOOKUP($H34,presrc_SPEND!$E:$H,4,0),INDIRECT("presrc_"&amp;$A34&amp;"!$D$7"))),"NA"),"NA")</f>
        <v>0</v>
      </c>
      <c r="O34" s="56" t="b">
        <f ca="1">IF(N34=FALSE,IFERROR(IF($A34="LMT",VLOOKUP($I34,src_LMT!$C:$E,3,0),IF($A34="SPEND",VLOOKUP($I34,src_SPEND!$C:$E,3,0),INDIRECT("src_"&amp;$C34&amp;"!$D$7"))),"NA"),"NA")</f>
        <v>0</v>
      </c>
      <c r="Q34" s="56" t="str">
        <f t="shared" ca="1" si="6"/>
        <v>LMT_FALSE</v>
      </c>
      <c r="R34" s="56" t="str">
        <f t="shared" ca="1" si="7"/>
        <v>LMT_FALSE</v>
      </c>
      <c r="S34" s="56" t="str">
        <f t="shared" ca="1" si="8"/>
        <v>LMT_FALSE</v>
      </c>
      <c r="U34" s="56" t="str">
        <f t="shared" si="2"/>
        <v>LMT</v>
      </c>
      <c r="V34" s="56" t="str">
        <f>IF(ISBLANK($E34),"",$E34&amp;COUNTIF($E$3:$E34,$E34))</f>
        <v>geo_country_entity1</v>
      </c>
    </row>
    <row r="35" spans="1:22" x14ac:dyDescent="0.35">
      <c r="A35" s="57" t="str">
        <f>IF(TRIM(E35)&lt;&gt;"",IFERROR(IF(F35="LMT","LMT",IF(F35="SPEND","SPEND",MAX($A$3:$A34)+1)),1),"")</f>
        <v>LMT</v>
      </c>
      <c r="B35" s="57">
        <f>IF(TRIM(E35)&lt;&gt;"",IFERROR(INDEX($B$3:$B34,MATCH($E35,$E$3:$E34,0),1),MAX($B$3:$B34)+1),"")</f>
        <v>27</v>
      </c>
      <c r="C35" s="57" t="str">
        <f>IF(TRIM(E35)&lt;&gt;"",IF(OR(UPPER(F35)="LMT",UPPER(F35)="SPEND"),VLOOKUP($F35,'Validation Values'!$B:$C,2,0),D35&amp;"_"&amp;VLOOKUP($F35,'Validation Values'!$B:$C,2,0)),"")</f>
        <v>LMT</v>
      </c>
      <c r="D35" s="55" t="s">
        <v>6</v>
      </c>
      <c r="E35" s="55" t="s">
        <v>180</v>
      </c>
      <c r="F35" s="55" t="s">
        <v>3</v>
      </c>
      <c r="G35" s="55" t="str">
        <f t="shared" si="3"/>
        <v>dsdk_geo_dma_entity</v>
      </c>
      <c r="H35" s="55" t="str">
        <f t="shared" si="4"/>
        <v>raw_dsdk_geo_dma_entity</v>
      </c>
      <c r="I35" s="55" t="str">
        <f t="shared" si="0"/>
        <v>LMT_GEO_DMA_ENTITY_DSDK_PRESRC</v>
      </c>
      <c r="J35" s="55" t="str">
        <f t="shared" si="5"/>
        <v>LMT_GEO_DMA_ENTITY_SRC</v>
      </c>
      <c r="K35" s="55" t="str">
        <f t="shared" si="5"/>
        <v>LMT_GEO_DMA_ENTITY_LBIS</v>
      </c>
      <c r="M35" s="56" t="b">
        <f t="shared" ca="1" si="1"/>
        <v>0</v>
      </c>
      <c r="N35" s="56" t="b">
        <f ca="1">IF(M35=FALSE,IFERROR(IF($A35="LMT",VLOOKUP($H35,presrc_LMT!$E:$H,4,0),IF($A35="SPEND",VLOOKUP($H35,presrc_SPEND!$E:$H,4,0),INDIRECT("presrc_"&amp;$A35&amp;"!$D$7"))),"NA"),"NA")</f>
        <v>0</v>
      </c>
      <c r="O35" s="56" t="b">
        <f ca="1">IF(N35=FALSE,IFERROR(IF($A35="LMT",VLOOKUP($I35,src_LMT!$C:$E,3,0),IF($A35="SPEND",VLOOKUP($I35,src_SPEND!$C:$E,3,0),INDIRECT("src_"&amp;$C35&amp;"!$D$7"))),"NA"),"NA")</f>
        <v>0</v>
      </c>
      <c r="Q35" s="56" t="str">
        <f t="shared" ca="1" si="6"/>
        <v>LMT_FALSE</v>
      </c>
      <c r="R35" s="56" t="str">
        <f t="shared" ca="1" si="7"/>
        <v>LMT_FALSE</v>
      </c>
      <c r="S35" s="56" t="str">
        <f t="shared" ca="1" si="8"/>
        <v>LMT_FALSE</v>
      </c>
      <c r="U35" s="56" t="str">
        <f t="shared" ref="U35:U66" si="9">CONCATENATE(IFERROR(INDEX($F:$F,MATCH($E35&amp;"1",$V:$V,0),1),""),IFERROR(","&amp;INDEX($F:$F,MATCH($E35&amp;"2",$V:$V,0),1),""),IFERROR(","&amp;INDEX($F:$F,MATCH($E35&amp;"3",$V:$V,0),1),""),IFERROR(","&amp;INDEX($F:$F,MATCH($E35&amp;"4",$V:$V,0),1),""),IFERROR(","&amp;INDEX($F:$F,MATCH($E35&amp;"5",$V:$V,0),1),""))</f>
        <v>LMT</v>
      </c>
      <c r="V35" s="56" t="str">
        <f>IF(ISBLANK($E35),"",$E35&amp;COUNTIF($E$3:$E35,$E35))</f>
        <v>geo_dma_entity1</v>
      </c>
    </row>
    <row r="36" spans="1:22" x14ac:dyDescent="0.35">
      <c r="A36" s="57" t="str">
        <f>IF(TRIM(E36)&lt;&gt;"",IFERROR(IF(F36="LMT","LMT",IF(F36="SPEND","SPEND",MAX($A$3:$A35)+1)),1),"")</f>
        <v>LMT</v>
      </c>
      <c r="B36" s="57">
        <f>IF(TRIM(E36)&lt;&gt;"",IFERROR(INDEX($B$3:$B35,MATCH($E36,$E$3:$E35,0),1),MAX($B$3:$B35)+1),"")</f>
        <v>28</v>
      </c>
      <c r="C36" s="57" t="str">
        <f>IF(TRIM(E36)&lt;&gt;"",IF(OR(UPPER(F36)="LMT",UPPER(F36)="SPEND"),VLOOKUP($F36,'Validation Values'!$B:$C,2,0),D36&amp;"_"&amp;VLOOKUP($F36,'Validation Values'!$B:$C,2,0)),"")</f>
        <v>LMT</v>
      </c>
      <c r="D36" s="55" t="s">
        <v>6</v>
      </c>
      <c r="E36" s="55" t="s">
        <v>181</v>
      </c>
      <c r="F36" s="55" t="s">
        <v>3</v>
      </c>
      <c r="G36" s="55" t="str">
        <f t="shared" si="3"/>
        <v>dsdk_placement_entity</v>
      </c>
      <c r="H36" s="55" t="str">
        <f t="shared" si="4"/>
        <v>raw_dsdk_placement_entity</v>
      </c>
      <c r="I36" s="55" t="str">
        <f t="shared" si="0"/>
        <v>LMT_PLACEMENT_ENTITY_DSDK_PRESRC</v>
      </c>
      <c r="J36" s="55" t="str">
        <f t="shared" ref="J36:K67" si="10">IF(NOT(ISBLANK($F36)),IF(UPPER($F36)="LMT",UPPER($F36&amp;"_"&amp;$E36&amp;"_"&amp;LEFT(J$2,(FIND("_",J$2)-1))),UPPER($F36&amp;"_"&amp;LEFT(J$2,(FIND("_",J$2)-1)))),"")</f>
        <v>LMT_PLACEMENT_ENTITY_SRC</v>
      </c>
      <c r="K36" s="55" t="str">
        <f t="shared" si="10"/>
        <v>LMT_PLACEMENT_ENTITY_LBIS</v>
      </c>
      <c r="M36" s="56" t="b">
        <f t="shared" ca="1" si="1"/>
        <v>0</v>
      </c>
      <c r="N36" s="56" t="b">
        <f ca="1">IF(M36=FALSE,IFERROR(IF($A36="LMT",VLOOKUP($H36,presrc_LMT!$E:$H,4,0),IF($A36="SPEND",VLOOKUP($H36,presrc_SPEND!$E:$H,4,0),INDIRECT("presrc_"&amp;$A36&amp;"!$D$7"))),"NA"),"NA")</f>
        <v>0</v>
      </c>
      <c r="O36" s="56" t="b">
        <f ca="1">IF(N36=FALSE,IFERROR(IF($A36="LMT",VLOOKUP($I36,src_LMT!$C:$E,3,0),IF($A36="SPEND",VLOOKUP($I36,src_SPEND!$C:$E,3,0),INDIRECT("src_"&amp;$C36&amp;"!$D$7"))),"NA"),"NA")</f>
        <v>0</v>
      </c>
      <c r="Q36" s="56" t="str">
        <f t="shared" ca="1" si="6"/>
        <v>LMT_FALSE</v>
      </c>
      <c r="R36" s="56" t="str">
        <f t="shared" ca="1" si="7"/>
        <v>LMT_FALSE</v>
      </c>
      <c r="S36" s="56" t="str">
        <f t="shared" ca="1" si="8"/>
        <v>LMT_FALSE</v>
      </c>
      <c r="U36" s="56" t="str">
        <f t="shared" si="9"/>
        <v>LMT</v>
      </c>
      <c r="V36" s="56" t="str">
        <f>IF(ISBLANK($E36),"",$E36&amp;COUNTIF($E$3:$E36,$E36))</f>
        <v>placement_entity1</v>
      </c>
    </row>
    <row r="37" spans="1:22" s="28" customFormat="1" x14ac:dyDescent="0.35">
      <c r="A37" s="57" t="str">
        <f>IF(TRIM(E37)&lt;&gt;"",IFERROR(IF(F37="LMT","LMT",IF(F37="SPEND","SPEND",MAX($A$3:$A36)+1)),1),"")</f>
        <v>SPEND</v>
      </c>
      <c r="B37" s="57">
        <f>IF(TRIM(E37)&lt;&gt;"",IFERROR(INDEX($B$3:$B36,MATCH($E37,$E$3:$E36,0),1),MAX($B$3:$B36)+1),"")</f>
        <v>29</v>
      </c>
      <c r="C37" s="57" t="str">
        <f>IF(TRIM(E37)&lt;&gt;"",IF(OR(UPPER(F37)="LMT",UPPER(F37)="SPEND"),VLOOKUP($F37,'Validation Values'!$B:$C,2,0),D37&amp;"_"&amp;VLOOKUP($F37,'Validation Values'!$B:$C,2,0)),"")</f>
        <v>SPEND</v>
      </c>
      <c r="D37" s="55" t="s">
        <v>6</v>
      </c>
      <c r="E37" s="55" t="s">
        <v>353</v>
      </c>
      <c r="F37" s="55" t="s">
        <v>5</v>
      </c>
      <c r="G37" s="55" t="str">
        <f t="shared" si="3"/>
        <v>dsdk_placement_media_cost_basis_entity</v>
      </c>
      <c r="H37" s="55" t="str">
        <f t="shared" si="4"/>
        <v>raw_dsdk_placement_media_cost_basis_entity</v>
      </c>
      <c r="I37" s="55" t="str">
        <f t="shared" si="0"/>
        <v>SPEND_DSDK_PRESRC</v>
      </c>
      <c r="J37" s="55" t="str">
        <f t="shared" si="10"/>
        <v>SPEND_SRC</v>
      </c>
      <c r="K37" s="55" t="str">
        <f t="shared" si="10"/>
        <v>SPEND_LBIS</v>
      </c>
      <c r="M37" s="56" t="b">
        <f t="shared" ca="1" si="1"/>
        <v>1</v>
      </c>
      <c r="N37" s="56" t="str">
        <f ca="1">IF(M37=FALSE,IFERROR(IF($A37="LMT",VLOOKUP($H37,presrc_LMT!$E:$H,4,0),IF($A37="SPEND",VLOOKUP($H37,presrc_SPEND!$E:$H,4,0),INDIRECT("presrc_"&amp;$A37&amp;"!$D$7"))),"NA"),"NA")</f>
        <v>NA</v>
      </c>
      <c r="O37" s="56" t="str">
        <f ca="1">IF(N37=FALSE,IFERROR(IF($A37="LMT",VLOOKUP($I37,src_LMT!$C:$E,3,0),IF($A37="SPEND",VLOOKUP($I37,src_SPEND!$C:$E,3,0),INDIRECT("src_"&amp;$C37&amp;"!$D$7"))),"NA"),"NA")</f>
        <v>NA</v>
      </c>
      <c r="Q37" s="56" t="str">
        <f t="shared" ca="1" si="6"/>
        <v>SPEND_TRUE</v>
      </c>
      <c r="R37" s="56" t="str">
        <f t="shared" ca="1" si="7"/>
        <v>SPEND_NA</v>
      </c>
      <c r="S37" s="56" t="str">
        <f t="shared" ca="1" si="8"/>
        <v>SPEND_NA</v>
      </c>
      <c r="U37" s="56" t="str">
        <f t="shared" si="9"/>
        <v>SPEND</v>
      </c>
      <c r="V37" s="56" t="str">
        <f>IF(ISBLANK($E37),"",$E37&amp;COUNTIF($E$3:$E37,$E37))</f>
        <v>placement_media_cost_basis_entity1</v>
      </c>
    </row>
    <row r="38" spans="1:22" x14ac:dyDescent="0.35">
      <c r="A38" s="57" t="str">
        <f>IF(TRIM(E38)&lt;&gt;"",IFERROR(IF(F38="LMT","LMT",IF(F38="SPEND","SPEND",MAX($A$3:$A37)+1)),1),"")</f>
        <v>LMT</v>
      </c>
      <c r="B38" s="57">
        <f>IF(TRIM(E38)&lt;&gt;"",IFERROR(INDEX($B$3:$B37,MATCH($E38,$E$3:$E37,0),1),MAX($B$3:$B37)+1),"")</f>
        <v>30</v>
      </c>
      <c r="C38" s="57" t="str">
        <f>IF(TRIM(E38)&lt;&gt;"",IF(OR(UPPER(F38)="LMT",UPPER(F38)="SPEND"),VLOOKUP($F38,'Validation Values'!$B:$C,2,0),D38&amp;"_"&amp;VLOOKUP($F38,'Validation Values'!$B:$C,2,0)),"")</f>
        <v>LMT</v>
      </c>
      <c r="D38" s="55" t="s">
        <v>6</v>
      </c>
      <c r="E38" s="55" t="s">
        <v>182</v>
      </c>
      <c r="F38" s="55" t="s">
        <v>3</v>
      </c>
      <c r="G38" s="55" t="str">
        <f t="shared" si="3"/>
        <v>dsdk_site_entity</v>
      </c>
      <c r="H38" s="55" t="str">
        <f t="shared" si="4"/>
        <v>raw_dsdk_site_entity</v>
      </c>
      <c r="I38" s="55" t="str">
        <f t="shared" si="0"/>
        <v>LMT_SITE_ENTITY_DSDK_PRESRC</v>
      </c>
      <c r="J38" s="55" t="str">
        <f t="shared" si="10"/>
        <v>LMT_SITE_ENTITY_SRC</v>
      </c>
      <c r="K38" s="55" t="str">
        <f t="shared" si="10"/>
        <v>LMT_SITE_ENTITY_LBIS</v>
      </c>
      <c r="M38" s="56" t="b">
        <f t="shared" ca="1" si="1"/>
        <v>0</v>
      </c>
      <c r="N38" s="56" t="b">
        <f ca="1">IF(M38=FALSE,IFERROR(IF($A38="LMT",VLOOKUP($H38,presrc_LMT!$E:$H,4,0),IF($A38="SPEND",VLOOKUP($H38,presrc_SPEND!$E:$H,4,0),INDIRECT("presrc_"&amp;$A38&amp;"!$D$7"))),"NA"),"NA")</f>
        <v>0</v>
      </c>
      <c r="O38" s="56" t="b">
        <f ca="1">IF(N38=FALSE,IFERROR(IF($A38="LMT",VLOOKUP($I38,src_LMT!$C:$E,3,0),IF($A38="SPEND",VLOOKUP($I38,src_SPEND!$C:$E,3,0),INDIRECT("src_"&amp;$C38&amp;"!$D$7"))),"NA"),"NA")</f>
        <v>0</v>
      </c>
      <c r="Q38" s="56" t="str">
        <f t="shared" ca="1" si="6"/>
        <v>LMT_FALSE</v>
      </c>
      <c r="R38" s="56" t="str">
        <f t="shared" ca="1" si="7"/>
        <v>LMT_FALSE</v>
      </c>
      <c r="S38" s="56" t="str">
        <f t="shared" ca="1" si="8"/>
        <v>LMT_FALSE</v>
      </c>
      <c r="U38" s="56" t="str">
        <f t="shared" si="9"/>
        <v>LMT</v>
      </c>
      <c r="V38" s="56" t="str">
        <f>IF(ISBLANK($E38),"",$E38&amp;COUNTIF($E$3:$E38,$E38))</f>
        <v>site_entity1</v>
      </c>
    </row>
    <row r="39" spans="1:22" x14ac:dyDescent="0.35">
      <c r="A39" s="57" t="str">
        <f>IF(TRIM(E39)&lt;&gt;"",IFERROR(IF(F39="LMT","LMT",IF(F39="SPEND","SPEND",MAX($A$3:$A38)+1)),1),"")</f>
        <v>LMT</v>
      </c>
      <c r="B39" s="57">
        <f>IF(TRIM(E39)&lt;&gt;"",IFERROR(INDEX($B$3:$B38,MATCH($E39,$E$3:$E38,0),1),MAX($B$3:$B38)+1),"")</f>
        <v>31</v>
      </c>
      <c r="C39" s="57" t="str">
        <f>IF(TRIM(E39)&lt;&gt;"",IF(OR(UPPER(F39)="LMT",UPPER(F39)="SPEND"),VLOOKUP($F39,'Validation Values'!$B:$C,2,0),D39&amp;"_"&amp;VLOOKUP($F39,'Validation Values'!$B:$C,2,0)),"")</f>
        <v>LMT</v>
      </c>
      <c r="D39" s="55" t="s">
        <v>6</v>
      </c>
      <c r="E39" s="55" t="s">
        <v>183</v>
      </c>
      <c r="F39" s="55" t="s">
        <v>3</v>
      </c>
      <c r="G39" s="55" t="str">
        <f t="shared" si="3"/>
        <v>dsdk_tag_entity</v>
      </c>
      <c r="H39" s="55" t="str">
        <f t="shared" si="4"/>
        <v>raw_dsdk_tag_entity</v>
      </c>
      <c r="I39" s="55" t="str">
        <f t="shared" si="0"/>
        <v>LMT_TAG_ENTITY_DSDK_PRESRC</v>
      </c>
      <c r="J39" s="55" t="str">
        <f t="shared" si="10"/>
        <v>LMT_TAG_ENTITY_SRC</v>
      </c>
      <c r="K39" s="55" t="str">
        <f t="shared" si="10"/>
        <v>LMT_TAG_ENTITY_LBIS</v>
      </c>
      <c r="M39" s="56" t="b">
        <f t="shared" ca="1" si="1"/>
        <v>1</v>
      </c>
      <c r="N39" s="56" t="str">
        <f ca="1">IF(M39=FALSE,IFERROR(IF($A39="LMT",VLOOKUP($H39,presrc_LMT!$E:$H,4,0),IF($A39="SPEND",VLOOKUP($H39,presrc_SPEND!$E:$H,4,0),INDIRECT("presrc_"&amp;$A39&amp;"!$D$7"))),"NA"),"NA")</f>
        <v>NA</v>
      </c>
      <c r="O39" s="56" t="str">
        <f ca="1">IF(N39=FALSE,IFERROR(IF($A39="LMT",VLOOKUP($I39,src_LMT!$C:$E,3,0),IF($A39="SPEND",VLOOKUP($I39,src_SPEND!$C:$E,3,0),INDIRECT("src_"&amp;$C39&amp;"!$D$7"))),"NA"),"NA")</f>
        <v>NA</v>
      </c>
      <c r="Q39" s="56" t="str">
        <f t="shared" ca="1" si="6"/>
        <v>LMT_TRUE</v>
      </c>
      <c r="R39" s="56" t="str">
        <f t="shared" ca="1" si="7"/>
        <v>LMT_NA</v>
      </c>
      <c r="S39" s="56" t="str">
        <f t="shared" ca="1" si="8"/>
        <v>LMT_NA</v>
      </c>
      <c r="U39" s="56" t="str">
        <f t="shared" si="9"/>
        <v>LMT</v>
      </c>
      <c r="V39" s="56" t="str">
        <f>IF(ISBLANK($E39),"",$E39&amp;COUNTIF($E$3:$E39,$E39))</f>
        <v>tag_entity1</v>
      </c>
    </row>
    <row r="40" spans="1:22" x14ac:dyDescent="0.35">
      <c r="A40" s="57" t="str">
        <f>IF(TRIM(E40)&lt;&gt;"",IFERROR(IF(F40="LMT","LMT",IF(F40="SPEND","SPEND",MAX($A$3:$A39)+1)),1),"")</f>
        <v>LMT</v>
      </c>
      <c r="B40" s="57">
        <f>IF(TRIM(E40)&lt;&gt;"",IFERROR(INDEX($B$3:$B39,MATCH($E40,$E$3:$E39,0),1),MAX($B$3:$B39)+1),"")</f>
        <v>32</v>
      </c>
      <c r="C40" s="57" t="str">
        <f>IF(TRIM(E40)&lt;&gt;"",IF(OR(UPPER(F40)="LMT",UPPER(F40)="SPEND"),VLOOKUP($F40,'Validation Values'!$B:$C,2,0),D40&amp;"_"&amp;VLOOKUP($F40,'Validation Values'!$B:$C,2,0)),"")</f>
        <v>LMT</v>
      </c>
      <c r="D40" s="55" t="s">
        <v>6</v>
      </c>
      <c r="E40" s="55" t="s">
        <v>184</v>
      </c>
      <c r="F40" s="55" t="s">
        <v>3</v>
      </c>
      <c r="G40" s="55" t="str">
        <f t="shared" si="3"/>
        <v>dsdk_taxonomy_entry_entity</v>
      </c>
      <c r="H40" s="55" t="str">
        <f t="shared" si="4"/>
        <v>raw_dsdk_taxonomy_entry_entity</v>
      </c>
      <c r="I40" s="55" t="str">
        <f t="shared" si="0"/>
        <v>LMT_TAXONOMY_ENTRY_ENTITY_DSDK_PRESRC</v>
      </c>
      <c r="J40" s="55" t="str">
        <f t="shared" si="10"/>
        <v>LMT_TAXONOMY_ENTRY_ENTITY_SRC</v>
      </c>
      <c r="K40" s="55" t="str">
        <f t="shared" si="10"/>
        <v>LMT_TAXONOMY_ENTRY_ENTITY_LBIS</v>
      </c>
      <c r="M40" s="56" t="b">
        <f t="shared" ca="1" si="1"/>
        <v>0</v>
      </c>
      <c r="N40" s="56" t="b">
        <f ca="1">IF(M40=FALSE,IFERROR(IF($A40="LMT",VLOOKUP($H40,presrc_LMT!$E:$H,4,0),IF($A40="SPEND",VLOOKUP($H40,presrc_SPEND!$E:$H,4,0),INDIRECT("presrc_"&amp;$A40&amp;"!$D$7"))),"NA"),"NA")</f>
        <v>1</v>
      </c>
      <c r="O40" s="56" t="str">
        <f ca="1">IF(N40=FALSE,IFERROR(IF($A40="LMT",VLOOKUP($I40,src_LMT!$C:$E,3,0),IF($A40="SPEND",VLOOKUP($I40,src_SPEND!$C:$E,3,0),INDIRECT("src_"&amp;$C40&amp;"!$D$7"))),"NA"),"NA")</f>
        <v>NA</v>
      </c>
      <c r="Q40" s="56" t="str">
        <f t="shared" ca="1" si="6"/>
        <v>LMT_FALSE</v>
      </c>
      <c r="R40" s="56" t="str">
        <f t="shared" ca="1" si="7"/>
        <v>LMT_TRUE</v>
      </c>
      <c r="S40" s="56" t="str">
        <f t="shared" ca="1" si="8"/>
        <v>LMT_NA</v>
      </c>
      <c r="U40" s="56" t="str">
        <f t="shared" si="9"/>
        <v>LMT</v>
      </c>
      <c r="V40" s="56" t="str">
        <f>IF(ISBLANK($E40),"",$E40&amp;COUNTIF($E$3:$E40,$E40))</f>
        <v>taxonomy_entry_entity1</v>
      </c>
    </row>
    <row r="41" spans="1:22" x14ac:dyDescent="0.35">
      <c r="A41" s="57" t="str">
        <f>IF(TRIM(E41)&lt;&gt;"",IFERROR(IF(F41="LMT","LMT",IF(F41="SPEND","SPEND",MAX($A$3:$A40)+1)),1),"")</f>
        <v>SPEND</v>
      </c>
      <c r="B41" s="57">
        <f>IF(TRIM(E41)&lt;&gt;"",IFERROR(INDEX($B$3:$B40,MATCH($E41,$E$3:$E40,0),1),MAX($B$3:$B40)+1),"")</f>
        <v>33</v>
      </c>
      <c r="C41" s="57" t="str">
        <f>IF(TRIM(E41)&lt;&gt;"",IF(OR(UPPER(F41)="LMT",UPPER(F41)="SPEND"),VLOOKUP($F41,'Validation Values'!$B:$C,2,0),D41&amp;"_"&amp;VLOOKUP($F41,'Validation Values'!$B:$C,2,0)),"")</f>
        <v>SPEND</v>
      </c>
      <c r="D41" s="55" t="s">
        <v>6</v>
      </c>
      <c r="E41" s="55" t="s">
        <v>185</v>
      </c>
      <c r="F41" s="55" t="s">
        <v>5</v>
      </c>
      <c r="G41" s="55" t="str">
        <f t="shared" si="3"/>
        <v>dsdk_daily_campaign_placement_cost_feed</v>
      </c>
      <c r="H41" s="55" t="str">
        <f t="shared" si="4"/>
        <v>raw_dsdk_daily_campaign_placement_cost_feed</v>
      </c>
      <c r="I41" s="55" t="str">
        <f t="shared" si="0"/>
        <v>SPEND_DSDK_PRESRC</v>
      </c>
      <c r="J41" s="55" t="str">
        <f t="shared" si="10"/>
        <v>SPEND_SRC</v>
      </c>
      <c r="K41" s="55" t="str">
        <f t="shared" si="10"/>
        <v>SPEND_LBIS</v>
      </c>
      <c r="M41" s="56" t="b">
        <f t="shared" ca="1" si="1"/>
        <v>0</v>
      </c>
      <c r="N41" s="56" t="b">
        <f ca="1">IF(M41=FALSE,IFERROR(IF($A41="LMT",VLOOKUP($H41,presrc_LMT!$E:$H,4,0),IF($A41="SPEND",VLOOKUP($H41,presrc_SPEND!$E:$H,4,0),INDIRECT("presrc_"&amp;$A41&amp;"!$D$7"))),"NA"),"NA")</f>
        <v>1</v>
      </c>
      <c r="O41" s="56" t="str">
        <f ca="1">IF(N41=FALSE,IFERROR(IF($A41="LMT",VLOOKUP($I41,src_LMT!$C:$E,3,0),IF($A41="SPEND",VLOOKUP($I41,src_SPEND!$C:$E,3,0),INDIRECT("src_"&amp;$C41&amp;"!$D$7"))),"NA"),"NA")</f>
        <v>NA</v>
      </c>
      <c r="Q41" s="56" t="str">
        <f t="shared" ca="1" si="6"/>
        <v>SPEND_FALSE</v>
      </c>
      <c r="R41" s="56" t="str">
        <f t="shared" ca="1" si="7"/>
        <v>SPEND_TRUE</v>
      </c>
      <c r="S41" s="56" t="str">
        <f t="shared" ca="1" si="8"/>
        <v>SPEND_NA</v>
      </c>
      <c r="U41" s="56" t="str">
        <f t="shared" si="9"/>
        <v>SPEND</v>
      </c>
      <c r="V41" s="56" t="str">
        <f>IF(ISBLANK($E41),"",$E41&amp;COUNTIF($E$3:$E41,$E41))</f>
        <v>daily_campaign_placement_cost_feed1</v>
      </c>
    </row>
    <row r="42" spans="1:22" x14ac:dyDescent="0.35">
      <c r="A42" s="57">
        <f>IF(TRIM(E42)&lt;&gt;"",IFERROR(IF(F42="LMT","LMT",IF(F42="SPEND","SPEND",MAX($A$3:$A41)+1)),1),"")</f>
        <v>22</v>
      </c>
      <c r="B42" s="57">
        <f>IF(TRIM(E42)&lt;&gt;"",IFERROR(INDEX($B$3:$B41,MATCH($E42,$E$3:$E41,0),1),MAX($B$3:$B41)+1),"")</f>
        <v>34</v>
      </c>
      <c r="C42" s="57" t="str">
        <f>IF(TRIM(E42)&lt;&gt;"",IF(OR(UPPER(F42)="LMT",UPPER(F42)="SPEND"),VLOOKUP($F42,'Validation Values'!$B:$C,2,0),D42&amp;"_"&amp;VLOOKUP($F42,'Validation Values'!$B:$C,2,0)),"")</f>
        <v>DSDK_5</v>
      </c>
      <c r="D42" s="55" t="s">
        <v>6</v>
      </c>
      <c r="E42" s="55" t="s">
        <v>186</v>
      </c>
      <c r="F42" s="55" t="s">
        <v>2</v>
      </c>
      <c r="G42" s="55" t="str">
        <f t="shared" si="3"/>
        <v>dsdk_fig_mapping</v>
      </c>
      <c r="H42" s="55" t="str">
        <f t="shared" si="4"/>
        <v>raw_dsdk_fig_mapping</v>
      </c>
      <c r="I42" s="55" t="str">
        <f t="shared" si="0"/>
        <v>IDENTITY_DSDK_PRESRC</v>
      </c>
      <c r="J42" s="55" t="str">
        <f t="shared" si="10"/>
        <v>IDENTITY_SRC</v>
      </c>
      <c r="K42" s="55" t="str">
        <f t="shared" si="10"/>
        <v>IDENTITY_LBIS</v>
      </c>
      <c r="M42" s="56" t="b">
        <f t="shared" ca="1" si="1"/>
        <v>1</v>
      </c>
      <c r="N42" s="56" t="str">
        <f ca="1">IF(M42=FALSE,IFERROR(IF($A42="LMT",VLOOKUP($H42,presrc_LMT!$E:$H,4,0),IF($A42="SPEND",VLOOKUP($H42,presrc_SPEND!$E:$H,4,0),INDIRECT("presrc_"&amp;$A42&amp;"!$D$7"))),"NA"),"NA")</f>
        <v>NA</v>
      </c>
      <c r="O42" s="56" t="str">
        <f ca="1">IF(N42=FALSE,IFERROR(IF($A42="LMT",VLOOKUP($I42,src_LMT!$C:$E,3,0),IF($A42="SPEND",VLOOKUP($I42,src_SPEND!$C:$E,3,0),INDIRECT("src_"&amp;$C42&amp;"!$D$7"))),"NA"),"NA")</f>
        <v>NA</v>
      </c>
      <c r="Q42" s="56" t="str">
        <f t="shared" ca="1" si="6"/>
        <v>IDENTITY_TRUE</v>
      </c>
      <c r="R42" s="56" t="str">
        <f t="shared" ca="1" si="7"/>
        <v>IDENTITY_NA</v>
      </c>
      <c r="S42" s="56" t="str">
        <f t="shared" ca="1" si="8"/>
        <v>IDENTITY_NA</v>
      </c>
      <c r="U42" s="56" t="str">
        <f t="shared" si="9"/>
        <v>IDENTITY</v>
      </c>
      <c r="V42" s="56" t="str">
        <f>IF(ISBLANK($E42),"",$E42&amp;COUNTIF($E$3:$E42,$E42))</f>
        <v>fig_mapping1</v>
      </c>
    </row>
    <row r="43" spans="1:22" s="28" customFormat="1" x14ac:dyDescent="0.35">
      <c r="A43" s="57">
        <f>IF(TRIM(E43)&lt;&gt;"",IFERROR(IF(F43="LMT","LMT",IF(F43="SPEND","SPEND",MAX($A$3:$A42)+1)),1),"")</f>
        <v>23</v>
      </c>
      <c r="B43" s="57">
        <f>IF(TRIM(E43)&lt;&gt;"",IFERROR(INDEX($B$3:$B42,MATCH($E43,$E$3:$E42,0),1),MAX($B$3:$B42)+1),"")</f>
        <v>35</v>
      </c>
      <c r="C43" s="57" t="str">
        <f>IF(TRIM(E43)&lt;&gt;"",IF(OR(UPPER(F43)="LMT",UPPER(F43)="SPEND"),VLOOKUP($F43,'Validation Values'!$B:$C,2,0),D43&amp;"_"&amp;VLOOKUP($F43,'Validation Values'!$B:$C,2,0)),"")</f>
        <v>FACEBOOK_1</v>
      </c>
      <c r="D43" s="55" t="s">
        <v>9</v>
      </c>
      <c r="E43" s="55" t="s">
        <v>354</v>
      </c>
      <c r="F43" s="55" t="s">
        <v>7</v>
      </c>
      <c r="G43" s="55" t="str">
        <f t="shared" si="3"/>
        <v>facebook_exposures</v>
      </c>
      <c r="H43" s="55" t="str">
        <f t="shared" si="4"/>
        <v>raw_facebook_exposures</v>
      </c>
      <c r="I43" s="55" t="str">
        <f t="shared" si="0"/>
        <v>EVENTS_FACEBOOK_PRESRC</v>
      </c>
      <c r="J43" s="55" t="str">
        <f t="shared" si="10"/>
        <v>EVENTS_SRC</v>
      </c>
      <c r="K43" s="55" t="str">
        <f t="shared" si="10"/>
        <v>EVENTS_LBIS</v>
      </c>
      <c r="M43" s="56" t="b">
        <f t="shared" ca="1" si="1"/>
        <v>0</v>
      </c>
      <c r="N43" s="56" t="b">
        <f ca="1">IF(M43=FALSE,IFERROR(IF($A43="LMT",VLOOKUP($H43,presrc_LMT!$E:$H,4,0),IF($A43="SPEND",VLOOKUP($H43,presrc_SPEND!$E:$H,4,0),INDIRECT("presrc_"&amp;$A43&amp;"!$D$7"))),"NA"),"NA")</f>
        <v>0</v>
      </c>
      <c r="O43" s="56" t="b">
        <f ca="1">IF(N43=FALSE,IFERROR(IF($A43="LMT",VLOOKUP($I43,src_LMT!$C:$E,3,0),IF($A43="SPEND",VLOOKUP($I43,src_SPEND!$C:$E,3,0),INDIRECT("src_"&amp;$C43&amp;"!$D$7"))),"NA"),"NA")</f>
        <v>0</v>
      </c>
      <c r="Q43" s="56" t="str">
        <f t="shared" ca="1" si="6"/>
        <v>EVENTS_FALSE</v>
      </c>
      <c r="R43" s="56" t="str">
        <f t="shared" ca="1" si="7"/>
        <v>EVENTS_FALSE</v>
      </c>
      <c r="S43" s="56" t="str">
        <f t="shared" ca="1" si="8"/>
        <v>EVENTS_FALSE</v>
      </c>
      <c r="U43" s="56" t="str">
        <f t="shared" si="9"/>
        <v>EVENTS</v>
      </c>
      <c r="V43" s="56" t="str">
        <f>IF(ISBLANK($E43),"",$E43&amp;COUNTIF($E$3:$E43,$E43))</f>
        <v>exposures1</v>
      </c>
    </row>
    <row r="44" spans="1:22" s="28" customFormat="1" x14ac:dyDescent="0.35">
      <c r="A44" s="57">
        <f>IF(TRIM(E44)&lt;&gt;"",IFERROR(IF(F44="LMT","LMT",IF(F44="SPEND","SPEND",MAX($A$3:$A43)+1)),1),"")</f>
        <v>24</v>
      </c>
      <c r="B44" s="57">
        <f>IF(TRIM(E44)&lt;&gt;"",IFERROR(INDEX($B$3:$B43,MATCH($E44,$E$3:$E43,0),1),MAX($B$3:$B43)+1),"")</f>
        <v>36</v>
      </c>
      <c r="C44" s="57" t="str">
        <f>IF(TRIM(E44)&lt;&gt;"",IF(OR(UPPER(F44)="LMT",UPPER(F44)="SPEND"),VLOOKUP($F44,'Validation Values'!$B:$C,2,0),D44&amp;"_"&amp;VLOOKUP($F44,'Validation Values'!$B:$C,2,0)),"")</f>
        <v>FACEBOOK_1</v>
      </c>
      <c r="D44" s="55" t="s">
        <v>9</v>
      </c>
      <c r="E44" s="55" t="s">
        <v>355</v>
      </c>
      <c r="F44" s="55" t="s">
        <v>7</v>
      </c>
      <c r="G44" s="55" t="str">
        <f t="shared" si="3"/>
        <v>facebook_orders_sync</v>
      </c>
      <c r="H44" s="55" t="str">
        <f t="shared" si="4"/>
        <v>raw_facebook_orders_sync</v>
      </c>
      <c r="I44" s="55" t="str">
        <f t="shared" si="0"/>
        <v>EVENTS_FACEBOOK_PRESRC</v>
      </c>
      <c r="J44" s="55" t="str">
        <f t="shared" si="10"/>
        <v>EVENTS_SRC</v>
      </c>
      <c r="K44" s="55" t="str">
        <f t="shared" si="10"/>
        <v>EVENTS_LBIS</v>
      </c>
      <c r="M44" s="56" t="b">
        <f t="shared" ca="1" si="1"/>
        <v>1</v>
      </c>
      <c r="N44" s="56" t="str">
        <f ca="1">IF(M44=FALSE,IFERROR(IF($A44="LMT",VLOOKUP($H44,presrc_LMT!$E:$H,4,0),IF($A44="SPEND",VLOOKUP($H44,presrc_SPEND!$E:$H,4,0),INDIRECT("presrc_"&amp;$A44&amp;"!$D$7"))),"NA"),"NA")</f>
        <v>NA</v>
      </c>
      <c r="O44" s="56" t="str">
        <f ca="1">IF(N44=FALSE,IFERROR(IF($A44="LMT",VLOOKUP($I44,src_LMT!$C:$E,3,0),IF($A44="SPEND",VLOOKUP($I44,src_SPEND!$C:$E,3,0),INDIRECT("src_"&amp;$C44&amp;"!$D$7"))),"NA"),"NA")</f>
        <v>NA</v>
      </c>
      <c r="Q44" s="56" t="str">
        <f t="shared" ca="1" si="6"/>
        <v>EVENTS_TRUE</v>
      </c>
      <c r="R44" s="56" t="str">
        <f t="shared" ca="1" si="7"/>
        <v>EVENTS_NA</v>
      </c>
      <c r="S44" s="56" t="str">
        <f t="shared" ca="1" si="8"/>
        <v>EVENTS_NA</v>
      </c>
      <c r="U44" s="56" t="str">
        <f t="shared" si="9"/>
        <v>EVENTS</v>
      </c>
      <c r="V44" s="56" t="str">
        <f>IF(ISBLANK($E44),"",$E44&amp;COUNTIF($E$3:$E44,$E44))</f>
        <v>orders_sync1</v>
      </c>
    </row>
    <row r="45" spans="1:22" s="28" customFormat="1" x14ac:dyDescent="0.35">
      <c r="A45" s="57" t="str">
        <f>IF(TRIM(E45)&lt;&gt;"",IFERROR(IF(F45="LMT","LMT",IF(F45="SPEND","SPEND",MAX($A$3:$A44)+1)),1),"")</f>
        <v>LMT</v>
      </c>
      <c r="B45" s="57">
        <f>IF(TRIM(E45)&lt;&gt;"",IFERROR(INDEX($B$3:$B44,MATCH($E45,$E$3:$E44,0),1),MAX($B$3:$B44)+1),"")</f>
        <v>37</v>
      </c>
      <c r="C45" s="57" t="str">
        <f>IF(TRIM(E45)&lt;&gt;"",IF(OR(UPPER(F45)="LMT",UPPER(F45)="SPEND"),VLOOKUP($F45,'Validation Values'!$B:$C,2,0),D45&amp;"_"&amp;VLOOKUP($F45,'Validation Values'!$B:$C,2,0)),"")</f>
        <v>LMT</v>
      </c>
      <c r="D45" s="55" t="s">
        <v>6</v>
      </c>
      <c r="E45" s="55" t="s">
        <v>621</v>
      </c>
      <c r="F45" s="55" t="s">
        <v>3</v>
      </c>
      <c r="G45" s="55" t="str">
        <f t="shared" si="3"/>
        <v>dsdk_namespace_entity</v>
      </c>
      <c r="H45" s="55" t="str">
        <f t="shared" si="4"/>
        <v>raw_dsdk_namespace_entity</v>
      </c>
      <c r="I45" s="55" t="str">
        <f t="shared" si="0"/>
        <v>LMT_NAMESPACE_ENTITY_DSDK_PRESRC</v>
      </c>
      <c r="J45" s="55" t="str">
        <f t="shared" si="10"/>
        <v>LMT_NAMESPACE_ENTITY_SRC</v>
      </c>
      <c r="K45" s="55" t="str">
        <f t="shared" si="10"/>
        <v>LMT_NAMESPACE_ENTITY_LBIS</v>
      </c>
      <c r="M45" s="56" t="b">
        <f t="shared" ca="1" si="1"/>
        <v>1</v>
      </c>
      <c r="N45" s="56" t="str">
        <f ca="1">IF(M45=FALSE,IFERROR(IF($A45="LMT",VLOOKUP($H45,presrc_LMT!$E:$H,4,0),IF($A45="SPEND",VLOOKUP($H45,presrc_SPEND!$E:$H,4,0),INDIRECT("presrc_"&amp;$A45&amp;"!$D$7"))),"NA"),"NA")</f>
        <v>NA</v>
      </c>
      <c r="O45" s="56" t="str">
        <f ca="1">IF(N45=FALSE,IFERROR(IF($A45="LMT",VLOOKUP($I45,src_LMT!$C:$E,3,0),IF($A45="SPEND",VLOOKUP($I45,src_SPEND!$C:$E,3,0),INDIRECT("src_"&amp;$C45&amp;"!$D$7"))),"NA"),"NA")</f>
        <v>NA</v>
      </c>
      <c r="Q45" s="56" t="str">
        <f t="shared" ca="1" si="6"/>
        <v>LMT_TRUE</v>
      </c>
      <c r="R45" s="56" t="str">
        <f t="shared" ca="1" si="7"/>
        <v>LMT_NA</v>
      </c>
      <c r="S45" s="56" t="str">
        <f t="shared" ca="1" si="8"/>
        <v>LMT_NA</v>
      </c>
      <c r="U45" s="56" t="str">
        <f t="shared" si="9"/>
        <v>LMT</v>
      </c>
      <c r="V45" s="56" t="str">
        <f>IF(ISBLANK($E45),"",$E45&amp;COUNTIF($E$3:$E45,$E45))</f>
        <v>namespace_entity1</v>
      </c>
    </row>
    <row r="46" spans="1:22" s="28" customFormat="1" x14ac:dyDescent="0.35">
      <c r="A46" s="57" t="str">
        <f>IF(TRIM(E46)&lt;&gt;"",IFERROR(IF(F46="LMT","LMT",IF(F46="SPEND","SPEND",MAX($A$3:$A45)+1)),1),"")</f>
        <v>LMT</v>
      </c>
      <c r="B46" s="57">
        <f>IF(TRIM(E46)&lt;&gt;"",IFERROR(INDEX($B$3:$B45,MATCH($E46,$E$3:$E45,0),1),MAX($B$3:$B45)+1),"")</f>
        <v>16</v>
      </c>
      <c r="C46" s="57" t="str">
        <f>IF(TRIM(E46)&lt;&gt;"",IF(OR(UPPER(F46)="LMT",UPPER(F46)="SPEND"),VLOOKUP($F46,'Validation Values'!$B:$C,2,0),D46&amp;"_"&amp;VLOOKUP($F46,'Validation Values'!$B:$C,2,0)),"")</f>
        <v>LMT</v>
      </c>
      <c r="D46" s="55" t="s">
        <v>6</v>
      </c>
      <c r="E46" s="55" t="s">
        <v>170</v>
      </c>
      <c r="F46" s="55" t="s">
        <v>3</v>
      </c>
      <c r="G46" s="55" t="str">
        <f t="shared" si="3"/>
        <v>dsdk_collected_attributes</v>
      </c>
      <c r="H46" s="55" t="str">
        <f t="shared" si="4"/>
        <v>raw_dsdk_collected_attributes</v>
      </c>
      <c r="I46" s="55" t="str">
        <f t="shared" si="0"/>
        <v>LMT_COLLECTED_ATTRIBUTES_DSDK_PRESRC</v>
      </c>
      <c r="J46" s="55" t="str">
        <f t="shared" si="10"/>
        <v>LMT_COLLECTED_ATTRIBUTES_SRC</v>
      </c>
      <c r="K46" s="55" t="str">
        <f t="shared" si="10"/>
        <v>LMT_COLLECTED_ATTRIBUTES_LBIS</v>
      </c>
      <c r="M46" s="56" t="b">
        <f t="shared" ca="1" si="1"/>
        <v>0</v>
      </c>
      <c r="N46" s="56" t="b">
        <f ca="1">IF(M46=FALSE,IFERROR(IF($A46="LMT",VLOOKUP($H46,presrc_LMT!$E:$H,4,0),IF($A46="SPEND",VLOOKUP($H46,presrc_SPEND!$E:$H,4,0),INDIRECT("presrc_"&amp;$A46&amp;"!$D$7"))),"NA"),"NA")</f>
        <v>1</v>
      </c>
      <c r="O46" s="56" t="str">
        <f ca="1">IF(N46=FALSE,IFERROR(IF($A46="LMT",VLOOKUP($I46,src_LMT!$C:$E,3,0),IF($A46="SPEND",VLOOKUP($I46,src_SPEND!$C:$E,3,0),INDIRECT("src_"&amp;$C46&amp;"!$D$7"))),"NA"),"NA")</f>
        <v>NA</v>
      </c>
      <c r="Q46" s="56" t="str">
        <f t="shared" ca="1" si="6"/>
        <v>LMT_FALSE</v>
      </c>
      <c r="R46" s="56" t="str">
        <f t="shared" ca="1" si="7"/>
        <v>LMT_TRUE</v>
      </c>
      <c r="S46" s="56" t="str">
        <f t="shared" ca="1" si="8"/>
        <v>LMT_NA</v>
      </c>
      <c r="U46" s="56" t="str">
        <f t="shared" si="9"/>
        <v>USERPROFILE,LMT</v>
      </c>
      <c r="V46" s="56" t="str">
        <f>IF(ISBLANK($E46),"",$E46&amp;COUNTIF($E$3:$E46,$E46))</f>
        <v>collected_attributes2</v>
      </c>
    </row>
    <row r="47" spans="1:22" s="28" customFormat="1" x14ac:dyDescent="0.35">
      <c r="A47" s="57">
        <f>IF(TRIM(E47)&lt;&gt;"",IFERROR(IF(F47="LMT","LMT",IF(F47="SPEND","SPEND",MAX($A$3:$A46)+1)),1),"")</f>
        <v>25</v>
      </c>
      <c r="B47" s="57">
        <f>IF(TRIM(E47)&lt;&gt;"",IFERROR(INDEX($B$3:$B46,MATCH($E47,$E$3:$E46,0),1),MAX($B$3:$B46)+1),"")</f>
        <v>38</v>
      </c>
      <c r="C47" s="57" t="str">
        <f>IF(TRIM(E47)&lt;&gt;"",IF(OR(UPPER(F47)="LMT",UPPER(F47)="SPEND"),VLOOKUP($F47,'Validation Values'!$B:$C,2,0),D47&amp;"_"&amp;VLOOKUP($F47,'Validation Values'!$B:$C,2,0)),"")</f>
        <v>CUSTOM_ADOBE_3</v>
      </c>
      <c r="D47" s="58" t="s">
        <v>719</v>
      </c>
      <c r="E47" s="58" t="str">
        <f>MID(D47,8,LEN(D47)-7)</f>
        <v>ADOBE</v>
      </c>
      <c r="F47" s="58" t="s">
        <v>4</v>
      </c>
      <c r="G47" s="55" t="str">
        <f t="shared" si="3"/>
        <v>custom_adobe_adobe</v>
      </c>
      <c r="H47" s="55" t="str">
        <f t="shared" si="4"/>
        <v>raw_custom_adobe_adobe</v>
      </c>
      <c r="I47" s="55" t="str">
        <f t="shared" si="0"/>
        <v>SESSIONS_CUSTOM_ADOBE_PRESRC</v>
      </c>
      <c r="J47" s="55" t="str">
        <f t="shared" si="10"/>
        <v>SESSIONS_SRC</v>
      </c>
      <c r="K47" s="55" t="str">
        <f t="shared" si="10"/>
        <v>SESSIONS_LBIS</v>
      </c>
      <c r="M47" s="56" t="b">
        <f t="shared" ca="1" si="1"/>
        <v>0</v>
      </c>
      <c r="N47" s="56" t="b">
        <f ca="1">IF(M47=FALSE,IFERROR(IF($A47="LMT",VLOOKUP($H47,presrc_LMT!$E:$H,4,0),IF($A47="SPEND",VLOOKUP($H47,presrc_SPEND!$E:$H,4,0),INDIRECT("presrc_"&amp;$A47&amp;"!$D$7"))),"NA"),"NA")</f>
        <v>0</v>
      </c>
      <c r="O47" s="56" t="b">
        <f ca="1">IF(N47=FALSE,IFERROR(IF($A47="LMT",VLOOKUP($I47,src_LMT!$C:$E,3,0),IF($A47="SPEND",VLOOKUP($I47,src_SPEND!$C:$E,3,0),INDIRECT("src_"&amp;$C47&amp;"!$D$7"))),"NA"),"NA")</f>
        <v>0</v>
      </c>
      <c r="Q47" s="56" t="str">
        <f t="shared" ca="1" si="6"/>
        <v>SESSIONS_FALSE</v>
      </c>
      <c r="R47" s="56" t="str">
        <f t="shared" ca="1" si="7"/>
        <v>SESSIONS_FALSE</v>
      </c>
      <c r="S47" s="56" t="str">
        <f t="shared" ca="1" si="8"/>
        <v>SESSIONS_FALSE</v>
      </c>
      <c r="U47" s="56" t="str">
        <f t="shared" si="9"/>
        <v>SESSIONS,EVENTS</v>
      </c>
      <c r="V47" s="56" t="str">
        <f>IF(ISBLANK($E47),"",$E47&amp;COUNTIF($E$3:$E47,$E47))</f>
        <v>ADOBE1</v>
      </c>
    </row>
    <row r="48" spans="1:22" s="28" customFormat="1" x14ac:dyDescent="0.35">
      <c r="A48" s="57">
        <f>IF(TRIM(E48)&lt;&gt;"",IFERROR(IF(F48="LMT","LMT",IF(F48="SPEND","SPEND",MAX($A$3:$A47)+1)),1),"")</f>
        <v>26</v>
      </c>
      <c r="B48" s="57">
        <f>IF(TRIM(E48)&lt;&gt;"",IFERROR(INDEX($B$3:$B47,MATCH($E48,$E$3:$E47,0),1),MAX($B$3:$B47)+1),"")</f>
        <v>38</v>
      </c>
      <c r="C48" s="57" t="str">
        <f>IF(TRIM(E48)&lt;&gt;"",IF(OR(UPPER(F48)="LMT",UPPER(F48)="SPEND"),VLOOKUP($F48,'Validation Values'!$B:$C,2,0),D48&amp;"_"&amp;VLOOKUP($F48,'Validation Values'!$B:$C,2,0)),"")</f>
        <v>CUSTOM_ADOBE_1</v>
      </c>
      <c r="D48" s="58" t="s">
        <v>719</v>
      </c>
      <c r="E48" s="58" t="str">
        <f t="shared" ref="E48:E60" si="11">MID(D48,8,LEN(D48)-7)</f>
        <v>ADOBE</v>
      </c>
      <c r="F48" s="58" t="s">
        <v>7</v>
      </c>
      <c r="G48" s="55" t="str">
        <f t="shared" si="3"/>
        <v>custom_adobe_adobe</v>
      </c>
      <c r="H48" s="55" t="str">
        <f t="shared" si="4"/>
        <v>raw_custom_adobe_adobe</v>
      </c>
      <c r="I48" s="55" t="str">
        <f t="shared" si="0"/>
        <v>EVENTS_CUSTOM_ADOBE_PRESRC</v>
      </c>
      <c r="J48" s="55" t="str">
        <f t="shared" si="10"/>
        <v>EVENTS_SRC</v>
      </c>
      <c r="K48" s="55" t="str">
        <f t="shared" si="10"/>
        <v>EVENTS_LBIS</v>
      </c>
      <c r="M48" s="56" t="b">
        <f t="shared" ca="1" si="1"/>
        <v>0</v>
      </c>
      <c r="N48" s="56" t="str">
        <f ca="1">IF(M48=FALSE,IFERROR(IF($A48="LMT",VLOOKUP($H48,presrc_LMT!$E:$H,4,0),IF($A48="SPEND",VLOOKUP($H48,presrc_SPEND!$E:$H,4,0),INDIRECT("presrc_"&amp;$A48&amp;"!$D$7"))),"NA"),"NA")</f>
        <v>NA</v>
      </c>
      <c r="O48" s="56" t="str">
        <f ca="1">IF(N48=FALSE,IFERROR(IF($A48="LMT",VLOOKUP($I48,src_LMT!$C:$E,3,0),IF($A48="SPEND",VLOOKUP($I48,src_SPEND!$C:$E,3,0),INDIRECT("src_"&amp;$C48&amp;"!$D$7"))),"NA"),"NA")</f>
        <v>NA</v>
      </c>
      <c r="Q48" s="56" t="str">
        <f t="shared" ca="1" si="6"/>
        <v>EVENTS_FALSE</v>
      </c>
      <c r="R48" s="56" t="str">
        <f t="shared" ca="1" si="7"/>
        <v>EVENTS_NA</v>
      </c>
      <c r="S48" s="56" t="str">
        <f t="shared" ca="1" si="8"/>
        <v>EVENTS_NA</v>
      </c>
      <c r="U48" s="56" t="str">
        <f t="shared" si="9"/>
        <v>SESSIONS,EVENTS</v>
      </c>
      <c r="V48" s="56" t="str">
        <f>IF(ISBLANK($E48),"",$E48&amp;COUNTIF($E$3:$E48,$E48))</f>
        <v>ADOBE2</v>
      </c>
    </row>
    <row r="49" spans="1:22" x14ac:dyDescent="0.35">
      <c r="A49" s="57">
        <f>IF(TRIM(E49)&lt;&gt;"",IFERROR(IF(F49="LMT","LMT",IF(F49="SPEND","SPEND",MAX($A$3:$A48)+1)),1),"")</f>
        <v>27</v>
      </c>
      <c r="B49" s="57">
        <f>IF(TRIM(E49)&lt;&gt;"",IFERROR(INDEX($B$3:$B48,MATCH($E49,$E$3:$E48,0),1),MAX($B$3:$B48)+1),"")</f>
        <v>39</v>
      </c>
      <c r="C49" s="57" t="str">
        <f>IF(TRIM(E49)&lt;&gt;"",IF(OR(UPPER(F49)="LMT",UPPER(F49)="SPEND"),VLOOKUP($F49,'Validation Values'!$B:$C,2,0),D49&amp;"_"&amp;VLOOKUP($F49,'Validation Values'!$B:$C,2,0)),"")</f>
        <v>CUSTOM_O2O_QUOTES_2</v>
      </c>
      <c r="D49" s="58" t="s">
        <v>892</v>
      </c>
      <c r="E49" s="58" t="str">
        <f t="shared" si="11"/>
        <v>O2O_QUOTES</v>
      </c>
      <c r="F49" s="58" t="s">
        <v>1</v>
      </c>
      <c r="G49" s="55" t="str">
        <f t="shared" si="3"/>
        <v>custom_o2o_quotes_o2o_quotes</v>
      </c>
      <c r="H49" s="55" t="str">
        <f t="shared" si="4"/>
        <v>raw_custom_o2o_quotes_o2o_quotes</v>
      </c>
      <c r="I49" s="55" t="str">
        <f t="shared" si="0"/>
        <v>CONVERSIONS_CUSTOM_O2O_QUOTES_PRESRC</v>
      </c>
      <c r="J49" s="55" t="str">
        <f t="shared" si="10"/>
        <v>CONVERSIONS_SRC</v>
      </c>
      <c r="K49" s="55" t="str">
        <f t="shared" si="10"/>
        <v>CONVERSIONS_LBIS</v>
      </c>
      <c r="M49" s="56" t="b">
        <f t="shared" ca="1" si="1"/>
        <v>0</v>
      </c>
      <c r="N49" s="56" t="b">
        <f ca="1">IF(M49=FALSE,IFERROR(IF($A49="LMT",VLOOKUP($H49,presrc_LMT!$E:$H,4,0),IF($A49="SPEND",VLOOKUP($H49,presrc_SPEND!$E:$H,4,0),INDIRECT("presrc_"&amp;$A49&amp;"!$D$7"))),"NA"),"NA")</f>
        <v>0</v>
      </c>
      <c r="O49" s="56" t="b">
        <f ca="1">IF(N49=FALSE,IFERROR(IF($A49="LMT",VLOOKUP($I49,src_LMT!$C:$E,3,0),IF($A49="SPEND",VLOOKUP($I49,src_SPEND!$C:$E,3,0),INDIRECT("src_"&amp;$C49&amp;"!$D$7"))),"NA"),"NA")</f>
        <v>0</v>
      </c>
      <c r="Q49" s="56" t="str">
        <f t="shared" ca="1" si="6"/>
        <v>CONVERSIONS_FALSE</v>
      </c>
      <c r="R49" s="56" t="str">
        <f t="shared" ca="1" si="7"/>
        <v>CONVERSIONS_FALSE</v>
      </c>
      <c r="S49" s="56" t="str">
        <f t="shared" ca="1" si="8"/>
        <v>CONVERSIONS_FALSE</v>
      </c>
      <c r="U49" s="56" t="str">
        <f t="shared" si="9"/>
        <v>CONVERSIONS</v>
      </c>
      <c r="V49" s="56" t="str">
        <f>IF(ISBLANK($E49),"",$E49&amp;COUNTIF($E$3:$E49,$E49))</f>
        <v>O2O_QUOTES1</v>
      </c>
    </row>
    <row r="50" spans="1:22" x14ac:dyDescent="0.35">
      <c r="A50" s="57">
        <f>IF(TRIM(E50)&lt;&gt;"",IFERROR(IF(F50="LMT","LMT",IF(F50="SPEND","SPEND",MAX($A$3:$A49)+1)),1),"")</f>
        <v>28</v>
      </c>
      <c r="B50" s="57">
        <f>IF(TRIM(E50)&lt;&gt;"",IFERROR(INDEX($B$3:$B49,MATCH($E50,$E$3:$E49,0),1),MAX($B$3:$B49)+1),"")</f>
        <v>40</v>
      </c>
      <c r="C50" s="57" t="str">
        <f>IF(TRIM(E50)&lt;&gt;"",IF(OR(UPPER(F50)="LMT",UPPER(F50)="SPEND"),VLOOKUP($F50,'Validation Values'!$B:$C,2,0),D50&amp;"_"&amp;VLOOKUP($F50,'Validation Values'!$B:$C,2,0)),"")</f>
        <v>CUSTOM_O2O_BINDS_2</v>
      </c>
      <c r="D50" s="58" t="s">
        <v>893</v>
      </c>
      <c r="E50" s="58" t="str">
        <f t="shared" si="11"/>
        <v>O2O_BINDS</v>
      </c>
      <c r="F50" s="58" t="s">
        <v>1</v>
      </c>
      <c r="G50" s="55" t="str">
        <f t="shared" si="3"/>
        <v>custom_o2o_binds_o2o_binds</v>
      </c>
      <c r="H50" s="55" t="str">
        <f t="shared" si="4"/>
        <v>raw_custom_o2o_binds_o2o_binds</v>
      </c>
      <c r="I50" s="55" t="str">
        <f t="shared" si="0"/>
        <v>CONVERSIONS_CUSTOM_O2O_BINDS_PRESRC</v>
      </c>
      <c r="J50" s="55" t="str">
        <f t="shared" si="10"/>
        <v>CONVERSIONS_SRC</v>
      </c>
      <c r="K50" s="55" t="str">
        <f t="shared" si="10"/>
        <v>CONVERSIONS_LBIS</v>
      </c>
      <c r="M50" s="56" t="b">
        <f t="shared" ca="1" si="1"/>
        <v>0</v>
      </c>
      <c r="N50" s="56" t="b">
        <f ca="1">IF(M50=FALSE,IFERROR(IF($A50="LMT",VLOOKUP($H50,presrc_LMT!$E:$H,4,0),IF($A50="SPEND",VLOOKUP($H50,presrc_SPEND!$E:$H,4,0),INDIRECT("presrc_"&amp;$A50&amp;"!$D$7"))),"NA"),"NA")</f>
        <v>0</v>
      </c>
      <c r="O50" s="56" t="b">
        <f ca="1">IF(N50=FALSE,IFERROR(IF($A50="LMT",VLOOKUP($I50,src_LMT!$C:$E,3,0),IF($A50="SPEND",VLOOKUP($I50,src_SPEND!$C:$E,3,0),INDIRECT("src_"&amp;$C50&amp;"!$D$7"))),"NA"),"NA")</f>
        <v>0</v>
      </c>
      <c r="Q50" s="56" t="str">
        <f t="shared" ca="1" si="6"/>
        <v>CONVERSIONS_FALSE</v>
      </c>
      <c r="R50" s="56" t="str">
        <f t="shared" ca="1" si="7"/>
        <v>CONVERSIONS_FALSE</v>
      </c>
      <c r="S50" s="56" t="str">
        <f t="shared" ca="1" si="8"/>
        <v>CONVERSIONS_FALSE</v>
      </c>
      <c r="U50" s="56" t="str">
        <f t="shared" si="9"/>
        <v>CONVERSIONS</v>
      </c>
      <c r="V50" s="56" t="str">
        <f>IF(ISBLANK($E50),"",$E50&amp;COUNTIF($E$3:$E50,$E50))</f>
        <v>O2O_BINDS1</v>
      </c>
    </row>
    <row r="51" spans="1:22" x14ac:dyDescent="0.35">
      <c r="A51" s="57" t="str">
        <f>IF(TRIM(E51)&lt;&gt;"",IFERROR(IF(F51="LMT","LMT",IF(F51="SPEND","SPEND",MAX($A$3:$A50)+1)),1),"")</f>
        <v>LMT</v>
      </c>
      <c r="B51" s="57">
        <f>IF(TRIM(E51)&lt;&gt;"",IFERROR(INDEX($B$3:$B50,MATCH($E51,$E$3:$E50,0),1),MAX($B$3:$B50)+1),"")</f>
        <v>41</v>
      </c>
      <c r="C51" s="57" t="str">
        <f>IF(TRIM(E51)&lt;&gt;"",IF(OR(UPPER(F51)="LMT",UPPER(F51)="SPEND"),VLOOKUP($F51,'Validation Values'!$B:$C,2,0),D51&amp;"_"&amp;VLOOKUP($F51,'Validation Values'!$B:$C,2,0)),"")</f>
        <v>LMT</v>
      </c>
      <c r="D51" s="58" t="s">
        <v>894</v>
      </c>
      <c r="E51" s="62" t="str">
        <f t="shared" si="11"/>
        <v>DISPLAY_REVJET_LMT</v>
      </c>
      <c r="F51" s="58" t="s">
        <v>3</v>
      </c>
      <c r="G51" s="55" t="str">
        <f t="shared" si="3"/>
        <v>custom_display_revjet_lmt_display_revjet_lmt</v>
      </c>
      <c r="H51" s="55" t="str">
        <f t="shared" si="4"/>
        <v>raw_custom_display_revjet_lmt_display_revjet_lmt</v>
      </c>
      <c r="I51" s="55" t="str">
        <f t="shared" si="0"/>
        <v>LMT_DISPLAY_REVJET_LMT_CUSTOM_DISPLAY_REVJET_LMT_PRESRC</v>
      </c>
      <c r="J51" s="55" t="str">
        <f t="shared" si="10"/>
        <v>LMT_DISPLAY_REVJET_LMT_SRC</v>
      </c>
      <c r="K51" s="55" t="str">
        <f t="shared" si="10"/>
        <v>LMT_DISPLAY_REVJET_LMT_LBIS</v>
      </c>
      <c r="M51" s="56" t="b">
        <f t="shared" ca="1" si="1"/>
        <v>0</v>
      </c>
      <c r="N51" s="56" t="b">
        <f ca="1">IF(M51=FALSE,IFERROR(IF($A51="LMT",VLOOKUP($H51,presrc_LMT!$E:$H,4,0),IF($A51="SPEND",VLOOKUP($H51,presrc_SPEND!$E:$H,4,0),INDIRECT("presrc_"&amp;$A51&amp;"!$D$7"))),"NA"),"NA")</f>
        <v>0</v>
      </c>
      <c r="O51" s="56" t="b">
        <f ca="1">IF(N51=FALSE,IFERROR(IF($A51="LMT",VLOOKUP($I51,src_LMT!$C:$E,3,0),IF($A51="SPEND",VLOOKUP($I51,src_SPEND!$C:$E,3,0),INDIRECT("src_"&amp;$C51&amp;"!$D$7"))),"NA"),"NA")</f>
        <v>0</v>
      </c>
      <c r="Q51" s="56" t="str">
        <f t="shared" ca="1" si="6"/>
        <v>LMT_FALSE</v>
      </c>
      <c r="R51" s="56" t="str">
        <f t="shared" ca="1" si="7"/>
        <v>LMT_FALSE</v>
      </c>
      <c r="S51" s="56" t="str">
        <f t="shared" ca="1" si="8"/>
        <v>LMT_FALSE</v>
      </c>
      <c r="U51" s="56" t="str">
        <f t="shared" si="9"/>
        <v>LMT</v>
      </c>
      <c r="V51" s="56" t="str">
        <f>IF(ISBLANK($E51),"",$E51&amp;COUNTIF($E$3:$E51,$E51))</f>
        <v>DISPLAY_REVJET_LMT1</v>
      </c>
    </row>
    <row r="52" spans="1:22" x14ac:dyDescent="0.35">
      <c r="A52" s="57" t="str">
        <f>IF(TRIM(E52)&lt;&gt;"",IFERROR(IF(F52="LMT","LMT",IF(F52="SPEND","SPEND",MAX($A$3:$A51)+1)),1),"")</f>
        <v>LMT</v>
      </c>
      <c r="B52" s="57">
        <f>IF(TRIM(E52)&lt;&gt;"",IFERROR(INDEX($B$3:$B51,MATCH($E52,$E$3:$E51,0),1),MAX($B$3:$B51)+1),"")</f>
        <v>42</v>
      </c>
      <c r="C52" s="57" t="str">
        <f>IF(TRIM(E52)&lt;&gt;"",IF(OR(UPPER(F52)="LMT",UPPER(F52)="SPEND"),VLOOKUP($F52,'Validation Values'!$B:$C,2,0),D52&amp;"_"&amp;VLOOKUP($F52,'Validation Values'!$B:$C,2,0)),"")</f>
        <v>LMT</v>
      </c>
      <c r="D52" s="58" t="s">
        <v>895</v>
      </c>
      <c r="E52" s="58" t="str">
        <f t="shared" si="11"/>
        <v>DISPLAY_DCM_LMT</v>
      </c>
      <c r="F52" s="58" t="s">
        <v>3</v>
      </c>
      <c r="G52" s="55" t="str">
        <f t="shared" si="3"/>
        <v>custom_display_dcm_lmt_display_dcm_lmt</v>
      </c>
      <c r="H52" s="55" t="str">
        <f t="shared" si="4"/>
        <v>raw_custom_display_dcm_lmt_display_dcm_lmt</v>
      </c>
      <c r="I52" s="55" t="str">
        <f t="shared" si="0"/>
        <v>LMT_DISPLAY_DCM_LMT_CUSTOM_DISPLAY_DCM_LMT_PRESRC</v>
      </c>
      <c r="J52" s="55" t="str">
        <f t="shared" si="10"/>
        <v>LMT_DISPLAY_DCM_LMT_SRC</v>
      </c>
      <c r="K52" s="55" t="str">
        <f t="shared" si="10"/>
        <v>LMT_DISPLAY_DCM_LMT_LBIS</v>
      </c>
      <c r="M52" s="56" t="b">
        <f t="shared" ca="1" si="1"/>
        <v>0</v>
      </c>
      <c r="N52" s="56" t="b">
        <f ca="1">IF(M52=FALSE,IFERROR(IF($A52="LMT",VLOOKUP($H52,presrc_LMT!$E:$H,4,0),IF($A52="SPEND",VLOOKUP($H52,presrc_SPEND!$E:$H,4,0),INDIRECT("presrc_"&amp;$A52&amp;"!$D$7"))),"NA"),"NA")</f>
        <v>0</v>
      </c>
      <c r="O52" s="56" t="b">
        <f ca="1">IF(N52=FALSE,IFERROR(IF($A52="LMT",VLOOKUP($I52,src_LMT!$C:$E,3,0),IF($A52="SPEND",VLOOKUP($I52,src_SPEND!$C:$E,3,0),INDIRECT("src_"&amp;$C52&amp;"!$D$7"))),"NA"),"NA")</f>
        <v>0</v>
      </c>
      <c r="Q52" s="56" t="str">
        <f t="shared" ca="1" si="6"/>
        <v>LMT_FALSE</v>
      </c>
      <c r="R52" s="56" t="str">
        <f t="shared" ca="1" si="7"/>
        <v>LMT_FALSE</v>
      </c>
      <c r="S52" s="56" t="str">
        <f t="shared" ca="1" si="8"/>
        <v>LMT_FALSE</v>
      </c>
      <c r="U52" s="56" t="str">
        <f t="shared" si="9"/>
        <v>LMT</v>
      </c>
      <c r="V52" s="56" t="str">
        <f>IF(ISBLANK($E52),"",$E52&amp;COUNTIF($E$3:$E52,$E52))</f>
        <v>DISPLAY_DCM_LMT1</v>
      </c>
    </row>
    <row r="53" spans="1:22" x14ac:dyDescent="0.35">
      <c r="A53" s="57" t="str">
        <f>IF(TRIM(E53)&lt;&gt;"",IFERROR(IF(F53="LMT","LMT",IF(F53="SPEND","SPEND",MAX($A$3:$A52)+1)),1),"")</f>
        <v>SPEND</v>
      </c>
      <c r="B53" s="57">
        <f>IF(TRIM(E53)&lt;&gt;"",IFERROR(INDEX($B$3:$B52,MATCH($E53,$E$3:$E52,0),1),MAX($B$3:$B52)+1),"")</f>
        <v>43</v>
      </c>
      <c r="C53" s="57" t="str">
        <f>IF(TRIM(E53)&lt;&gt;"",IF(OR(UPPER(F53)="LMT",UPPER(F53)="SPEND"),VLOOKUP($F53,'Validation Values'!$B:$C,2,0),D53&amp;"_"&amp;VLOOKUP($F53,'Validation Values'!$B:$C,2,0)),"")</f>
        <v>SPEND</v>
      </c>
      <c r="D53" s="58" t="s">
        <v>896</v>
      </c>
      <c r="E53" s="58" t="str">
        <f t="shared" si="11"/>
        <v>DISPLAY_REVJET_SPEND</v>
      </c>
      <c r="F53" s="58" t="s">
        <v>5</v>
      </c>
      <c r="G53" s="55" t="str">
        <f t="shared" si="3"/>
        <v>custom_display_revjet_spend_display_revjet_spend</v>
      </c>
      <c r="H53" s="55" t="str">
        <f t="shared" si="4"/>
        <v>raw_custom_display_revjet_spend_display_revjet_spend</v>
      </c>
      <c r="I53" s="55" t="str">
        <f t="shared" si="0"/>
        <v>SPEND_CUSTOM_DISPLAY_REVJET_SPEND_PRESRC</v>
      </c>
      <c r="J53" s="55" t="str">
        <f t="shared" si="10"/>
        <v>SPEND_SRC</v>
      </c>
      <c r="K53" s="55" t="str">
        <f t="shared" si="10"/>
        <v>SPEND_LBIS</v>
      </c>
      <c r="M53" s="56" t="b">
        <f t="shared" ca="1" si="1"/>
        <v>0</v>
      </c>
      <c r="N53" s="56" t="b">
        <f ca="1">IF(M53=FALSE,IFERROR(IF($A53="LMT",VLOOKUP($H53,presrc_LMT!$E:$H,4,0),IF($A53="SPEND",VLOOKUP($H53,presrc_SPEND!$E:$H,4,0),INDIRECT("presrc_"&amp;$A53&amp;"!$D$7"))),"NA"),"NA")</f>
        <v>0</v>
      </c>
      <c r="O53" s="56" t="b">
        <f ca="1">IF(N53=FALSE,IFERROR(IF($A53="LMT",VLOOKUP($I53,src_LMT!$C:$E,3,0),IF($A53="SPEND",VLOOKUP($I53,src_SPEND!$C:$E,3,0),INDIRECT("src_"&amp;$C53&amp;"!$D$7"))),"NA"),"NA")</f>
        <v>0</v>
      </c>
      <c r="Q53" s="56" t="str">
        <f t="shared" ca="1" si="6"/>
        <v>SPEND_FALSE</v>
      </c>
      <c r="R53" s="56" t="str">
        <f t="shared" ca="1" si="7"/>
        <v>SPEND_FALSE</v>
      </c>
      <c r="S53" s="56" t="str">
        <f t="shared" ca="1" si="8"/>
        <v>SPEND_FALSE</v>
      </c>
      <c r="U53" s="56" t="str">
        <f t="shared" si="9"/>
        <v>SPEND</v>
      </c>
      <c r="V53" s="56" t="str">
        <f>IF(ISBLANK($E53),"",$E53&amp;COUNTIF($E$3:$E53,$E53))</f>
        <v>DISPLAY_REVJET_SPEND1</v>
      </c>
    </row>
    <row r="54" spans="1:22" x14ac:dyDescent="0.35">
      <c r="A54" s="57" t="str">
        <f>IF(TRIM(E54)&lt;&gt;"",IFERROR(IF(F54="LMT","LMT",IF(F54="SPEND","SPEND",MAX($A$3:$A53)+1)),1),"")</f>
        <v>SPEND</v>
      </c>
      <c r="B54" s="57">
        <f>IF(TRIM(E54)&lt;&gt;"",IFERROR(INDEX($B$3:$B53,MATCH($E54,$E$3:$E53,0),1),MAX($B$3:$B53)+1),"")</f>
        <v>44</v>
      </c>
      <c r="C54" s="57" t="str">
        <f>IF(TRIM(E54)&lt;&gt;"",IF(OR(UPPER(F54)="LMT",UPPER(F54)="SPEND"),VLOOKUP($F54,'Validation Values'!$B:$C,2,0),D54&amp;"_"&amp;VLOOKUP($F54,'Validation Values'!$B:$C,2,0)),"")</f>
        <v>SPEND</v>
      </c>
      <c r="D54" s="58" t="s">
        <v>897</v>
      </c>
      <c r="E54" s="58" t="str">
        <f t="shared" si="11"/>
        <v>DISPLAY_DCM_SPEND</v>
      </c>
      <c r="F54" s="58" t="s">
        <v>5</v>
      </c>
      <c r="G54" s="55" t="str">
        <f t="shared" si="3"/>
        <v>custom_display_dcm_spend_display_dcm_spend</v>
      </c>
      <c r="H54" s="55" t="str">
        <f t="shared" si="4"/>
        <v>raw_custom_display_dcm_spend_display_dcm_spend</v>
      </c>
      <c r="I54" s="55" t="str">
        <f t="shared" si="0"/>
        <v>SPEND_CUSTOM_DISPLAY_DCM_SPEND_PRESRC</v>
      </c>
      <c r="J54" s="55" t="str">
        <f t="shared" si="10"/>
        <v>SPEND_SRC</v>
      </c>
      <c r="K54" s="55" t="str">
        <f t="shared" si="10"/>
        <v>SPEND_LBIS</v>
      </c>
      <c r="M54" s="56" t="b">
        <f t="shared" ca="1" si="1"/>
        <v>0</v>
      </c>
      <c r="N54" s="56" t="b">
        <f ca="1">IF(M54=FALSE,IFERROR(IF($A54="LMT",VLOOKUP($H54,presrc_LMT!$E:$H,4,0),IF($A54="SPEND",VLOOKUP($H54,presrc_SPEND!$E:$H,4,0),INDIRECT("presrc_"&amp;$A54&amp;"!$D$7"))),"NA"),"NA")</f>
        <v>0</v>
      </c>
      <c r="O54" s="56" t="b">
        <f ca="1">IF(N54=FALSE,IFERROR(IF($A54="LMT",VLOOKUP($I54,src_LMT!$C:$E,3,0),IF($A54="SPEND",VLOOKUP($I54,src_SPEND!$C:$E,3,0),INDIRECT("src_"&amp;$C54&amp;"!$D$7"))),"NA"),"NA")</f>
        <v>0</v>
      </c>
      <c r="Q54" s="56" t="str">
        <f t="shared" ca="1" si="6"/>
        <v>SPEND_FALSE</v>
      </c>
      <c r="R54" s="56" t="str">
        <f t="shared" ca="1" si="7"/>
        <v>SPEND_FALSE</v>
      </c>
      <c r="S54" s="56" t="str">
        <f t="shared" ca="1" si="8"/>
        <v>SPEND_FALSE</v>
      </c>
      <c r="U54" s="56" t="str">
        <f t="shared" si="9"/>
        <v>SPEND</v>
      </c>
      <c r="V54" s="56" t="str">
        <f>IF(ISBLANK($E54),"",$E54&amp;COUNTIF($E$3:$E54,$E54))</f>
        <v>DISPLAY_DCM_SPEND1</v>
      </c>
    </row>
    <row r="55" spans="1:22" x14ac:dyDescent="0.35">
      <c r="A55" s="57" t="str">
        <f>IF(TRIM(E55)&lt;&gt;"",IFERROR(IF(F55="LMT","LMT",IF(F55="SPEND","SPEND",MAX($A$3:$A54)+1)),1),"")</f>
        <v>LMT</v>
      </c>
      <c r="B55" s="57">
        <f>IF(TRIM(E55)&lt;&gt;"",IFERROR(INDEX($B$3:$B54,MATCH($E55,$E$3:$E54,0),1),MAX($B$3:$B54)+1),"")</f>
        <v>45</v>
      </c>
      <c r="C55" s="57" t="str">
        <f>IF(TRIM(E55)&lt;&gt;"",IF(OR(UPPER(F55)="LMT",UPPER(F55)="SPEND"),VLOOKUP($F55,'Validation Values'!$B:$C,2,0),D55&amp;"_"&amp;VLOOKUP($F55,'Validation Values'!$B:$C,2,0)),"")</f>
        <v>LMT</v>
      </c>
      <c r="D55" s="58" t="s">
        <v>898</v>
      </c>
      <c r="E55" s="58" t="str">
        <f t="shared" si="11"/>
        <v>PAID_SEARCH_LMT</v>
      </c>
      <c r="F55" s="58" t="s">
        <v>3</v>
      </c>
      <c r="G55" s="55" t="str">
        <f t="shared" si="3"/>
        <v>custom_paid_search_lmt_paid_search_lmt</v>
      </c>
      <c r="H55" s="55" t="str">
        <f t="shared" si="4"/>
        <v>raw_custom_paid_search_lmt_paid_search_lmt</v>
      </c>
      <c r="I55" s="55" t="str">
        <f t="shared" si="0"/>
        <v>LMT_PAID_SEARCH_LMT_CUSTOM_PAID_SEARCH_LMT_PRESRC</v>
      </c>
      <c r="J55" s="55" t="str">
        <f t="shared" si="10"/>
        <v>LMT_PAID_SEARCH_LMT_SRC</v>
      </c>
      <c r="K55" s="55" t="str">
        <f t="shared" si="10"/>
        <v>LMT_PAID_SEARCH_LMT_LBIS</v>
      </c>
      <c r="L55" s="6"/>
      <c r="M55" s="56" t="b">
        <f t="shared" ca="1" si="1"/>
        <v>0</v>
      </c>
      <c r="N55" s="56" t="b">
        <f ca="1">IF(M55=FALSE,IFERROR(IF($A55="LMT",VLOOKUP($H55,presrc_LMT!$E:$H,4,0),IF($A55="SPEND",VLOOKUP($H55,presrc_SPEND!$E:$H,4,0),INDIRECT("presrc_"&amp;$A55&amp;"!$D$7"))),"NA"),"NA")</f>
        <v>0</v>
      </c>
      <c r="O55" s="56" t="b">
        <f ca="1">IF(N55=FALSE,IFERROR(IF($A55="LMT",VLOOKUP($I55,src_LMT!$C:$E,3,0),IF($A55="SPEND",VLOOKUP($I55,src_SPEND!$C:$E,3,0),INDIRECT("src_"&amp;$C55&amp;"!$D$7"))),"NA"),"NA")</f>
        <v>0</v>
      </c>
      <c r="Q55" s="56" t="str">
        <f t="shared" ca="1" si="6"/>
        <v>LMT_FALSE</v>
      </c>
      <c r="R55" s="56" t="str">
        <f t="shared" ca="1" si="7"/>
        <v>LMT_FALSE</v>
      </c>
      <c r="S55" s="56" t="str">
        <f t="shared" ca="1" si="8"/>
        <v>LMT_FALSE</v>
      </c>
      <c r="U55" s="56" t="str">
        <f t="shared" si="9"/>
        <v>LMT</v>
      </c>
      <c r="V55" s="56" t="str">
        <f>IF(ISBLANK($E55),"",$E55&amp;COUNTIF($E$3:$E55,$E55))</f>
        <v>PAID_SEARCH_LMT1</v>
      </c>
    </row>
    <row r="56" spans="1:22" x14ac:dyDescent="0.35">
      <c r="A56" s="57" t="str">
        <f>IF(TRIM(E56)&lt;&gt;"",IFERROR(IF(F56="LMT","LMT",IF(F56="SPEND","SPEND",MAX($A$3:$A55)+1)),1),"")</f>
        <v>SPEND</v>
      </c>
      <c r="B56" s="57">
        <f>IF(TRIM(E56)&lt;&gt;"",IFERROR(INDEX($B$3:$B55,MATCH($E56,$E$3:$E55,0),1),MAX($B$3:$B55)+1),"")</f>
        <v>46</v>
      </c>
      <c r="C56" s="57" t="str">
        <f>IF(TRIM(E56)&lt;&gt;"",IF(OR(UPPER(F56)="LMT",UPPER(F56)="SPEND"),VLOOKUP($F56,'Validation Values'!$B:$C,2,0),D56&amp;"_"&amp;VLOOKUP($F56,'Validation Values'!$B:$C,2,0)),"")</f>
        <v>SPEND</v>
      </c>
      <c r="D56" s="58" t="s">
        <v>899</v>
      </c>
      <c r="E56" s="58" t="str">
        <f t="shared" si="11"/>
        <v>PAID_SEARCH_SPEND</v>
      </c>
      <c r="F56" s="58" t="s">
        <v>5</v>
      </c>
      <c r="G56" s="55" t="str">
        <f t="shared" si="3"/>
        <v>custom_paid_search_spend_paid_search_spend</v>
      </c>
      <c r="H56" s="55" t="str">
        <f t="shared" si="4"/>
        <v>raw_custom_paid_search_spend_paid_search_spend</v>
      </c>
      <c r="I56" s="55" t="str">
        <f t="shared" si="0"/>
        <v>SPEND_CUSTOM_PAID_SEARCH_SPEND_PRESRC</v>
      </c>
      <c r="J56" s="55" t="str">
        <f t="shared" si="10"/>
        <v>SPEND_SRC</v>
      </c>
      <c r="K56" s="55" t="str">
        <f t="shared" si="10"/>
        <v>SPEND_LBIS</v>
      </c>
      <c r="L56" s="6"/>
      <c r="M56" s="56" t="b">
        <f t="shared" ca="1" si="1"/>
        <v>0</v>
      </c>
      <c r="N56" s="56" t="b">
        <f ca="1">IF(M56=FALSE,IFERROR(IF($A56="LMT",VLOOKUP($H56,presrc_LMT!$E:$H,4,0),IF($A56="SPEND",VLOOKUP($H56,presrc_SPEND!$E:$H,4,0),INDIRECT("presrc_"&amp;$A56&amp;"!$D$7"))),"NA"),"NA")</f>
        <v>0</v>
      </c>
      <c r="O56" s="56" t="b">
        <f ca="1">IF(N56=FALSE,IFERROR(IF($A56="LMT",VLOOKUP($I56,src_LMT!$C:$E,3,0),IF($A56="SPEND",VLOOKUP($I56,src_SPEND!$C:$E,3,0),INDIRECT("src_"&amp;$C56&amp;"!$D$7"))),"NA"),"NA")</f>
        <v>0</v>
      </c>
      <c r="Q56" s="56" t="str">
        <f t="shared" ca="1" si="6"/>
        <v>SPEND_FALSE</v>
      </c>
      <c r="R56" s="56" t="str">
        <f t="shared" ca="1" si="7"/>
        <v>SPEND_FALSE</v>
      </c>
      <c r="S56" s="56" t="str">
        <f t="shared" ca="1" si="8"/>
        <v>SPEND_FALSE</v>
      </c>
      <c r="U56" s="56" t="str">
        <f t="shared" si="9"/>
        <v>SPEND</v>
      </c>
      <c r="V56" s="56" t="str">
        <f>IF(ISBLANK($E56),"",$E56&amp;COUNTIF($E$3:$E56,$E56))</f>
        <v>PAID_SEARCH_SPEND1</v>
      </c>
    </row>
    <row r="57" spans="1:22" x14ac:dyDescent="0.35">
      <c r="A57" s="57" t="str">
        <f>IF(TRIM(E57)&lt;&gt;"",IFERROR(IF(F57="LMT","LMT",IF(F57="SPEND","SPEND",MAX($A$3:$A56)+1)),1),"")</f>
        <v>LMT</v>
      </c>
      <c r="B57" s="57">
        <f>IF(TRIM(E57)&lt;&gt;"",IFERROR(INDEX($B$3:$B56,MATCH($E57,$E$3:$E56,0),1),MAX($B$3:$B56)+1),"")</f>
        <v>47</v>
      </c>
      <c r="C57" s="57" t="str">
        <f>IF(TRIM(E57)&lt;&gt;"",IF(OR(UPPER(F57)="LMT",UPPER(F57)="SPEND"),VLOOKUP($F57,'Validation Values'!$B:$C,2,0),D57&amp;"_"&amp;VLOOKUP($F57,'Validation Values'!$B:$C,2,0)),"")</f>
        <v>LMT</v>
      </c>
      <c r="D57" s="58" t="s">
        <v>900</v>
      </c>
      <c r="E57" s="58" t="str">
        <f t="shared" si="11"/>
        <v>AFFILIATE_LMT</v>
      </c>
      <c r="F57" s="58" t="s">
        <v>3</v>
      </c>
      <c r="G57" s="55" t="str">
        <f t="shared" si="3"/>
        <v>custom_affiliate_lmt_affiliate_lmt</v>
      </c>
      <c r="H57" s="55" t="str">
        <f t="shared" si="4"/>
        <v>raw_custom_affiliate_lmt_affiliate_lmt</v>
      </c>
      <c r="I57" s="55" t="str">
        <f t="shared" si="0"/>
        <v>LMT_AFFILIATE_LMT_CUSTOM_AFFILIATE_LMT_PRESRC</v>
      </c>
      <c r="J57" s="55" t="str">
        <f t="shared" si="10"/>
        <v>LMT_AFFILIATE_LMT_SRC</v>
      </c>
      <c r="K57" s="55" t="str">
        <f t="shared" si="10"/>
        <v>LMT_AFFILIATE_LMT_LBIS</v>
      </c>
      <c r="L57" s="6"/>
      <c r="M57" s="56" t="b">
        <f t="shared" ca="1" si="1"/>
        <v>0</v>
      </c>
      <c r="N57" s="56" t="b">
        <f ca="1">IF(M57=FALSE,IFERROR(IF($A57="LMT",VLOOKUP($H57,presrc_LMT!$E:$H,4,0),IF($A57="SPEND",VLOOKUP($H57,presrc_SPEND!$E:$H,4,0),INDIRECT("presrc_"&amp;$A57&amp;"!$D$7"))),"NA"),"NA")</f>
        <v>0</v>
      </c>
      <c r="O57" s="56" t="b">
        <f ca="1">IF(N57=FALSE,IFERROR(IF($A57="LMT",VLOOKUP($I57,src_LMT!$C:$E,3,0),IF($A57="SPEND",VLOOKUP($I57,src_SPEND!$C:$E,3,0),INDIRECT("src_"&amp;$C57&amp;"!$D$7"))),"NA"),"NA")</f>
        <v>0</v>
      </c>
      <c r="Q57" s="56" t="str">
        <f t="shared" ca="1" si="6"/>
        <v>LMT_FALSE</v>
      </c>
      <c r="R57" s="56" t="str">
        <f t="shared" ca="1" si="7"/>
        <v>LMT_FALSE</v>
      </c>
      <c r="S57" s="56" t="str">
        <f t="shared" ca="1" si="8"/>
        <v>LMT_FALSE</v>
      </c>
      <c r="U57" s="56" t="str">
        <f t="shared" si="9"/>
        <v>LMT</v>
      </c>
      <c r="V57" s="56" t="str">
        <f>IF(ISBLANK($E57),"",$E57&amp;COUNTIF($E$3:$E57,$E57))</f>
        <v>AFFILIATE_LMT1</v>
      </c>
    </row>
    <row r="58" spans="1:22" x14ac:dyDescent="0.35">
      <c r="A58" s="57" t="str">
        <f>IF(TRIM(E58)&lt;&gt;"",IFERROR(IF(F58="LMT","LMT",IF(F58="SPEND","SPEND",MAX($A$3:$A57)+1)),1),"")</f>
        <v>SPEND</v>
      </c>
      <c r="B58" s="57">
        <f>IF(TRIM(E58)&lt;&gt;"",IFERROR(INDEX($B$3:$B57,MATCH($E58,$E$3:$E57,0),1),MAX($B$3:$B57)+1),"")</f>
        <v>48</v>
      </c>
      <c r="C58" s="57" t="str">
        <f>IF(TRIM(E58)&lt;&gt;"",IF(OR(UPPER(F58)="LMT",UPPER(F58)="SPEND"),VLOOKUP($F58,'Validation Values'!$B:$C,2,0),D58&amp;"_"&amp;VLOOKUP($F58,'Validation Values'!$B:$C,2,0)),"")</f>
        <v>SPEND</v>
      </c>
      <c r="D58" s="58" t="s">
        <v>901</v>
      </c>
      <c r="E58" s="58" t="str">
        <f t="shared" si="11"/>
        <v>AFFILIATE_SPEND</v>
      </c>
      <c r="F58" s="58" t="s">
        <v>5</v>
      </c>
      <c r="G58" s="55" t="str">
        <f t="shared" si="3"/>
        <v>custom_affiliate_spend_affiliate_spend</v>
      </c>
      <c r="H58" s="55" t="str">
        <f t="shared" si="4"/>
        <v>raw_custom_affiliate_spend_affiliate_spend</v>
      </c>
      <c r="I58" s="55" t="str">
        <f t="shared" si="0"/>
        <v>SPEND_CUSTOM_AFFILIATE_SPEND_PRESRC</v>
      </c>
      <c r="J58" s="55" t="str">
        <f t="shared" si="10"/>
        <v>SPEND_SRC</v>
      </c>
      <c r="K58" s="55" t="str">
        <f t="shared" si="10"/>
        <v>SPEND_LBIS</v>
      </c>
      <c r="L58" s="6"/>
      <c r="M58" s="56" t="b">
        <f t="shared" ca="1" si="1"/>
        <v>0</v>
      </c>
      <c r="N58" s="56" t="b">
        <f ca="1">IF(M58=FALSE,IFERROR(IF($A58="LMT",VLOOKUP($H58,presrc_LMT!$E:$H,4,0),IF($A58="SPEND",VLOOKUP($H58,presrc_SPEND!$E:$H,4,0),INDIRECT("presrc_"&amp;$A58&amp;"!$D$7"))),"NA"),"NA")</f>
        <v>0</v>
      </c>
      <c r="O58" s="56" t="b">
        <f ca="1">IF(N58=FALSE,IFERROR(IF($A58="LMT",VLOOKUP($I58,src_LMT!$C:$E,3,0),IF($A58="SPEND",VLOOKUP($I58,src_SPEND!$C:$E,3,0),INDIRECT("src_"&amp;$C58&amp;"!$D$7"))),"NA"),"NA")</f>
        <v>0</v>
      </c>
      <c r="Q58" s="56" t="str">
        <f t="shared" ca="1" si="6"/>
        <v>SPEND_FALSE</v>
      </c>
      <c r="R58" s="56" t="str">
        <f t="shared" ca="1" si="7"/>
        <v>SPEND_FALSE</v>
      </c>
      <c r="S58" s="56" t="str">
        <f t="shared" ca="1" si="8"/>
        <v>SPEND_FALSE</v>
      </c>
      <c r="U58" s="56" t="str">
        <f t="shared" si="9"/>
        <v>SPEND</v>
      </c>
      <c r="V58" s="56" t="str">
        <f>IF(ISBLANK($E58),"",$E58&amp;COUNTIF($E$3:$E58,$E58))</f>
        <v>AFFILIATE_SPEND1</v>
      </c>
    </row>
    <row r="59" spans="1:22" x14ac:dyDescent="0.35">
      <c r="A59" s="57" t="str">
        <f>IF(TRIM(E59)&lt;&gt;"",IFERROR(IF(F59="LMT","LMT",IF(F59="SPEND","SPEND",MAX($A$3:$A58)+1)),1),"")</f>
        <v>LMT</v>
      </c>
      <c r="B59" s="57">
        <f>IF(TRIM(E59)&lt;&gt;"",IFERROR(INDEX($B$3:$B58,MATCH($E59,$E$3:$E58,0),1),MAX($B$3:$B58)+1),"")</f>
        <v>49</v>
      </c>
      <c r="C59" s="57" t="str">
        <f>IF(TRIM(E59)&lt;&gt;"",IF(OR(UPPER(F59)="LMT",UPPER(F59)="SPEND"),VLOOKUP($F59,'Validation Values'!$B:$C,2,0),D59&amp;"_"&amp;VLOOKUP($F59,'Validation Values'!$B:$C,2,0)),"")</f>
        <v>LMT</v>
      </c>
      <c r="D59" s="58" t="s">
        <v>902</v>
      </c>
      <c r="E59" s="58" t="str">
        <f t="shared" si="11"/>
        <v>QUOTES_LMT</v>
      </c>
      <c r="F59" s="58" t="s">
        <v>3</v>
      </c>
      <c r="G59" s="55" t="str">
        <f t="shared" si="3"/>
        <v>custom_quotes_lmt_quotes_lmt</v>
      </c>
      <c r="H59" s="55" t="str">
        <f t="shared" si="4"/>
        <v>raw_custom_quotes_lmt_quotes_lmt</v>
      </c>
      <c r="I59" s="55" t="str">
        <f t="shared" si="0"/>
        <v>LMT_QUOTES_LMT_CUSTOM_QUOTES_LMT_PRESRC</v>
      </c>
      <c r="J59" s="55" t="str">
        <f t="shared" si="10"/>
        <v>LMT_QUOTES_LMT_SRC</v>
      </c>
      <c r="K59" s="55" t="str">
        <f t="shared" si="10"/>
        <v>LMT_QUOTES_LMT_LBIS</v>
      </c>
      <c r="L59" s="6"/>
      <c r="M59" s="56" t="b">
        <f t="shared" ca="1" si="1"/>
        <v>0</v>
      </c>
      <c r="N59" s="56" t="b">
        <f ca="1">IF(M59=FALSE,IFERROR(IF($A59="LMT",VLOOKUP($H59,presrc_LMT!$E:$H,4,0),IF($A59="SPEND",VLOOKUP($H59,presrc_SPEND!$E:$H,4,0),INDIRECT("presrc_"&amp;$A59&amp;"!$D$7"))),"NA"),"NA")</f>
        <v>0</v>
      </c>
      <c r="O59" s="56" t="b">
        <f ca="1">IF(N59=FALSE,IFERROR(IF($A59="LMT",VLOOKUP($I59,src_LMT!$C:$E,3,0),IF($A59="SPEND",VLOOKUP($I59,src_SPEND!$C:$E,3,0),INDIRECT("src_"&amp;$C59&amp;"!$D$7"))),"NA"),"NA")</f>
        <v>0</v>
      </c>
      <c r="Q59" s="56" t="str">
        <f t="shared" ca="1" si="6"/>
        <v>LMT_FALSE</v>
      </c>
      <c r="R59" s="56" t="str">
        <f t="shared" ca="1" si="7"/>
        <v>LMT_FALSE</v>
      </c>
      <c r="S59" s="56" t="str">
        <f t="shared" ca="1" si="8"/>
        <v>LMT_FALSE</v>
      </c>
      <c r="U59" s="56" t="str">
        <f t="shared" si="9"/>
        <v>LMT</v>
      </c>
      <c r="V59" s="56" t="str">
        <f>IF(ISBLANK($E59),"",$E59&amp;COUNTIF($E$3:$E59,$E59))</f>
        <v>QUOTES_LMT1</v>
      </c>
    </row>
    <row r="60" spans="1:22" x14ac:dyDescent="0.35">
      <c r="A60" s="57" t="str">
        <f>IF(TRIM(E60)&lt;&gt;"",IFERROR(IF(F60="LMT","LMT",IF(F60="SPEND","SPEND",MAX($A$3:$A59)+1)),1),"")</f>
        <v>LMT</v>
      </c>
      <c r="B60" s="57">
        <f>IF(TRIM(E60)&lt;&gt;"",IFERROR(INDEX($B$3:$B59,MATCH($E60,$E$3:$E59,0),1),MAX($B$3:$B59)+1),"")</f>
        <v>50</v>
      </c>
      <c r="C60" s="57" t="str">
        <f>IF(TRIM(E60)&lt;&gt;"",IF(OR(UPPER(F60)="LMT",UPPER(F60)="SPEND"),VLOOKUP($F60,'Validation Values'!$B:$C,2,0),D60&amp;"_"&amp;VLOOKUP($F60,'Validation Values'!$B:$C,2,0)),"")</f>
        <v>LMT</v>
      </c>
      <c r="D60" s="58" t="s">
        <v>903</v>
      </c>
      <c r="E60" s="58" t="str">
        <f t="shared" si="11"/>
        <v>BINDS_LMT</v>
      </c>
      <c r="F60" s="58" t="s">
        <v>3</v>
      </c>
      <c r="G60" s="55" t="str">
        <f t="shared" si="3"/>
        <v>custom_binds_lmt_binds_lmt</v>
      </c>
      <c r="H60" s="55" t="str">
        <f t="shared" si="4"/>
        <v>raw_custom_binds_lmt_binds_lmt</v>
      </c>
      <c r="I60" s="55" t="str">
        <f t="shared" si="0"/>
        <v>LMT_BINDS_LMT_CUSTOM_BINDS_LMT_PRESRC</v>
      </c>
      <c r="J60" s="55" t="str">
        <f t="shared" si="10"/>
        <v>LMT_BINDS_LMT_SRC</v>
      </c>
      <c r="K60" s="55" t="str">
        <f t="shared" si="10"/>
        <v>LMT_BINDS_LMT_LBIS</v>
      </c>
      <c r="M60" s="56" t="b">
        <f t="shared" ca="1" si="1"/>
        <v>0</v>
      </c>
      <c r="N60" s="56" t="b">
        <f ca="1">IF(M60=FALSE,IFERROR(IF($A60="LMT",VLOOKUP($H60,presrc_LMT!$E:$H,4,0),IF($A60="SPEND",VLOOKUP($H60,presrc_SPEND!$E:$H,4,0),INDIRECT("presrc_"&amp;$A60&amp;"!$D$7"))),"NA"),"NA")</f>
        <v>0</v>
      </c>
      <c r="O60" s="56" t="b">
        <f ca="1">IF(N60=FALSE,IFERROR(IF($A60="LMT",VLOOKUP($I60,src_LMT!$C:$E,3,0),IF($A60="SPEND",VLOOKUP($I60,src_SPEND!$C:$E,3,0),INDIRECT("src_"&amp;$C60&amp;"!$D$7"))),"NA"),"NA")</f>
        <v>0</v>
      </c>
      <c r="Q60" s="56" t="str">
        <f t="shared" ca="1" si="6"/>
        <v>LMT_FALSE</v>
      </c>
      <c r="R60" s="56" t="str">
        <f t="shared" ca="1" si="7"/>
        <v>LMT_FALSE</v>
      </c>
      <c r="S60" s="56" t="str">
        <f t="shared" ca="1" si="8"/>
        <v>LMT_FALSE</v>
      </c>
      <c r="U60" s="56" t="str">
        <f t="shared" si="9"/>
        <v>LMT</v>
      </c>
      <c r="V60" s="56" t="str">
        <f>IF(ISBLANK($E60),"",$E60&amp;COUNTIF($E$3:$E60,$E60))</f>
        <v>BINDS_LMT1</v>
      </c>
    </row>
    <row r="61" spans="1:22" x14ac:dyDescent="0.35">
      <c r="A61" s="57" t="str">
        <f>IF(TRIM(E61)&lt;&gt;"",IFERROR(IF(F61="LMT","LMT",IF(F61="SPEND","SPEND",MAX($A$3:$A60)+1)),1),"")</f>
        <v>LMT</v>
      </c>
      <c r="B61" s="57">
        <f>IF(TRIM(E61)&lt;&gt;"",IFERROR(INDEX($B$3:$B60,MATCH($E61,$E$3:$E60,0),1),MAX($B$3:$B60)+1),"")</f>
        <v>51</v>
      </c>
      <c r="C61" s="57" t="str">
        <f>IF(TRIM(E61)&lt;&gt;"",IF(OR(UPPER(F61)="LMT",UPPER(F61)="SPEND"),VLOOKUP($F61,'Validation Values'!$B:$C,2,0),D61&amp;"_"&amp;VLOOKUP($F61,'Validation Values'!$B:$C,2,0)),"")</f>
        <v>LMT</v>
      </c>
      <c r="D61" s="109" t="s">
        <v>995</v>
      </c>
      <c r="E61" s="8" t="s">
        <v>996</v>
      </c>
      <c r="F61" s="15" t="s">
        <v>3</v>
      </c>
      <c r="G61" s="55" t="str">
        <f t="shared" si="3"/>
        <v>custom_pinterest_thirdparty_id_sync_file</v>
      </c>
      <c r="H61" s="55" t="str">
        <f t="shared" si="4"/>
        <v>raw_custom_pinterest_thirdparty_id_sync_file</v>
      </c>
      <c r="I61" s="55" t="str">
        <f t="shared" si="0"/>
        <v>LMT_THIRDPARTY_ID_SYNC_FILE_CUSTOM_PINTEREST_PRESRC</v>
      </c>
      <c r="J61" s="55" t="str">
        <f t="shared" si="10"/>
        <v>LMT_THIRDPARTY_ID_SYNC_FILE_SRC</v>
      </c>
      <c r="K61" s="55" t="str">
        <f t="shared" si="10"/>
        <v>LMT_THIRDPARTY_ID_SYNC_FILE_LBIS</v>
      </c>
      <c r="M61" s="56" t="b">
        <f t="shared" ca="1" si="1"/>
        <v>1</v>
      </c>
      <c r="N61" s="56" t="str">
        <f ca="1">IF(M61=FALSE,IFERROR(IF($A61="LMT",VLOOKUP($H61,presrc_LMT!$E:$H,4,0),IF($A61="SPEND",VLOOKUP($H61,presrc_SPEND!$E:$H,4,0),INDIRECT("presrc_"&amp;$A61&amp;"!$D$7"))),"NA"),"NA")</f>
        <v>NA</v>
      </c>
      <c r="O61" s="56" t="str">
        <f ca="1">IF(N61=FALSE,IFERROR(IF($A61="LMT",VLOOKUP($I61,src_LMT!$C:$E,3,0),IF($A61="SPEND",VLOOKUP($I61,src_SPEND!$C:$E,3,0),INDIRECT("src_"&amp;$C61&amp;"!$D$7"))),"NA"),"NA")</f>
        <v>NA</v>
      </c>
      <c r="Q61" s="56" t="str">
        <f t="shared" ca="1" si="6"/>
        <v>LMT_TRUE</v>
      </c>
      <c r="R61" s="56" t="str">
        <f t="shared" ca="1" si="7"/>
        <v>LMT_NA</v>
      </c>
      <c r="S61" s="56" t="str">
        <f t="shared" ca="1" si="8"/>
        <v>LMT_NA</v>
      </c>
      <c r="U61" s="56" t="str">
        <f t="shared" si="9"/>
        <v>LMT</v>
      </c>
      <c r="V61" s="56" t="str">
        <f>IF(ISBLANK($E61),"",$E61&amp;COUNTIF($E$3:$E61,$E61))</f>
        <v>thirdparty_id_sync_file1</v>
      </c>
    </row>
    <row r="62" spans="1:22" x14ac:dyDescent="0.35">
      <c r="A62" s="57">
        <f>IF(TRIM(E62)&lt;&gt;"",IFERROR(IF(F62="LMT","LMT",IF(F62="SPEND","SPEND",MAX($A$3:$A61)+1)),1),"")</f>
        <v>29</v>
      </c>
      <c r="B62" s="57">
        <f>IF(TRIM(E62)&lt;&gt;"",IFERROR(INDEX($B$3:$B61,MATCH($E62,$E$3:$E61,0),1),MAX($B$3:$B61)+1),"")</f>
        <v>52</v>
      </c>
      <c r="C62" s="57" t="str">
        <f>IF(TRIM(E62)&lt;&gt;"",IF(OR(UPPER(F62)="LMT",UPPER(F62)="SPEND"),VLOOKUP($F62,'Validation Values'!$B:$C,2,0),D62&amp;"_"&amp;VLOOKUP($F62,'Validation Values'!$B:$C,2,0)),"")</f>
        <v>CUSTOM_COMSCORE_1</v>
      </c>
      <c r="D62" s="2" t="s">
        <v>1070</v>
      </c>
      <c r="E62" s="8" t="s">
        <v>1071</v>
      </c>
      <c r="F62" s="15" t="s">
        <v>7</v>
      </c>
      <c r="G62" s="55" t="str">
        <f t="shared" si="3"/>
        <v>custom_comscore_comscore</v>
      </c>
      <c r="H62" s="55" t="str">
        <f t="shared" si="4"/>
        <v>raw_custom_comscore_comscore</v>
      </c>
      <c r="I62" s="55" t="str">
        <f t="shared" si="0"/>
        <v>EVENTS_CUSTOM_COMSCORE_PRESRC</v>
      </c>
      <c r="J62" s="55" t="str">
        <f t="shared" si="10"/>
        <v>EVENTS_SRC</v>
      </c>
      <c r="K62" s="55" t="str">
        <f t="shared" si="10"/>
        <v>EVENTS_LBIS</v>
      </c>
      <c r="M62" s="56" t="b">
        <f t="shared" ca="1" si="1"/>
        <v>0</v>
      </c>
      <c r="N62" s="56" t="b">
        <f ca="1">IF(M62=FALSE,IFERROR(IF($A62="LMT",VLOOKUP($H62,presrc_LMT!$E:$H,4,0),IF($A62="SPEND",VLOOKUP($H62,presrc_SPEND!$E:$H,4,0),INDIRECT("presrc_"&amp;$A62&amp;"!$D$7"))),"NA"),"NA")</f>
        <v>0</v>
      </c>
      <c r="O62" s="56" t="b">
        <f ca="1">IF(N62=FALSE,IFERROR(IF($A62="LMT",VLOOKUP($I62,src_LMT!$C:$E,3,0),IF($A62="SPEND",VLOOKUP($I62,src_SPEND!$C:$E,3,0),INDIRECT("src_"&amp;$C62&amp;"!$D$7"))),"NA"),"NA")</f>
        <v>0</v>
      </c>
      <c r="Q62" s="56" t="str">
        <f t="shared" ca="1" si="6"/>
        <v>EVENTS_FALSE</v>
      </c>
      <c r="R62" s="56" t="str">
        <f t="shared" ca="1" si="7"/>
        <v>EVENTS_FALSE</v>
      </c>
      <c r="S62" s="56" t="str">
        <f t="shared" ca="1" si="8"/>
        <v>EVENTS_FALSE</v>
      </c>
      <c r="U62" s="56" t="str">
        <f t="shared" si="9"/>
        <v>EVENTS</v>
      </c>
      <c r="V62" s="56" t="str">
        <f>IF(ISBLANK($E62),"",$E62&amp;COUNTIF($E$3:$E62,$E62))</f>
        <v>COMSCORE1</v>
      </c>
    </row>
    <row r="63" spans="1:22" x14ac:dyDescent="0.35">
      <c r="A63" s="57" t="str">
        <f>IF(TRIM(E63)&lt;&gt;"",IFERROR(IF(F63="LMT","LMT",IF(F63="SPEND","SPEND",MAX($A$3:$A62)+1)),1),"")</f>
        <v>SPEND</v>
      </c>
      <c r="B63" s="57">
        <f>IF(TRIM(E63)&lt;&gt;"",IFERROR(INDEX($B$3:$B62,MATCH($E63,$E$3:$E62,0),1),MAX($B$3:$B62)+1),"")</f>
        <v>53</v>
      </c>
      <c r="C63" s="57" t="str">
        <f>IF(TRIM(E63)&lt;&gt;"",IF(OR(UPPER(F63)="LMT",UPPER(F63)="SPEND"),VLOOKUP($F63,'Validation Values'!$B:$C,2,0),D63&amp;"_"&amp;VLOOKUP($F63,'Validation Values'!$B:$C,2,0)),"")</f>
        <v>SPEND</v>
      </c>
      <c r="D63" s="2" t="s">
        <v>1095</v>
      </c>
      <c r="E63" s="8" t="s">
        <v>1096</v>
      </c>
      <c r="F63" s="15" t="s">
        <v>5</v>
      </c>
      <c r="G63" s="55" t="str">
        <f t="shared" si="3"/>
        <v>custom_paid_search_t2_spend_paid_search_t2_spend</v>
      </c>
      <c r="H63" s="55" t="str">
        <f t="shared" si="4"/>
        <v>raw_custom_paid_search_t2_spend_paid_search_t2_spend</v>
      </c>
      <c r="I63" s="55" t="str">
        <f t="shared" si="0"/>
        <v>SPEND_CUSTOM_PAID_SEARCH_T2_SPEND_PRESRC</v>
      </c>
      <c r="J63" s="55" t="str">
        <f t="shared" si="10"/>
        <v>SPEND_SRC</v>
      </c>
      <c r="K63" s="55" t="str">
        <f t="shared" si="10"/>
        <v>SPEND_LBIS</v>
      </c>
      <c r="M63" s="56" t="b">
        <f t="shared" ca="1" si="1"/>
        <v>0</v>
      </c>
      <c r="N63" s="56" t="b">
        <f ca="1">IF(M63=FALSE,IFERROR(IF($A63="LMT",VLOOKUP($H63,presrc_LMT!$E:$H,4,0),IF($A63="SPEND",VLOOKUP($H63,presrc_SPEND!$E:$H,4,0),INDIRECT("presrc_"&amp;$A63&amp;"!$D$7"))),"NA"),"NA")</f>
        <v>0</v>
      </c>
      <c r="O63" s="56" t="b">
        <f ca="1">IF(N63=FALSE,IFERROR(IF($A63="LMT",VLOOKUP($I63,src_LMT!$C:$E,3,0),IF($A63="SPEND",VLOOKUP($I63,src_SPEND!$C:$E,3,0),INDIRECT("src_"&amp;$C63&amp;"!$D$7"))),"NA"),"NA")</f>
        <v>0</v>
      </c>
      <c r="Q63" s="56" t="str">
        <f t="shared" ca="1" si="6"/>
        <v>SPEND_FALSE</v>
      </c>
      <c r="R63" s="56" t="str">
        <f t="shared" ca="1" si="7"/>
        <v>SPEND_FALSE</v>
      </c>
      <c r="S63" s="56" t="str">
        <f t="shared" ca="1" si="8"/>
        <v>SPEND_FALSE</v>
      </c>
      <c r="U63" s="56" t="str">
        <f t="shared" si="9"/>
        <v>SPEND</v>
      </c>
      <c r="V63" s="56" t="str">
        <f>IF(ISBLANK($E63),"",$E63&amp;COUNTIF($E$3:$E63,$E63))</f>
        <v>PAID_SEARCH_T2_SPEND1</v>
      </c>
    </row>
    <row r="64" spans="1:22" x14ac:dyDescent="0.35">
      <c r="A64" s="57" t="str">
        <f>IF(TRIM(E64)&lt;&gt;"",IFERROR(IF(F64="LMT","LMT",IF(F64="SPEND","SPEND",MAX($A$3:$A63)+1)),1),"")</f>
        <v>LMT</v>
      </c>
      <c r="B64" s="57">
        <f>IF(TRIM(E64)&lt;&gt;"",IFERROR(INDEX($B$3:$B63,MATCH($E64,$E$3:$E63,0),1),MAX($B$3:$B63)+1),"")</f>
        <v>54</v>
      </c>
      <c r="C64" s="57" t="str">
        <f>IF(TRIM(E64)&lt;&gt;"",IF(OR(UPPER(F64)="LMT",UPPER(F64)="SPEND"),VLOOKUP($F64,'Validation Values'!$B:$C,2,0),D64&amp;"_"&amp;VLOOKUP($F64,'Validation Values'!$B:$C,2,0)),"")</f>
        <v>LMT</v>
      </c>
      <c r="D64" s="2" t="s">
        <v>1100</v>
      </c>
      <c r="E64" s="8" t="s">
        <v>1101</v>
      </c>
      <c r="F64" s="15" t="s">
        <v>3</v>
      </c>
      <c r="G64" s="55" t="str">
        <f t="shared" si="3"/>
        <v>custom_paid_search_t2_lmt_paid_search_t2_lmt</v>
      </c>
      <c r="H64" s="55" t="str">
        <f t="shared" si="4"/>
        <v>raw_custom_paid_search_t2_lmt_paid_search_t2_lmt</v>
      </c>
      <c r="I64" s="55" t="str">
        <f t="shared" si="0"/>
        <v>LMT_PAID_SEARCH_T2_LMT_CUSTOM_PAID_SEARCH_T2_LMT_PRESRC</v>
      </c>
      <c r="J64" s="55" t="str">
        <f t="shared" si="10"/>
        <v>LMT_PAID_SEARCH_T2_LMT_SRC</v>
      </c>
      <c r="K64" s="55" t="str">
        <f t="shared" si="10"/>
        <v>LMT_PAID_SEARCH_T2_LMT_LBIS</v>
      </c>
      <c r="M64" s="56" t="b">
        <f t="shared" ca="1" si="1"/>
        <v>0</v>
      </c>
      <c r="N64" s="56" t="b">
        <f ca="1">IF(M64=FALSE,IFERROR(IF($A64="LMT",VLOOKUP($H64,presrc_LMT!$E:$H,4,0),IF($A64="SPEND",VLOOKUP($H64,presrc_SPEND!$E:$H,4,0),INDIRECT("presrc_"&amp;$A64&amp;"!$D$7"))),"NA"),"NA")</f>
        <v>0</v>
      </c>
      <c r="O64" s="56" t="b">
        <f ca="1">IF(N64=FALSE,IFERROR(IF($A64="LMT",VLOOKUP($I64,src_LMT!$C:$E,3,0),IF($A64="SPEND",VLOOKUP($I64,src_SPEND!$C:$E,3,0),INDIRECT("src_"&amp;$C64&amp;"!$D$7"))),"NA"),"NA")</f>
        <v>0</v>
      </c>
      <c r="Q64" s="56" t="str">
        <f t="shared" ca="1" si="6"/>
        <v>LMT_FALSE</v>
      </c>
      <c r="R64" s="56" t="str">
        <f t="shared" ca="1" si="7"/>
        <v>LMT_FALSE</v>
      </c>
      <c r="S64" s="56" t="str">
        <f t="shared" ca="1" si="8"/>
        <v>LMT_FALSE</v>
      </c>
      <c r="U64" s="56" t="str">
        <f t="shared" si="9"/>
        <v>LMT</v>
      </c>
      <c r="V64" s="56" t="str">
        <f>IF(ISBLANK($E64),"",$E64&amp;COUNTIF($E$3:$E64,$E64))</f>
        <v>PAID_SEARCH_T2_LMT1</v>
      </c>
    </row>
    <row r="65" spans="1:22" x14ac:dyDescent="0.35">
      <c r="A65" s="57" t="str">
        <f>IF(TRIM(E65)&lt;&gt;"",IFERROR(IF(F65="LMT","LMT",IF(F65="SPEND","SPEND",MAX($A$3:$A64)+1)),1),"")</f>
        <v>LMT</v>
      </c>
      <c r="B65" s="57">
        <f>IF(TRIM(E65)&lt;&gt;"",IFERROR(INDEX($B$3:$B64,MATCH($E65,$E$3:$E64,0),1),MAX($B$3:$B64)+1),"")</f>
        <v>55</v>
      </c>
      <c r="C65" s="57" t="str">
        <f>IF(TRIM(E65)&lt;&gt;"",IF(OR(UPPER(F65)="LMT",UPPER(F65)="SPEND"),VLOOKUP($F65,'Validation Values'!$B:$C,2,0),D65&amp;"_"&amp;VLOOKUP($F65,'Validation Values'!$B:$C,2,0)),"")</f>
        <v>LMT</v>
      </c>
      <c r="D65" s="2" t="s">
        <v>1107</v>
      </c>
      <c r="E65" s="8" t="s">
        <v>1111</v>
      </c>
      <c r="F65" s="8" t="s">
        <v>3</v>
      </c>
      <c r="G65" s="55" t="str">
        <f t="shared" si="3"/>
        <v>custom_fb_lmt_fb_lmt</v>
      </c>
      <c r="H65" s="55" t="str">
        <f t="shared" si="4"/>
        <v>raw_custom_fb_lmt_fb_lmt</v>
      </c>
      <c r="I65" s="55" t="str">
        <f t="shared" si="0"/>
        <v>LMT_FB_LMT_CUSTOM_FB_LMT_PRESRC</v>
      </c>
      <c r="J65" s="55" t="str">
        <f t="shared" si="10"/>
        <v>LMT_FB_LMT_SRC</v>
      </c>
      <c r="K65" s="55" t="str">
        <f t="shared" si="10"/>
        <v>LMT_FB_LMT_LBIS</v>
      </c>
      <c r="M65" s="56" t="b">
        <f t="shared" ca="1" si="1"/>
        <v>0</v>
      </c>
      <c r="N65" s="56" t="b">
        <f ca="1">IF(M65=FALSE,IFERROR(IF($A65="LMT",VLOOKUP($H65,presrc_LMT!$E:$H,4,0),IF($A65="SPEND",VLOOKUP($H65,presrc_SPEND!$E:$H,4,0),INDIRECT("presrc_"&amp;$A65&amp;"!$D$7"))),"NA"),"NA")</f>
        <v>0</v>
      </c>
      <c r="O65" s="56" t="b">
        <f ca="1">IF(N65=FALSE,IFERROR(IF($A65="LMT",VLOOKUP($I65,src_LMT!$C:$E,3,0),IF($A65="SPEND",VLOOKUP($I65,src_SPEND!$C:$E,3,0),INDIRECT("src_"&amp;$C65&amp;"!$D$7"))),"NA"),"NA")</f>
        <v>0</v>
      </c>
      <c r="Q65" s="56" t="str">
        <f t="shared" ca="1" si="6"/>
        <v>LMT_FALSE</v>
      </c>
      <c r="R65" s="56" t="str">
        <f t="shared" ca="1" si="7"/>
        <v>LMT_FALSE</v>
      </c>
      <c r="S65" s="56" t="str">
        <f t="shared" ca="1" si="8"/>
        <v>LMT_FALSE</v>
      </c>
      <c r="U65" s="56" t="str">
        <f t="shared" si="9"/>
        <v>LMT</v>
      </c>
      <c r="V65" s="56" t="str">
        <f>IF(ISBLANK($E65),"",$E65&amp;COUNTIF($E$3:$E65,$E65))</f>
        <v>FB_LMT1</v>
      </c>
    </row>
    <row r="66" spans="1:22" x14ac:dyDescent="0.35">
      <c r="A66" s="57" t="str">
        <f>IF(TRIM(E66)&lt;&gt;"",IFERROR(IF(F66="LMT","LMT",IF(F66="SPEND","SPEND",MAX($A$3:$A65)+1)),1),"")</f>
        <v>SPEND</v>
      </c>
      <c r="B66" s="57">
        <f>IF(TRIM(E66)&lt;&gt;"",IFERROR(INDEX($B$3:$B65,MATCH($E66,$E$3:$E65,0),1),MAX($B$3:$B65)+1),"")</f>
        <v>56</v>
      </c>
      <c r="C66" s="57" t="str">
        <f>IF(TRIM(E66)&lt;&gt;"",IF(OR(UPPER(F66)="LMT",UPPER(F66)="SPEND"),VLOOKUP($F66,'Validation Values'!$B:$C,2,0),D66&amp;"_"&amp;VLOOKUP($F66,'Validation Values'!$B:$C,2,0)),"")</f>
        <v>SPEND</v>
      </c>
      <c r="D66" s="2" t="s">
        <v>1108</v>
      </c>
      <c r="E66" s="8" t="s">
        <v>1112</v>
      </c>
      <c r="F66" s="8" t="s">
        <v>5</v>
      </c>
      <c r="G66" s="55" t="str">
        <f t="shared" si="3"/>
        <v>custom_comscore_spend_comscore_spend</v>
      </c>
      <c r="H66" s="55" t="str">
        <f t="shared" si="4"/>
        <v>raw_custom_comscore_spend_comscore_spend</v>
      </c>
      <c r="I66" s="55" t="str">
        <f t="shared" si="0"/>
        <v>SPEND_CUSTOM_COMSCORE_SPEND_PRESRC</v>
      </c>
      <c r="J66" s="55" t="str">
        <f t="shared" si="10"/>
        <v>SPEND_SRC</v>
      </c>
      <c r="K66" s="55" t="str">
        <f t="shared" si="10"/>
        <v>SPEND_LBIS</v>
      </c>
      <c r="M66" s="56" t="b">
        <f t="shared" ca="1" si="1"/>
        <v>0</v>
      </c>
      <c r="N66" s="56" t="b">
        <f ca="1">IF(M66=FALSE,IFERROR(IF($A66="LMT",VLOOKUP($H66,presrc_LMT!$E:$H,4,0),IF($A66="SPEND",VLOOKUP($H66,presrc_SPEND!$E:$H,4,0),INDIRECT("presrc_"&amp;$A66&amp;"!$D$7"))),"NA"),"NA")</f>
        <v>0</v>
      </c>
      <c r="O66" s="56" t="b">
        <f ca="1">IF(N66=FALSE,IFERROR(IF($A66="LMT",VLOOKUP($I66,src_LMT!$C:$E,3,0),IF($A66="SPEND",VLOOKUP($I66,src_SPEND!$C:$E,3,0),INDIRECT("src_"&amp;$C66&amp;"!$D$7"))),"NA"),"NA")</f>
        <v>0</v>
      </c>
      <c r="Q66" s="56" t="str">
        <f t="shared" ca="1" si="6"/>
        <v>SPEND_FALSE</v>
      </c>
      <c r="R66" s="56" t="str">
        <f t="shared" ca="1" si="7"/>
        <v>SPEND_FALSE</v>
      </c>
      <c r="S66" s="56" t="str">
        <f t="shared" ca="1" si="8"/>
        <v>SPEND_FALSE</v>
      </c>
      <c r="U66" s="56" t="str">
        <f t="shared" si="9"/>
        <v>SPEND</v>
      </c>
      <c r="V66" s="56" t="str">
        <f>IF(ISBLANK($E66),"",$E66&amp;COUNTIF($E$3:$E66,$E66))</f>
        <v>COMSCORE_SPEND1</v>
      </c>
    </row>
    <row r="67" spans="1:22" x14ac:dyDescent="0.35">
      <c r="A67" s="57" t="str">
        <f>IF(TRIM(E67)&lt;&gt;"",IFERROR(IF(F67="LMT","LMT",IF(F67="SPEND","SPEND",MAX($A$3:$A66)+1)),1),"")</f>
        <v>SPEND</v>
      </c>
      <c r="B67" s="57">
        <f>IF(TRIM(E67)&lt;&gt;"",IFERROR(INDEX($B$3:$B66,MATCH($E67,$E$3:$E66,0),1),MAX($B$3:$B66)+1),"")</f>
        <v>57</v>
      </c>
      <c r="C67" s="57" t="str">
        <f>IF(TRIM(E67)&lt;&gt;"",IF(OR(UPPER(F67)="LMT",UPPER(F67)="SPEND"),VLOOKUP($F67,'Validation Values'!$B:$C,2,0),D67&amp;"_"&amp;VLOOKUP($F67,'Validation Values'!$B:$C,2,0)),"")</f>
        <v>SPEND</v>
      </c>
      <c r="D67" s="2" t="s">
        <v>1109</v>
      </c>
      <c r="E67" s="8" t="s">
        <v>1113</v>
      </c>
      <c r="F67" s="8" t="s">
        <v>5</v>
      </c>
      <c r="G67" s="55" t="str">
        <f t="shared" si="3"/>
        <v>custom_fb_spend_fb_spend</v>
      </c>
      <c r="H67" s="55" t="str">
        <f t="shared" si="4"/>
        <v>raw_custom_fb_spend_fb_spend</v>
      </c>
      <c r="I67" s="55" t="str">
        <f t="shared" ref="I67:I100" si="12">IF(NOT(ISBLANK($F67)),IF(UPPER($F67)="LMT",UPPER($F67&amp;"_"&amp;$E67&amp;"_"&amp;$D67&amp;"_"&amp;LEFT($I$2,(FIND("_",$I$2)-1))),UPPER($F67&amp;"_"&amp;$D67&amp;"_"&amp;LEFT($I$2,(FIND("_",$I$2)-1)))),"")</f>
        <v>SPEND_CUSTOM_FB_SPEND_PRESRC</v>
      </c>
      <c r="J67" s="55" t="str">
        <f t="shared" si="10"/>
        <v>SPEND_SRC</v>
      </c>
      <c r="K67" s="55" t="str">
        <f t="shared" si="10"/>
        <v>SPEND_LBIS</v>
      </c>
      <c r="M67" s="56" t="b">
        <f t="shared" ca="1" si="1"/>
        <v>0</v>
      </c>
      <c r="N67" s="56" t="b">
        <f ca="1">IF(M67=FALSE,IFERROR(IF($A67="LMT",VLOOKUP($H67,presrc_LMT!$E:$H,4,0),IF($A67="SPEND",VLOOKUP($H67,presrc_SPEND!$E:$H,4,0),INDIRECT("presrc_"&amp;$A67&amp;"!$D$7"))),"NA"),"NA")</f>
        <v>0</v>
      </c>
      <c r="O67" s="56" t="b">
        <f ca="1">IF(N67=FALSE,IFERROR(IF($A67="LMT",VLOOKUP($I67,src_LMT!$C:$E,3,0),IF($A67="SPEND",VLOOKUP($I67,src_SPEND!$C:$E,3,0),INDIRECT("src_"&amp;$C67&amp;"!$D$7"))),"NA"),"NA")</f>
        <v>0</v>
      </c>
      <c r="Q67" s="56" t="str">
        <f t="shared" ca="1" si="6"/>
        <v>SPEND_FALSE</v>
      </c>
      <c r="R67" s="56" t="str">
        <f t="shared" ca="1" si="7"/>
        <v>SPEND_FALSE</v>
      </c>
      <c r="S67" s="56" t="str">
        <f t="shared" ca="1" si="8"/>
        <v>SPEND_FALSE</v>
      </c>
      <c r="U67" s="56" t="str">
        <f t="shared" ref="U67:U100" si="13">CONCATENATE(IFERROR(INDEX($F:$F,MATCH($E67&amp;"1",$V:$V,0),1),""),IFERROR(","&amp;INDEX($F:$F,MATCH($E67&amp;"2",$V:$V,0),1),""),IFERROR(","&amp;INDEX($F:$F,MATCH($E67&amp;"3",$V:$V,0),1),""),IFERROR(","&amp;INDEX($F:$F,MATCH($E67&amp;"4",$V:$V,0),1),""),IFERROR(","&amp;INDEX($F:$F,MATCH($E67&amp;"5",$V:$V,0),1),""))</f>
        <v>SPEND</v>
      </c>
      <c r="V67" s="56" t="str">
        <f>IF(ISBLANK($E67),"",$E67&amp;COUNTIF($E$3:$E67,$E67))</f>
        <v>FB_SPEND1</v>
      </c>
    </row>
    <row r="68" spans="1:22" x14ac:dyDescent="0.35">
      <c r="A68" s="57" t="str">
        <f>IF(TRIM(E68)&lt;&gt;"",IFERROR(IF(F68="LMT","LMT",IF(F68="SPEND","SPEND",MAX($A$3:$A67)+1)),1),"")</f>
        <v>LMT</v>
      </c>
      <c r="B68" s="57">
        <f>IF(TRIM(E68)&lt;&gt;"",IFERROR(INDEX($B$3:$B67,MATCH($E68,$E$3:$E67,0),1),MAX($B$3:$B67)+1),"")</f>
        <v>58</v>
      </c>
      <c r="C68" s="57" t="str">
        <f>IF(TRIM(E68)&lt;&gt;"",IF(OR(UPPER(F68)="LMT",UPPER(F68)="SPEND"),VLOOKUP($F68,'Validation Values'!$B:$C,2,0),D68&amp;"_"&amp;VLOOKUP($F68,'Validation Values'!$B:$C,2,0)),"")</f>
        <v>LMT</v>
      </c>
      <c r="D68" s="2" t="s">
        <v>1110</v>
      </c>
      <c r="E68" s="8" t="s">
        <v>1114</v>
      </c>
      <c r="F68" s="8" t="s">
        <v>3</v>
      </c>
      <c r="G68" s="55" t="str">
        <f t="shared" ref="G68:G100" si="14">IF(D68="","",LOWER(D68)&amp;"_"&amp;LOWER(E68))</f>
        <v>custom_comscore_lmt_comscore_lmt</v>
      </c>
      <c r="H68" s="55" t="str">
        <f t="shared" ref="H68:H100" si="15">IF(G68&lt;&gt;"","raw_"&amp;G68,"")</f>
        <v>raw_custom_comscore_lmt_comscore_lmt</v>
      </c>
      <c r="I68" s="55" t="str">
        <f t="shared" si="12"/>
        <v>LMT_COMSCORE_LMT_CUSTOM_COMSCORE_LMT_PRESRC</v>
      </c>
      <c r="J68" s="55" t="str">
        <f t="shared" ref="J68:K100" si="16">IF(NOT(ISBLANK($F68)),IF(UPPER($F68)="LMT",UPPER($F68&amp;"_"&amp;$E68&amp;"_"&amp;LEFT(J$2,(FIND("_",J$2)-1))),UPPER($F68&amp;"_"&amp;LEFT(J$2,(FIND("_",J$2)-1)))),"")</f>
        <v>LMT_COMSCORE_LMT_SRC</v>
      </c>
      <c r="K68" s="55" t="str">
        <f t="shared" si="16"/>
        <v>LMT_COMSCORE_LMT_LBIS</v>
      </c>
      <c r="M68" s="56" t="b">
        <f t="shared" ref="M68:M100" ca="1" si="17">IFERROR(INDIRECT("raw_"&amp;IFERROR(_xlfn.NUMBERVALUE($B68),FALSE)&amp;"!$C$7"),"NA")</f>
        <v>0</v>
      </c>
      <c r="N68" s="56" t="b">
        <f ca="1">IF(M68=FALSE,IFERROR(IF($A68="LMT",VLOOKUP($H68,presrc_LMT!$E:$H,4,0),IF($A68="SPEND",VLOOKUP($H68,presrc_SPEND!$E:$H,4,0),INDIRECT("presrc_"&amp;$A68&amp;"!$D$7"))),"NA"),"NA")</f>
        <v>0</v>
      </c>
      <c r="O68" s="56" t="b">
        <f ca="1">IF(N68=FALSE,IFERROR(IF($A68="LMT",VLOOKUP($I68,src_LMT!$C:$E,3,0),IF($A68="SPEND",VLOOKUP($I68,src_SPEND!$C:$E,3,0),INDIRECT("src_"&amp;$C68&amp;"!$D$7"))),"NA"),"NA")</f>
        <v>0</v>
      </c>
      <c r="Q68" s="56" t="str">
        <f t="shared" ref="Q68:Q100" ca="1" si="18">$F68&amp;"_"&amp;M68</f>
        <v>LMT_FALSE</v>
      </c>
      <c r="R68" s="56" t="str">
        <f t="shared" ref="R68:R100" ca="1" si="19">$F68&amp;"_"&amp;N68</f>
        <v>LMT_FALSE</v>
      </c>
      <c r="S68" s="56" t="str">
        <f t="shared" ref="S68:S100" ca="1" si="20">$F68&amp;"_"&amp;O68</f>
        <v>LMT_FALSE</v>
      </c>
      <c r="U68" s="56" t="str">
        <f t="shared" si="13"/>
        <v>LMT</v>
      </c>
      <c r="V68" s="56" t="str">
        <f>IF(ISBLANK($E68),"",$E68&amp;COUNTIF($E$3:$E68,$E68))</f>
        <v>COMSCORE_LMT1</v>
      </c>
    </row>
    <row r="69" spans="1:22" x14ac:dyDescent="0.35">
      <c r="A69" s="57" t="str">
        <f>IF(TRIM(E69)&lt;&gt;"",IFERROR(IF(F69="LMT","LMT",IF(F69="SPEND","SPEND",MAX($A$3:$A68)+1)),1),"")</f>
        <v>LMT</v>
      </c>
      <c r="B69" s="57">
        <f>IF(TRIM(E69)&lt;&gt;"",IFERROR(INDEX($B$3:$B68,MATCH($E69,$E$3:$E68,0),1),MAX($B$3:$B68)+1),"")</f>
        <v>59</v>
      </c>
      <c r="C69" s="57" t="str">
        <f>IF(TRIM(E69)&lt;&gt;"",IF(OR(UPPER(F69)="LMT",UPPER(F69)="SPEND"),VLOOKUP($F69,'Validation Values'!$B:$C,2,0),D69&amp;"_"&amp;VLOOKUP($F69,'Validation Values'!$B:$C,2,0)),"")</f>
        <v>LMT</v>
      </c>
      <c r="D69" s="2" t="s">
        <v>1464</v>
      </c>
      <c r="E69" s="8" t="s">
        <v>1465</v>
      </c>
      <c r="F69" s="15" t="s">
        <v>3</v>
      </c>
      <c r="G69" s="55" t="str">
        <f t="shared" si="14"/>
        <v>custom_tvpanel_lmt_tvpanel_lmt</v>
      </c>
      <c r="H69" s="55" t="str">
        <f t="shared" si="15"/>
        <v>raw_custom_tvpanel_lmt_tvpanel_lmt</v>
      </c>
      <c r="I69" s="55" t="str">
        <f t="shared" si="12"/>
        <v>LMT_TVPANEL_LMT_CUSTOM_TVPANEL_LMT_PRESRC</v>
      </c>
      <c r="J69" s="55" t="str">
        <f t="shared" si="16"/>
        <v>LMT_TVPANEL_LMT_SRC</v>
      </c>
      <c r="K69" s="55" t="str">
        <f t="shared" si="16"/>
        <v>LMT_TVPANEL_LMT_LBIS</v>
      </c>
      <c r="M69" s="56" t="b">
        <f t="shared" ca="1" si="17"/>
        <v>0</v>
      </c>
      <c r="N69" s="56" t="b">
        <f ca="1">IF(M69=FALSE,IFERROR(IF($A69="LMT",VLOOKUP($H69,presrc_LMT!$E:$H,4,0),IF($A69="SPEND",VLOOKUP($H69,presrc_SPEND!$E:$H,4,0),INDIRECT("presrc_"&amp;$A69&amp;"!$D$7"))),"NA"),"NA")</f>
        <v>1</v>
      </c>
      <c r="O69" s="56" t="str">
        <f ca="1">IF(N69=FALSE,IFERROR(IF($A69="LMT",VLOOKUP($I69,src_LMT!$C:$E,3,0),IF($A69="SPEND",VLOOKUP($I69,src_SPEND!$C:$E,3,0),INDIRECT("src_"&amp;$C69&amp;"!$D$7"))),"NA"),"NA")</f>
        <v>NA</v>
      </c>
      <c r="Q69" s="56" t="str">
        <f t="shared" ca="1" si="18"/>
        <v>LMT_FALSE</v>
      </c>
      <c r="R69" s="56" t="str">
        <f t="shared" ca="1" si="19"/>
        <v>LMT_TRUE</v>
      </c>
      <c r="S69" s="56" t="str">
        <f t="shared" ca="1" si="20"/>
        <v>LMT_NA</v>
      </c>
      <c r="U69" s="56" t="str">
        <f t="shared" si="13"/>
        <v>LMT</v>
      </c>
      <c r="V69" s="56" t="str">
        <f>IF(ISBLANK($E69),"",$E69&amp;COUNTIF($E$3:$E69,$E69))</f>
        <v>TVPANEL_LMT1</v>
      </c>
    </row>
    <row r="70" spans="1:22" x14ac:dyDescent="0.35">
      <c r="A70" s="57" t="str">
        <f>IF(TRIM(E70)&lt;&gt;"",IFERROR(IF(F70="LMT","LMT",IF(F70="SPEND","SPEND",MAX($A$3:$A69)+1)),1),"")</f>
        <v/>
      </c>
      <c r="B70" s="57" t="str">
        <f>IF(TRIM(E70)&lt;&gt;"",IFERROR(INDEX($B$3:$B69,MATCH($E70,$E$3:$E69,0),1),MAX($B$3:$B69)+1),"")</f>
        <v/>
      </c>
      <c r="C70" s="57" t="str">
        <f>IF(TRIM(E70)&lt;&gt;"",IF(OR(UPPER(F70)="LMT",UPPER(F70)="SPEND"),VLOOKUP($F70,'Validation Values'!$B:$C,2,0),D70&amp;"_"&amp;VLOOKUP($F70,'Validation Values'!$B:$C,2,0)),"")</f>
        <v/>
      </c>
      <c r="D70" s="2"/>
      <c r="E70" s="8"/>
      <c r="F70" s="15"/>
      <c r="G70" s="55" t="str">
        <f t="shared" si="14"/>
        <v/>
      </c>
      <c r="H70" s="55" t="str">
        <f t="shared" si="15"/>
        <v/>
      </c>
      <c r="I70" s="55" t="str">
        <f t="shared" si="12"/>
        <v/>
      </c>
      <c r="J70" s="55" t="str">
        <f t="shared" si="16"/>
        <v/>
      </c>
      <c r="K70" s="55" t="str">
        <f t="shared" si="16"/>
        <v/>
      </c>
      <c r="M70" s="56" t="str">
        <f t="shared" ca="1" si="17"/>
        <v>NA</v>
      </c>
      <c r="N70" s="56" t="str">
        <f ca="1">IF(M70=FALSE,IFERROR(IF($A70="LMT",VLOOKUP($H70,presrc_LMT!$E:$H,4,0),IF($A70="SPEND",VLOOKUP($H70,presrc_SPEND!$E:$H,4,0),INDIRECT("presrc_"&amp;$A70&amp;"!$D$7"))),"NA"),"NA")</f>
        <v>NA</v>
      </c>
      <c r="O70" s="56" t="str">
        <f ca="1">IF(N70=FALSE,IFERROR(IF($A70="LMT",VLOOKUP($I70,src_LMT!$C:$E,3,0),IF($A70="SPEND",VLOOKUP($I70,src_SPEND!$C:$E,3,0),INDIRECT("src_"&amp;$C70&amp;"!$D$7"))),"NA"),"NA")</f>
        <v>NA</v>
      </c>
      <c r="Q70" s="56" t="str">
        <f t="shared" ca="1" si="18"/>
        <v>_NA</v>
      </c>
      <c r="R70" s="56" t="str">
        <f t="shared" ca="1" si="19"/>
        <v>_NA</v>
      </c>
      <c r="S70" s="56" t="str">
        <f t="shared" ca="1" si="20"/>
        <v>_NA</v>
      </c>
      <c r="U70" s="56" t="str">
        <f t="shared" si="13"/>
        <v/>
      </c>
      <c r="V70" s="56" t="str">
        <f>IF(ISBLANK($E70),"",$E70&amp;COUNTIF($E$3:$E70,$E70))</f>
        <v/>
      </c>
    </row>
    <row r="71" spans="1:22" x14ac:dyDescent="0.35">
      <c r="A71" s="57" t="str">
        <f>IF(TRIM(E71)&lt;&gt;"",IFERROR(IF(F71="LMT","LMT",IF(F71="SPEND","SPEND",MAX($A$3:$A70)+1)),1),"")</f>
        <v/>
      </c>
      <c r="B71" s="57" t="str">
        <f>IF(TRIM(E71)&lt;&gt;"",IFERROR(INDEX($B$3:$B70,MATCH($E71,$E$3:$E70,0),1),MAX($B$3:$B70)+1),"")</f>
        <v/>
      </c>
      <c r="C71" s="57" t="str">
        <f>IF(TRIM(E71)&lt;&gt;"",IF(OR(UPPER(F71)="LMT",UPPER(F71)="SPEND"),VLOOKUP($F71,'Validation Values'!$B:$C,2,0),D71&amp;"_"&amp;VLOOKUP($F71,'Validation Values'!$B:$C,2,0)),"")</f>
        <v/>
      </c>
      <c r="D71" s="2"/>
      <c r="E71" s="8"/>
      <c r="F71" s="15"/>
      <c r="G71" s="55" t="str">
        <f t="shared" si="14"/>
        <v/>
      </c>
      <c r="H71" s="55" t="str">
        <f t="shared" si="15"/>
        <v/>
      </c>
      <c r="I71" s="55" t="str">
        <f t="shared" si="12"/>
        <v/>
      </c>
      <c r="J71" s="55" t="str">
        <f t="shared" si="16"/>
        <v/>
      </c>
      <c r="K71" s="55" t="str">
        <f t="shared" si="16"/>
        <v/>
      </c>
      <c r="M71" s="56" t="str">
        <f t="shared" ca="1" si="17"/>
        <v>NA</v>
      </c>
      <c r="N71" s="56" t="str">
        <f ca="1">IF(M71=FALSE,IFERROR(IF($A71="LMT",VLOOKUP($H71,presrc_LMT!$E:$H,4,0),IF($A71="SPEND",VLOOKUP($H71,presrc_SPEND!$E:$H,4,0),INDIRECT("presrc_"&amp;$A71&amp;"!$D$7"))),"NA"),"NA")</f>
        <v>NA</v>
      </c>
      <c r="O71" s="56" t="str">
        <f ca="1">IF(N71=FALSE,IFERROR(IF($A71="LMT",VLOOKUP($I71,src_LMT!$C:$E,3,0),IF($A71="SPEND",VLOOKUP($I71,src_SPEND!$C:$E,3,0),INDIRECT("src_"&amp;$C71&amp;"!$D$7"))),"NA"),"NA")</f>
        <v>NA</v>
      </c>
      <c r="Q71" s="56" t="str">
        <f t="shared" ca="1" si="18"/>
        <v>_NA</v>
      </c>
      <c r="R71" s="56" t="str">
        <f t="shared" ca="1" si="19"/>
        <v>_NA</v>
      </c>
      <c r="S71" s="56" t="str">
        <f t="shared" ca="1" si="20"/>
        <v>_NA</v>
      </c>
      <c r="U71" s="56" t="str">
        <f t="shared" si="13"/>
        <v/>
      </c>
      <c r="V71" s="56" t="str">
        <f>IF(ISBLANK($E71),"",$E71&amp;COUNTIF($E$3:$E71,$E71))</f>
        <v/>
      </c>
    </row>
    <row r="72" spans="1:22" x14ac:dyDescent="0.35">
      <c r="A72" s="57" t="str">
        <f>IF(TRIM(E72)&lt;&gt;"",IFERROR(IF(F72="LMT","LMT",IF(F72="SPEND","SPEND",MAX($A$3:$A71)+1)),1),"")</f>
        <v/>
      </c>
      <c r="B72" s="57" t="str">
        <f>IF(TRIM(E72)&lt;&gt;"",IFERROR(INDEX($B$3:$B71,MATCH($E72,$E$3:$E71,0),1),MAX($B$3:$B71)+1),"")</f>
        <v/>
      </c>
      <c r="C72" s="57" t="str">
        <f>IF(TRIM(E72)&lt;&gt;"",IF(OR(UPPER(F72)="LMT",UPPER(F72)="SPEND"),VLOOKUP($F72,'Validation Values'!$B:$C,2,0),D72&amp;"_"&amp;VLOOKUP($F72,'Validation Values'!$B:$C,2,0)),"")</f>
        <v/>
      </c>
      <c r="D72" s="2"/>
      <c r="E72" s="8"/>
      <c r="F72" s="15"/>
      <c r="G72" s="55" t="str">
        <f t="shared" si="14"/>
        <v/>
      </c>
      <c r="H72" s="55" t="str">
        <f t="shared" si="15"/>
        <v/>
      </c>
      <c r="I72" s="55" t="str">
        <f t="shared" si="12"/>
        <v/>
      </c>
      <c r="J72" s="55" t="str">
        <f t="shared" si="16"/>
        <v/>
      </c>
      <c r="K72" s="55" t="str">
        <f t="shared" si="16"/>
        <v/>
      </c>
      <c r="M72" s="56" t="str">
        <f t="shared" ca="1" si="17"/>
        <v>NA</v>
      </c>
      <c r="N72" s="56" t="str">
        <f ca="1">IF(M72=FALSE,IFERROR(IF($A72="LMT",VLOOKUP($H72,presrc_LMT!$E:$H,4,0),IF($A72="SPEND",VLOOKUP($H72,presrc_SPEND!$E:$H,4,0),INDIRECT("presrc_"&amp;$A72&amp;"!$D$7"))),"NA"),"NA")</f>
        <v>NA</v>
      </c>
      <c r="O72" s="56" t="str">
        <f ca="1">IF(N72=FALSE,IFERROR(IF($A72="LMT",VLOOKUP($I72,src_LMT!$C:$E,3,0),IF($A72="SPEND",VLOOKUP($I72,src_SPEND!$C:$E,3,0),INDIRECT("src_"&amp;$C72&amp;"!$D$7"))),"NA"),"NA")</f>
        <v>NA</v>
      </c>
      <c r="Q72" s="56" t="str">
        <f t="shared" ca="1" si="18"/>
        <v>_NA</v>
      </c>
      <c r="R72" s="56" t="str">
        <f t="shared" ca="1" si="19"/>
        <v>_NA</v>
      </c>
      <c r="S72" s="56" t="str">
        <f t="shared" ca="1" si="20"/>
        <v>_NA</v>
      </c>
      <c r="U72" s="56" t="str">
        <f t="shared" si="13"/>
        <v/>
      </c>
      <c r="V72" s="56" t="str">
        <f>IF(ISBLANK($E72),"",$E72&amp;COUNTIF($E$3:$E72,$E72))</f>
        <v/>
      </c>
    </row>
    <row r="73" spans="1:22" x14ac:dyDescent="0.35">
      <c r="A73" s="57" t="str">
        <f>IF(TRIM(E73)&lt;&gt;"",IFERROR(IF(F73="LMT","LMT",IF(F73="SPEND","SPEND",MAX($A$3:$A72)+1)),1),"")</f>
        <v/>
      </c>
      <c r="B73" s="57" t="str">
        <f>IF(TRIM(E73)&lt;&gt;"",IFERROR(INDEX($B$3:$B72,MATCH($E73,$E$3:$E72,0),1),MAX($B$3:$B72)+1),"")</f>
        <v/>
      </c>
      <c r="C73" s="57" t="str">
        <f>IF(TRIM(E73)&lt;&gt;"",IF(OR(UPPER(F73)="LMT",UPPER(F73)="SPEND"),VLOOKUP($F73,'Validation Values'!$B:$C,2,0),D73&amp;"_"&amp;VLOOKUP($F73,'Validation Values'!$B:$C,2,0)),"")</f>
        <v/>
      </c>
      <c r="D73" s="2"/>
      <c r="E73" s="8"/>
      <c r="F73" s="15"/>
      <c r="G73" s="55" t="str">
        <f t="shared" si="14"/>
        <v/>
      </c>
      <c r="H73" s="55" t="str">
        <f t="shared" si="15"/>
        <v/>
      </c>
      <c r="I73" s="55" t="str">
        <f t="shared" si="12"/>
        <v/>
      </c>
      <c r="J73" s="55" t="str">
        <f t="shared" si="16"/>
        <v/>
      </c>
      <c r="K73" s="55" t="str">
        <f t="shared" si="16"/>
        <v/>
      </c>
      <c r="M73" s="56" t="str">
        <f t="shared" ca="1" si="17"/>
        <v>NA</v>
      </c>
      <c r="N73" s="56" t="str">
        <f ca="1">IF(M73=FALSE,IFERROR(IF($A73="LMT",VLOOKUP($H73,presrc_LMT!$E:$H,4,0),IF($A73="SPEND",VLOOKUP($H73,presrc_SPEND!$E:$H,4,0),INDIRECT("presrc_"&amp;$A73&amp;"!$D$7"))),"NA"),"NA")</f>
        <v>NA</v>
      </c>
      <c r="O73" s="56" t="str">
        <f ca="1">IF(N73=FALSE,IFERROR(IF($A73="LMT",VLOOKUP($I73,src_LMT!$C:$E,3,0),IF($A73="SPEND",VLOOKUP($I73,src_SPEND!$C:$E,3,0),INDIRECT("src_"&amp;$C73&amp;"!$D$7"))),"NA"),"NA")</f>
        <v>NA</v>
      </c>
      <c r="Q73" s="56" t="str">
        <f t="shared" ca="1" si="18"/>
        <v>_NA</v>
      </c>
      <c r="R73" s="56" t="str">
        <f t="shared" ca="1" si="19"/>
        <v>_NA</v>
      </c>
      <c r="S73" s="56" t="str">
        <f t="shared" ca="1" si="20"/>
        <v>_NA</v>
      </c>
      <c r="U73" s="56" t="str">
        <f t="shared" si="13"/>
        <v/>
      </c>
      <c r="V73" s="56" t="str">
        <f>IF(ISBLANK($E73),"",$E73&amp;COUNTIF($E$3:$E73,$E73))</f>
        <v/>
      </c>
    </row>
    <row r="74" spans="1:22" x14ac:dyDescent="0.35">
      <c r="A74" s="57" t="str">
        <f>IF(TRIM(E74)&lt;&gt;"",IFERROR(IF(F74="LMT","LMT",IF(F74="SPEND","SPEND",MAX($A$3:$A73)+1)),1),"")</f>
        <v/>
      </c>
      <c r="B74" s="57" t="str">
        <f>IF(TRIM(E74)&lt;&gt;"",IFERROR(INDEX($B$3:$B73,MATCH($E74,$E$3:$E73,0),1),MAX($B$3:$B73)+1),"")</f>
        <v/>
      </c>
      <c r="C74" s="57" t="str">
        <f>IF(TRIM(E74)&lt;&gt;"",IF(OR(UPPER(F74)="LMT",UPPER(F74)="SPEND"),VLOOKUP($F74,'Validation Values'!$B:$C,2,0),D74&amp;"_"&amp;VLOOKUP($F74,'Validation Values'!$B:$C,2,0)),"")</f>
        <v/>
      </c>
      <c r="D74" s="2"/>
      <c r="E74" s="8"/>
      <c r="F74" s="15"/>
      <c r="G74" s="55" t="str">
        <f t="shared" si="14"/>
        <v/>
      </c>
      <c r="H74" s="55" t="str">
        <f t="shared" si="15"/>
        <v/>
      </c>
      <c r="I74" s="55" t="str">
        <f t="shared" si="12"/>
        <v/>
      </c>
      <c r="J74" s="55" t="str">
        <f t="shared" si="16"/>
        <v/>
      </c>
      <c r="K74" s="55" t="str">
        <f t="shared" si="16"/>
        <v/>
      </c>
      <c r="M74" s="56" t="str">
        <f t="shared" ca="1" si="17"/>
        <v>NA</v>
      </c>
      <c r="N74" s="56" t="str">
        <f ca="1">IF(M74=FALSE,IFERROR(IF($A74="LMT",VLOOKUP($H74,presrc_LMT!$E:$H,4,0),IF($A74="SPEND",VLOOKUP($H74,presrc_SPEND!$E:$H,4,0),INDIRECT("presrc_"&amp;$A74&amp;"!$D$7"))),"NA"),"NA")</f>
        <v>NA</v>
      </c>
      <c r="O74" s="56" t="str">
        <f ca="1">IF(N74=FALSE,IFERROR(IF($A74="LMT",VLOOKUP($I74,src_LMT!$C:$E,3,0),IF($A74="SPEND",VLOOKUP($I74,src_SPEND!$C:$E,3,0),INDIRECT("src_"&amp;$C74&amp;"!$D$7"))),"NA"),"NA")</f>
        <v>NA</v>
      </c>
      <c r="Q74" s="56" t="str">
        <f t="shared" ca="1" si="18"/>
        <v>_NA</v>
      </c>
      <c r="R74" s="56" t="str">
        <f t="shared" ca="1" si="19"/>
        <v>_NA</v>
      </c>
      <c r="S74" s="56" t="str">
        <f t="shared" ca="1" si="20"/>
        <v>_NA</v>
      </c>
      <c r="U74" s="56" t="str">
        <f t="shared" si="13"/>
        <v/>
      </c>
      <c r="V74" s="56" t="str">
        <f>IF(ISBLANK($E74),"",$E74&amp;COUNTIF($E$3:$E74,$E74))</f>
        <v/>
      </c>
    </row>
    <row r="75" spans="1:22" x14ac:dyDescent="0.35">
      <c r="A75" s="57" t="str">
        <f>IF(TRIM(E75)&lt;&gt;"",IFERROR(IF(F75="LMT","LMT",IF(F75="SPEND","SPEND",MAX($A$3:$A74)+1)),1),"")</f>
        <v/>
      </c>
      <c r="B75" s="57" t="str">
        <f>IF(TRIM(E75)&lt;&gt;"",IFERROR(INDEX($B$3:$B74,MATCH($E75,$E$3:$E74,0),1),MAX($B$3:$B74)+1),"")</f>
        <v/>
      </c>
      <c r="C75" s="57" t="str">
        <f>IF(TRIM(E75)&lt;&gt;"",IF(OR(UPPER(F75)="LMT",UPPER(F75)="SPEND"),VLOOKUP($F75,'Validation Values'!$B:$C,2,0),D75&amp;"_"&amp;VLOOKUP($F75,'Validation Values'!$B:$C,2,0)),"")</f>
        <v/>
      </c>
      <c r="D75" s="2"/>
      <c r="E75" s="8"/>
      <c r="F75" s="15"/>
      <c r="G75" s="55" t="str">
        <f t="shared" si="14"/>
        <v/>
      </c>
      <c r="H75" s="55" t="str">
        <f t="shared" si="15"/>
        <v/>
      </c>
      <c r="I75" s="55" t="str">
        <f t="shared" si="12"/>
        <v/>
      </c>
      <c r="J75" s="55" t="str">
        <f t="shared" si="16"/>
        <v/>
      </c>
      <c r="K75" s="55" t="str">
        <f t="shared" si="16"/>
        <v/>
      </c>
      <c r="M75" s="56" t="str">
        <f t="shared" ca="1" si="17"/>
        <v>NA</v>
      </c>
      <c r="N75" s="56" t="str">
        <f ca="1">IF(M75=FALSE,IFERROR(IF($A75="LMT",VLOOKUP($H75,presrc_LMT!$E:$H,4,0),IF($A75="SPEND",VLOOKUP($H75,presrc_SPEND!$E:$H,4,0),INDIRECT("presrc_"&amp;$A75&amp;"!$D$7"))),"NA"),"NA")</f>
        <v>NA</v>
      </c>
      <c r="O75" s="56" t="str">
        <f ca="1">IF(N75=FALSE,IFERROR(IF($A75="LMT",VLOOKUP($I75,src_LMT!$C:$E,3,0),IF($A75="SPEND",VLOOKUP($I75,src_SPEND!$C:$E,3,0),INDIRECT("src_"&amp;$C75&amp;"!$D$7"))),"NA"),"NA")</f>
        <v>NA</v>
      </c>
      <c r="Q75" s="56" t="str">
        <f t="shared" ca="1" si="18"/>
        <v>_NA</v>
      </c>
      <c r="R75" s="56" t="str">
        <f t="shared" ca="1" si="19"/>
        <v>_NA</v>
      </c>
      <c r="S75" s="56" t="str">
        <f t="shared" ca="1" si="20"/>
        <v>_NA</v>
      </c>
      <c r="U75" s="56" t="str">
        <f t="shared" si="13"/>
        <v/>
      </c>
      <c r="V75" s="56" t="str">
        <f>IF(ISBLANK($E75),"",$E75&amp;COUNTIF($E$3:$E75,$E75))</f>
        <v/>
      </c>
    </row>
    <row r="76" spans="1:22" x14ac:dyDescent="0.35">
      <c r="A76" s="57" t="str">
        <f>IF(TRIM(E76)&lt;&gt;"",IFERROR(IF(F76="LMT","LMT",IF(F76="SPEND","SPEND",MAX($A$3:$A75)+1)),1),"")</f>
        <v/>
      </c>
      <c r="B76" s="57" t="str">
        <f>IF(TRIM(E76)&lt;&gt;"",IFERROR(INDEX($B$3:$B75,MATCH($E76,$E$3:$E75,0),1),MAX($B$3:$B75)+1),"")</f>
        <v/>
      </c>
      <c r="C76" s="57" t="str">
        <f>IF(TRIM(E76)&lt;&gt;"",IF(OR(UPPER(F76)="LMT",UPPER(F76)="SPEND"),VLOOKUP($F76,'Validation Values'!$B:$C,2,0),D76&amp;"_"&amp;VLOOKUP($F76,'Validation Values'!$B:$C,2,0)),"")</f>
        <v/>
      </c>
      <c r="D76" s="2"/>
      <c r="E76" s="8"/>
      <c r="F76" s="15"/>
      <c r="G76" s="55" t="str">
        <f t="shared" si="14"/>
        <v/>
      </c>
      <c r="H76" s="55" t="str">
        <f t="shared" si="15"/>
        <v/>
      </c>
      <c r="I76" s="55" t="str">
        <f t="shared" si="12"/>
        <v/>
      </c>
      <c r="J76" s="55" t="str">
        <f t="shared" si="16"/>
        <v/>
      </c>
      <c r="K76" s="55" t="str">
        <f t="shared" si="16"/>
        <v/>
      </c>
      <c r="M76" s="56" t="str">
        <f t="shared" ca="1" si="17"/>
        <v>NA</v>
      </c>
      <c r="N76" s="56" t="str">
        <f ca="1">IF(M76=FALSE,IFERROR(IF($A76="LMT",VLOOKUP($H76,presrc_LMT!$E:$H,4,0),IF($A76="SPEND",VLOOKUP($H76,presrc_SPEND!$E:$H,4,0),INDIRECT("presrc_"&amp;$A76&amp;"!$D$7"))),"NA"),"NA")</f>
        <v>NA</v>
      </c>
      <c r="O76" s="56" t="str">
        <f ca="1">IF(N76=FALSE,IFERROR(IF($A76="LMT",VLOOKUP($I76,src_LMT!$C:$E,3,0),IF($A76="SPEND",VLOOKUP($I76,src_SPEND!$C:$E,3,0),INDIRECT("src_"&amp;$C76&amp;"!$D$7"))),"NA"),"NA")</f>
        <v>NA</v>
      </c>
      <c r="Q76" s="56" t="str">
        <f t="shared" ca="1" si="18"/>
        <v>_NA</v>
      </c>
      <c r="R76" s="56" t="str">
        <f t="shared" ca="1" si="19"/>
        <v>_NA</v>
      </c>
      <c r="S76" s="56" t="str">
        <f t="shared" ca="1" si="20"/>
        <v>_NA</v>
      </c>
      <c r="U76" s="56" t="str">
        <f t="shared" si="13"/>
        <v/>
      </c>
      <c r="V76" s="56" t="str">
        <f>IF(ISBLANK($E76),"",$E76&amp;COUNTIF($E$3:$E76,$E76))</f>
        <v/>
      </c>
    </row>
    <row r="77" spans="1:22" x14ac:dyDescent="0.35">
      <c r="A77" s="57" t="str">
        <f>IF(TRIM(E77)&lt;&gt;"",IFERROR(IF(F77="LMT","LMT",IF(F77="SPEND","SPEND",MAX($A$3:$A76)+1)),1),"")</f>
        <v/>
      </c>
      <c r="B77" s="57" t="str">
        <f>IF(TRIM(E77)&lt;&gt;"",IFERROR(INDEX($B$3:$B76,MATCH($E77,$E$3:$E76,0),1),MAX($B$3:$B76)+1),"")</f>
        <v/>
      </c>
      <c r="C77" s="57" t="str">
        <f>IF(TRIM(E77)&lt;&gt;"",IF(OR(UPPER(F77)="LMT",UPPER(F77)="SPEND"),VLOOKUP($F77,'Validation Values'!$B:$C,2,0),D77&amp;"_"&amp;VLOOKUP($F77,'Validation Values'!$B:$C,2,0)),"")</f>
        <v/>
      </c>
      <c r="D77" s="2"/>
      <c r="E77" s="8"/>
      <c r="F77" s="15"/>
      <c r="G77" s="55" t="str">
        <f t="shared" si="14"/>
        <v/>
      </c>
      <c r="H77" s="55" t="str">
        <f t="shared" si="15"/>
        <v/>
      </c>
      <c r="I77" s="55" t="str">
        <f t="shared" si="12"/>
        <v/>
      </c>
      <c r="J77" s="55" t="str">
        <f t="shared" si="16"/>
        <v/>
      </c>
      <c r="K77" s="55" t="str">
        <f t="shared" si="16"/>
        <v/>
      </c>
      <c r="M77" s="56" t="str">
        <f t="shared" ca="1" si="17"/>
        <v>NA</v>
      </c>
      <c r="N77" s="56" t="str">
        <f ca="1">IF(M77=FALSE,IFERROR(IF($A77="LMT",VLOOKUP($H77,presrc_LMT!$E:$H,4,0),IF($A77="SPEND",VLOOKUP($H77,presrc_SPEND!$E:$H,4,0),INDIRECT("presrc_"&amp;$A77&amp;"!$D$7"))),"NA"),"NA")</f>
        <v>NA</v>
      </c>
      <c r="O77" s="56" t="str">
        <f ca="1">IF(N77=FALSE,IFERROR(IF($A77="LMT",VLOOKUP($I77,src_LMT!$C:$E,3,0),IF($A77="SPEND",VLOOKUP($I77,src_SPEND!$C:$E,3,0),INDIRECT("src_"&amp;$C77&amp;"!$D$7"))),"NA"),"NA")</f>
        <v>NA</v>
      </c>
      <c r="Q77" s="56" t="str">
        <f t="shared" ca="1" si="18"/>
        <v>_NA</v>
      </c>
      <c r="R77" s="56" t="str">
        <f t="shared" ca="1" si="19"/>
        <v>_NA</v>
      </c>
      <c r="S77" s="56" t="str">
        <f t="shared" ca="1" si="20"/>
        <v>_NA</v>
      </c>
      <c r="U77" s="56" t="str">
        <f t="shared" si="13"/>
        <v/>
      </c>
      <c r="V77" s="56" t="str">
        <f>IF(ISBLANK($E77),"",$E77&amp;COUNTIF($E$3:$E77,$E77))</f>
        <v/>
      </c>
    </row>
    <row r="78" spans="1:22" x14ac:dyDescent="0.35">
      <c r="A78" s="57" t="str">
        <f>IF(TRIM(E78)&lt;&gt;"",IFERROR(IF(F78="LMT","LMT",IF(F78="SPEND","SPEND",MAX($A$3:$A77)+1)),1),"")</f>
        <v/>
      </c>
      <c r="B78" s="57" t="str">
        <f>IF(TRIM(E78)&lt;&gt;"",IFERROR(INDEX($B$3:$B77,MATCH($E78,$E$3:$E77,0),1),MAX($B$3:$B77)+1),"")</f>
        <v/>
      </c>
      <c r="C78" s="57" t="str">
        <f>IF(TRIM(E78)&lt;&gt;"",IF(OR(UPPER(F78)="LMT",UPPER(F78)="SPEND"),VLOOKUP($F78,'Validation Values'!$B:$C,2,0),D78&amp;"_"&amp;VLOOKUP($F78,'Validation Values'!$B:$C,2,0)),"")</f>
        <v/>
      </c>
      <c r="D78" s="2"/>
      <c r="E78" s="8"/>
      <c r="F78" s="15"/>
      <c r="G78" s="55" t="str">
        <f t="shared" si="14"/>
        <v/>
      </c>
      <c r="H78" s="55" t="str">
        <f t="shared" si="15"/>
        <v/>
      </c>
      <c r="I78" s="55" t="str">
        <f t="shared" si="12"/>
        <v/>
      </c>
      <c r="J78" s="55" t="str">
        <f t="shared" si="16"/>
        <v/>
      </c>
      <c r="K78" s="55" t="str">
        <f t="shared" si="16"/>
        <v/>
      </c>
      <c r="M78" s="56" t="str">
        <f t="shared" ca="1" si="17"/>
        <v>NA</v>
      </c>
      <c r="N78" s="56" t="str">
        <f ca="1">IF(M78=FALSE,IFERROR(IF($A78="LMT",VLOOKUP($H78,presrc_LMT!$E:$H,4,0),IF($A78="SPEND",VLOOKUP($H78,presrc_SPEND!$E:$H,4,0),INDIRECT("presrc_"&amp;$A78&amp;"!$D$7"))),"NA"),"NA")</f>
        <v>NA</v>
      </c>
      <c r="O78" s="56" t="str">
        <f ca="1">IF(N78=FALSE,IFERROR(IF($A78="LMT",VLOOKUP($I78,src_LMT!$C:$E,3,0),IF($A78="SPEND",VLOOKUP($I78,src_SPEND!$C:$E,3,0),INDIRECT("src_"&amp;$C78&amp;"!$D$7"))),"NA"),"NA")</f>
        <v>NA</v>
      </c>
      <c r="Q78" s="56" t="str">
        <f t="shared" ca="1" si="18"/>
        <v>_NA</v>
      </c>
      <c r="R78" s="56" t="str">
        <f t="shared" ca="1" si="19"/>
        <v>_NA</v>
      </c>
      <c r="S78" s="56" t="str">
        <f t="shared" ca="1" si="20"/>
        <v>_NA</v>
      </c>
      <c r="U78" s="56" t="str">
        <f t="shared" si="13"/>
        <v/>
      </c>
      <c r="V78" s="56" t="str">
        <f>IF(ISBLANK($E78),"",$E78&amp;COUNTIF($E$3:$E78,$E78))</f>
        <v/>
      </c>
    </row>
    <row r="79" spans="1:22" x14ac:dyDescent="0.35">
      <c r="A79" s="57" t="str">
        <f>IF(TRIM(E79)&lt;&gt;"",IFERROR(IF(F79="LMT","LMT",IF(F79="SPEND","SPEND",MAX($A$3:$A78)+1)),1),"")</f>
        <v/>
      </c>
      <c r="B79" s="57" t="str">
        <f>IF(TRIM(E79)&lt;&gt;"",IFERROR(INDEX($B$3:$B78,MATCH($E79,$E$3:$E78,0),1),MAX($B$3:$B78)+1),"")</f>
        <v/>
      </c>
      <c r="C79" s="57" t="str">
        <f>IF(TRIM(E79)&lt;&gt;"",IF(OR(UPPER(F79)="LMT",UPPER(F79)="SPEND"),VLOOKUP($F79,'Validation Values'!$B:$C,2,0),D79&amp;"_"&amp;VLOOKUP($F79,'Validation Values'!$B:$C,2,0)),"")</f>
        <v/>
      </c>
      <c r="D79" s="2"/>
      <c r="E79" s="8"/>
      <c r="F79" s="15"/>
      <c r="G79" s="55" t="str">
        <f t="shared" si="14"/>
        <v/>
      </c>
      <c r="H79" s="55" t="str">
        <f t="shared" si="15"/>
        <v/>
      </c>
      <c r="I79" s="55" t="str">
        <f t="shared" si="12"/>
        <v/>
      </c>
      <c r="J79" s="55" t="str">
        <f t="shared" si="16"/>
        <v/>
      </c>
      <c r="K79" s="55" t="str">
        <f t="shared" si="16"/>
        <v/>
      </c>
      <c r="M79" s="56" t="str">
        <f t="shared" ca="1" si="17"/>
        <v>NA</v>
      </c>
      <c r="N79" s="56" t="str">
        <f ca="1">IF(M79=FALSE,IFERROR(IF($A79="LMT",VLOOKUP($H79,presrc_LMT!$E:$H,4,0),IF($A79="SPEND",VLOOKUP($H79,presrc_SPEND!$E:$H,4,0),INDIRECT("presrc_"&amp;$A79&amp;"!$D$7"))),"NA"),"NA")</f>
        <v>NA</v>
      </c>
      <c r="O79" s="56" t="str">
        <f ca="1">IF(N79=FALSE,IFERROR(IF($A79="LMT",VLOOKUP($I79,src_LMT!$C:$E,3,0),IF($A79="SPEND",VLOOKUP($I79,src_SPEND!$C:$E,3,0),INDIRECT("src_"&amp;$C79&amp;"!$D$7"))),"NA"),"NA")</f>
        <v>NA</v>
      </c>
      <c r="Q79" s="56" t="str">
        <f t="shared" ca="1" si="18"/>
        <v>_NA</v>
      </c>
      <c r="R79" s="56" t="str">
        <f t="shared" ca="1" si="19"/>
        <v>_NA</v>
      </c>
      <c r="S79" s="56" t="str">
        <f t="shared" ca="1" si="20"/>
        <v>_NA</v>
      </c>
      <c r="U79" s="56" t="str">
        <f t="shared" si="13"/>
        <v/>
      </c>
      <c r="V79" s="56" t="str">
        <f>IF(ISBLANK($E79),"",$E79&amp;COUNTIF($E$3:$E79,$E79))</f>
        <v/>
      </c>
    </row>
    <row r="80" spans="1:22" x14ac:dyDescent="0.35">
      <c r="A80" s="57" t="str">
        <f>IF(TRIM(E80)&lt;&gt;"",IFERROR(IF(F80="LMT","LMT",IF(F80="SPEND","SPEND",MAX($A$3:$A79)+1)),1),"")</f>
        <v/>
      </c>
      <c r="B80" s="57" t="str">
        <f>IF(TRIM(E80)&lt;&gt;"",IFERROR(INDEX($B$3:$B79,MATCH($E80,$E$3:$E79,0),1),MAX($B$3:$B79)+1),"")</f>
        <v/>
      </c>
      <c r="C80" s="57" t="str">
        <f>IF(TRIM(E80)&lt;&gt;"",IF(OR(UPPER(F80)="LMT",UPPER(F80)="SPEND"),VLOOKUP($F80,'Validation Values'!$B:$C,2,0),D80&amp;"_"&amp;VLOOKUP($F80,'Validation Values'!$B:$C,2,0)),"")</f>
        <v/>
      </c>
      <c r="D80" s="2"/>
      <c r="E80" s="8"/>
      <c r="F80" s="15"/>
      <c r="G80" s="55" t="str">
        <f t="shared" si="14"/>
        <v/>
      </c>
      <c r="H80" s="55" t="str">
        <f t="shared" si="15"/>
        <v/>
      </c>
      <c r="I80" s="55" t="str">
        <f t="shared" si="12"/>
        <v/>
      </c>
      <c r="J80" s="55" t="str">
        <f t="shared" si="16"/>
        <v/>
      </c>
      <c r="K80" s="55" t="str">
        <f t="shared" si="16"/>
        <v/>
      </c>
      <c r="M80" s="56" t="str">
        <f t="shared" ca="1" si="17"/>
        <v>NA</v>
      </c>
      <c r="N80" s="56" t="str">
        <f ca="1">IF(M80=FALSE,IFERROR(IF($A80="LMT",VLOOKUP($H80,presrc_LMT!$E:$H,4,0),IF($A80="SPEND",VLOOKUP($H80,presrc_SPEND!$E:$H,4,0),INDIRECT("presrc_"&amp;$A80&amp;"!$D$7"))),"NA"),"NA")</f>
        <v>NA</v>
      </c>
      <c r="O80" s="56" t="str">
        <f ca="1">IF(N80=FALSE,IFERROR(IF($A80="LMT",VLOOKUP($I80,src_LMT!$C:$E,3,0),IF($A80="SPEND",VLOOKUP($I80,src_SPEND!$C:$E,3,0),INDIRECT("src_"&amp;$C80&amp;"!$D$7"))),"NA"),"NA")</f>
        <v>NA</v>
      </c>
      <c r="Q80" s="56" t="str">
        <f t="shared" ca="1" si="18"/>
        <v>_NA</v>
      </c>
      <c r="R80" s="56" t="str">
        <f t="shared" ca="1" si="19"/>
        <v>_NA</v>
      </c>
      <c r="S80" s="56" t="str">
        <f t="shared" ca="1" si="20"/>
        <v>_NA</v>
      </c>
      <c r="U80" s="56" t="str">
        <f t="shared" si="13"/>
        <v/>
      </c>
      <c r="V80" s="56" t="str">
        <f>IF(ISBLANK($E80),"",$E80&amp;COUNTIF($E$3:$E80,$E80))</f>
        <v/>
      </c>
    </row>
    <row r="81" spans="1:22" x14ac:dyDescent="0.35">
      <c r="A81" s="57" t="str">
        <f>IF(TRIM(E81)&lt;&gt;"",IFERROR(IF(F81="LMT","LMT",IF(F81="SPEND","SPEND",MAX($A$3:$A80)+1)),1),"")</f>
        <v/>
      </c>
      <c r="B81" s="57" t="str">
        <f>IF(TRIM(E81)&lt;&gt;"",IFERROR(INDEX($B$3:$B80,MATCH($E81,$E$3:$E80,0),1),MAX($B$3:$B80)+1),"")</f>
        <v/>
      </c>
      <c r="C81" s="57" t="str">
        <f>IF(TRIM(E81)&lt;&gt;"",IF(OR(UPPER(F81)="LMT",UPPER(F81)="SPEND"),VLOOKUP($F81,'Validation Values'!$B:$C,2,0),D81&amp;"_"&amp;VLOOKUP($F81,'Validation Values'!$B:$C,2,0)),"")</f>
        <v/>
      </c>
      <c r="D81" s="2"/>
      <c r="E81" s="8"/>
      <c r="F81" s="15"/>
      <c r="G81" s="55" t="str">
        <f t="shared" si="14"/>
        <v/>
      </c>
      <c r="H81" s="55" t="str">
        <f t="shared" si="15"/>
        <v/>
      </c>
      <c r="I81" s="55" t="str">
        <f t="shared" si="12"/>
        <v/>
      </c>
      <c r="J81" s="55" t="str">
        <f t="shared" si="16"/>
        <v/>
      </c>
      <c r="K81" s="55" t="str">
        <f t="shared" si="16"/>
        <v/>
      </c>
      <c r="M81" s="56" t="str">
        <f t="shared" ca="1" si="17"/>
        <v>NA</v>
      </c>
      <c r="N81" s="56" t="str">
        <f ca="1">IF(M81=FALSE,IFERROR(IF($A81="LMT",VLOOKUP($H81,presrc_LMT!$E:$H,4,0),IF($A81="SPEND",VLOOKUP($H81,presrc_SPEND!$E:$H,4,0),INDIRECT("presrc_"&amp;$A81&amp;"!$D$7"))),"NA"),"NA")</f>
        <v>NA</v>
      </c>
      <c r="O81" s="56" t="str">
        <f ca="1">IF(N81=FALSE,IFERROR(IF($A81="LMT",VLOOKUP($I81,src_LMT!$C:$E,3,0),IF($A81="SPEND",VLOOKUP($I81,src_SPEND!$C:$E,3,0),INDIRECT("src_"&amp;$C81&amp;"!$D$7"))),"NA"),"NA")</f>
        <v>NA</v>
      </c>
      <c r="Q81" s="56" t="str">
        <f t="shared" ca="1" si="18"/>
        <v>_NA</v>
      </c>
      <c r="R81" s="56" t="str">
        <f t="shared" ca="1" si="19"/>
        <v>_NA</v>
      </c>
      <c r="S81" s="56" t="str">
        <f t="shared" ca="1" si="20"/>
        <v>_NA</v>
      </c>
      <c r="U81" s="56" t="str">
        <f t="shared" si="13"/>
        <v/>
      </c>
      <c r="V81" s="56" t="str">
        <f>IF(ISBLANK($E81),"",$E81&amp;COUNTIF($E$3:$E81,$E81))</f>
        <v/>
      </c>
    </row>
    <row r="82" spans="1:22" x14ac:dyDescent="0.35">
      <c r="A82" s="57" t="str">
        <f>IF(TRIM(E82)&lt;&gt;"",IFERROR(IF(F82="LMT","LMT",IF(F82="SPEND","SPEND",MAX($A$3:$A81)+1)),1),"")</f>
        <v/>
      </c>
      <c r="B82" s="57" t="str">
        <f>IF(TRIM(E82)&lt;&gt;"",IFERROR(INDEX($B$3:$B81,MATCH($E82,$E$3:$E81,0),1),MAX($B$3:$B81)+1),"")</f>
        <v/>
      </c>
      <c r="C82" s="57" t="str">
        <f>IF(TRIM(E82)&lt;&gt;"",IF(OR(UPPER(F82)="LMT",UPPER(F82)="SPEND"),VLOOKUP($F82,'Validation Values'!$B:$C,2,0),D82&amp;"_"&amp;VLOOKUP($F82,'Validation Values'!$B:$C,2,0)),"")</f>
        <v/>
      </c>
      <c r="D82" s="2"/>
      <c r="E82" s="8"/>
      <c r="F82" s="15"/>
      <c r="G82" s="55" t="str">
        <f t="shared" si="14"/>
        <v/>
      </c>
      <c r="H82" s="55" t="str">
        <f t="shared" si="15"/>
        <v/>
      </c>
      <c r="I82" s="55" t="str">
        <f t="shared" si="12"/>
        <v/>
      </c>
      <c r="J82" s="55" t="str">
        <f t="shared" si="16"/>
        <v/>
      </c>
      <c r="K82" s="55" t="str">
        <f t="shared" si="16"/>
        <v/>
      </c>
      <c r="M82" s="56" t="str">
        <f t="shared" ca="1" si="17"/>
        <v>NA</v>
      </c>
      <c r="N82" s="56" t="str">
        <f ca="1">IF(M82=FALSE,IFERROR(IF($A82="LMT",VLOOKUP($H82,presrc_LMT!$E:$H,4,0),IF($A82="SPEND",VLOOKUP($H82,presrc_SPEND!$E:$H,4,0),INDIRECT("presrc_"&amp;$A82&amp;"!$D$7"))),"NA"),"NA")</f>
        <v>NA</v>
      </c>
      <c r="O82" s="56" t="str">
        <f ca="1">IF(N82=FALSE,IFERROR(IF($A82="LMT",VLOOKUP($I82,src_LMT!$C:$E,3,0),IF($A82="SPEND",VLOOKUP($I82,src_SPEND!$C:$E,3,0),INDIRECT("src_"&amp;$C82&amp;"!$D$7"))),"NA"),"NA")</f>
        <v>NA</v>
      </c>
      <c r="Q82" s="56" t="str">
        <f t="shared" ca="1" si="18"/>
        <v>_NA</v>
      </c>
      <c r="R82" s="56" t="str">
        <f t="shared" ca="1" si="19"/>
        <v>_NA</v>
      </c>
      <c r="S82" s="56" t="str">
        <f t="shared" ca="1" si="20"/>
        <v>_NA</v>
      </c>
      <c r="U82" s="56" t="str">
        <f t="shared" si="13"/>
        <v/>
      </c>
      <c r="V82" s="56" t="str">
        <f>IF(ISBLANK($E82),"",$E82&amp;COUNTIF($E$3:$E82,$E82))</f>
        <v/>
      </c>
    </row>
    <row r="83" spans="1:22" x14ac:dyDescent="0.35">
      <c r="A83" s="57" t="str">
        <f>IF(TRIM(E83)&lt;&gt;"",IFERROR(IF(F83="LMT","LMT",IF(F83="SPEND","SPEND",MAX($A$3:$A82)+1)),1),"")</f>
        <v/>
      </c>
      <c r="B83" s="57" t="str">
        <f>IF(TRIM(E83)&lt;&gt;"",IFERROR(INDEX($B$3:$B82,MATCH($E83,$E$3:$E82,0),1),MAX($B$3:$B82)+1),"")</f>
        <v/>
      </c>
      <c r="C83" s="57" t="str">
        <f>IF(TRIM(E83)&lt;&gt;"",IF(OR(UPPER(F83)="LMT",UPPER(F83)="SPEND"),VLOOKUP($F83,'Validation Values'!$B:$C,2,0),D83&amp;"_"&amp;VLOOKUP($F83,'Validation Values'!$B:$C,2,0)),"")</f>
        <v/>
      </c>
      <c r="D83" s="2"/>
      <c r="E83" s="8"/>
      <c r="F83" s="15"/>
      <c r="G83" s="55" t="str">
        <f t="shared" si="14"/>
        <v/>
      </c>
      <c r="H83" s="55" t="str">
        <f t="shared" si="15"/>
        <v/>
      </c>
      <c r="I83" s="55" t="str">
        <f t="shared" si="12"/>
        <v/>
      </c>
      <c r="J83" s="55" t="str">
        <f t="shared" si="16"/>
        <v/>
      </c>
      <c r="K83" s="55" t="str">
        <f t="shared" si="16"/>
        <v/>
      </c>
      <c r="M83" s="56" t="str">
        <f t="shared" ca="1" si="17"/>
        <v>NA</v>
      </c>
      <c r="N83" s="56" t="str">
        <f ca="1">IF(M83=FALSE,IFERROR(IF($A83="LMT",VLOOKUP($H83,presrc_LMT!$E:$H,4,0),IF($A83="SPEND",VLOOKUP($H83,presrc_SPEND!$E:$H,4,0),INDIRECT("presrc_"&amp;$A83&amp;"!$D$7"))),"NA"),"NA")</f>
        <v>NA</v>
      </c>
      <c r="O83" s="56" t="str">
        <f ca="1">IF(N83=FALSE,IFERROR(IF($A83="LMT",VLOOKUP($I83,src_LMT!$C:$E,3,0),IF($A83="SPEND",VLOOKUP($I83,src_SPEND!$C:$E,3,0),INDIRECT("src_"&amp;$C83&amp;"!$D$7"))),"NA"),"NA")</f>
        <v>NA</v>
      </c>
      <c r="Q83" s="56" t="str">
        <f t="shared" ca="1" si="18"/>
        <v>_NA</v>
      </c>
      <c r="R83" s="56" t="str">
        <f t="shared" ca="1" si="19"/>
        <v>_NA</v>
      </c>
      <c r="S83" s="56" t="str">
        <f t="shared" ca="1" si="20"/>
        <v>_NA</v>
      </c>
      <c r="U83" s="56" t="str">
        <f t="shared" si="13"/>
        <v/>
      </c>
      <c r="V83" s="56" t="str">
        <f>IF(ISBLANK($E83),"",$E83&amp;COUNTIF($E$3:$E83,$E83))</f>
        <v/>
      </c>
    </row>
    <row r="84" spans="1:22" x14ac:dyDescent="0.35">
      <c r="A84" s="57" t="str">
        <f>IF(TRIM(E84)&lt;&gt;"",IFERROR(IF(F84="LMT","LMT",IF(F84="SPEND","SPEND",MAX($A$3:$A83)+1)),1),"")</f>
        <v/>
      </c>
      <c r="B84" s="57" t="str">
        <f>IF(TRIM(E84)&lt;&gt;"",IFERROR(INDEX($B$3:$B83,MATCH($E84,$E$3:$E83,0),1),MAX($B$3:$B83)+1),"")</f>
        <v/>
      </c>
      <c r="C84" s="57" t="str">
        <f>IF(TRIM(E84)&lt;&gt;"",IF(OR(UPPER(F84)="LMT",UPPER(F84)="SPEND"),VLOOKUP($F84,'Validation Values'!$B:$C,2,0),D84&amp;"_"&amp;VLOOKUP($F84,'Validation Values'!$B:$C,2,0)),"")</f>
        <v/>
      </c>
      <c r="D84" s="2"/>
      <c r="E84" s="8"/>
      <c r="F84" s="15"/>
      <c r="G84" s="55" t="str">
        <f t="shared" si="14"/>
        <v/>
      </c>
      <c r="H84" s="55" t="str">
        <f t="shared" si="15"/>
        <v/>
      </c>
      <c r="I84" s="55" t="str">
        <f t="shared" si="12"/>
        <v/>
      </c>
      <c r="J84" s="55" t="str">
        <f t="shared" si="16"/>
        <v/>
      </c>
      <c r="K84" s="55" t="str">
        <f t="shared" si="16"/>
        <v/>
      </c>
      <c r="M84" s="56" t="str">
        <f t="shared" ca="1" si="17"/>
        <v>NA</v>
      </c>
      <c r="N84" s="56" t="str">
        <f ca="1">IF(M84=FALSE,IFERROR(IF($A84="LMT",VLOOKUP($H84,presrc_LMT!$E:$H,4,0),IF($A84="SPEND",VLOOKUP($H84,presrc_SPEND!$E:$H,4,0),INDIRECT("presrc_"&amp;$A84&amp;"!$D$7"))),"NA"),"NA")</f>
        <v>NA</v>
      </c>
      <c r="O84" s="56" t="str">
        <f ca="1">IF(N84=FALSE,IFERROR(IF($A84="LMT",VLOOKUP($I84,src_LMT!$C:$E,3,0),IF($A84="SPEND",VLOOKUP($I84,src_SPEND!$C:$E,3,0),INDIRECT("src_"&amp;$C84&amp;"!$D$7"))),"NA"),"NA")</f>
        <v>NA</v>
      </c>
      <c r="Q84" s="56" t="str">
        <f t="shared" ca="1" si="18"/>
        <v>_NA</v>
      </c>
      <c r="R84" s="56" t="str">
        <f t="shared" ca="1" si="19"/>
        <v>_NA</v>
      </c>
      <c r="S84" s="56" t="str">
        <f t="shared" ca="1" si="20"/>
        <v>_NA</v>
      </c>
      <c r="U84" s="56" t="str">
        <f t="shared" si="13"/>
        <v/>
      </c>
      <c r="V84" s="56" t="str">
        <f>IF(ISBLANK($E84),"",$E84&amp;COUNTIF($E$3:$E84,$E84))</f>
        <v/>
      </c>
    </row>
    <row r="85" spans="1:22" x14ac:dyDescent="0.35">
      <c r="A85" s="57" t="str">
        <f>IF(TRIM(E85)&lt;&gt;"",IFERROR(IF(F85="LMT","LMT",IF(F85="SPEND","SPEND",MAX($A$3:$A84)+1)),1),"")</f>
        <v/>
      </c>
      <c r="B85" s="57" t="str">
        <f>IF(TRIM(E85)&lt;&gt;"",IFERROR(INDEX($B$3:$B84,MATCH($E85,$E$3:$E84,0),1),MAX($B$3:$B84)+1),"")</f>
        <v/>
      </c>
      <c r="C85" s="57" t="str">
        <f>IF(TRIM(E85)&lt;&gt;"",IF(OR(UPPER(F85)="LMT",UPPER(F85)="SPEND"),VLOOKUP($F85,'Validation Values'!$B:$C,2,0),D85&amp;"_"&amp;VLOOKUP($F85,'Validation Values'!$B:$C,2,0)),"")</f>
        <v/>
      </c>
      <c r="D85" s="2"/>
      <c r="E85" s="8"/>
      <c r="F85" s="15"/>
      <c r="G85" s="55" t="str">
        <f t="shared" si="14"/>
        <v/>
      </c>
      <c r="H85" s="55" t="str">
        <f t="shared" si="15"/>
        <v/>
      </c>
      <c r="I85" s="55" t="str">
        <f t="shared" si="12"/>
        <v/>
      </c>
      <c r="J85" s="55" t="str">
        <f t="shared" si="16"/>
        <v/>
      </c>
      <c r="K85" s="55" t="str">
        <f t="shared" si="16"/>
        <v/>
      </c>
      <c r="M85" s="56" t="str">
        <f t="shared" ca="1" si="17"/>
        <v>NA</v>
      </c>
      <c r="N85" s="56" t="str">
        <f ca="1">IF(M85=FALSE,IFERROR(IF($A85="LMT",VLOOKUP($H85,presrc_LMT!$E:$H,4,0),IF($A85="SPEND",VLOOKUP($H85,presrc_SPEND!$E:$H,4,0),INDIRECT("presrc_"&amp;$A85&amp;"!$D$7"))),"NA"),"NA")</f>
        <v>NA</v>
      </c>
      <c r="O85" s="56" t="str">
        <f ca="1">IF(N85=FALSE,IFERROR(IF($A85="LMT",VLOOKUP($I85,src_LMT!$C:$E,3,0),IF($A85="SPEND",VLOOKUP($I85,src_SPEND!$C:$E,3,0),INDIRECT("src_"&amp;$C85&amp;"!$D$7"))),"NA"),"NA")</f>
        <v>NA</v>
      </c>
      <c r="Q85" s="56" t="str">
        <f t="shared" ca="1" si="18"/>
        <v>_NA</v>
      </c>
      <c r="R85" s="56" t="str">
        <f t="shared" ca="1" si="19"/>
        <v>_NA</v>
      </c>
      <c r="S85" s="56" t="str">
        <f t="shared" ca="1" si="20"/>
        <v>_NA</v>
      </c>
      <c r="U85" s="56" t="str">
        <f t="shared" si="13"/>
        <v/>
      </c>
      <c r="V85" s="56" t="str">
        <f>IF(ISBLANK($E85),"",$E85&amp;COUNTIF($E$3:$E85,$E85))</f>
        <v/>
      </c>
    </row>
    <row r="86" spans="1:22" x14ac:dyDescent="0.35">
      <c r="A86" s="57" t="str">
        <f>IF(TRIM(E86)&lt;&gt;"",IFERROR(IF(F86="LMT","LMT",IF(F86="SPEND","SPEND",MAX($A$3:$A85)+1)),1),"")</f>
        <v/>
      </c>
      <c r="B86" s="57" t="str">
        <f>IF(TRIM(E86)&lt;&gt;"",IFERROR(INDEX($B$3:$B85,MATCH($E86,$E$3:$E85,0),1),MAX($B$3:$B85)+1),"")</f>
        <v/>
      </c>
      <c r="C86" s="57" t="str">
        <f>IF(TRIM(E86)&lt;&gt;"",IF(OR(UPPER(F86)="LMT",UPPER(F86)="SPEND"),VLOOKUP($F86,'Validation Values'!$B:$C,2,0),D86&amp;"_"&amp;VLOOKUP($F86,'Validation Values'!$B:$C,2,0)),"")</f>
        <v/>
      </c>
      <c r="D86" s="2"/>
      <c r="E86" s="8"/>
      <c r="F86" s="15"/>
      <c r="G86" s="55" t="str">
        <f t="shared" si="14"/>
        <v/>
      </c>
      <c r="H86" s="55" t="str">
        <f t="shared" si="15"/>
        <v/>
      </c>
      <c r="I86" s="55" t="str">
        <f t="shared" si="12"/>
        <v/>
      </c>
      <c r="J86" s="55" t="str">
        <f t="shared" si="16"/>
        <v/>
      </c>
      <c r="K86" s="55" t="str">
        <f t="shared" si="16"/>
        <v/>
      </c>
      <c r="M86" s="56" t="str">
        <f t="shared" ca="1" si="17"/>
        <v>NA</v>
      </c>
      <c r="N86" s="56" t="str">
        <f ca="1">IF(M86=FALSE,IFERROR(IF($A86="LMT",VLOOKUP($H86,presrc_LMT!$E:$H,4,0),IF($A86="SPEND",VLOOKUP($H86,presrc_SPEND!$E:$H,4,0),INDIRECT("presrc_"&amp;$A86&amp;"!$D$7"))),"NA"),"NA")</f>
        <v>NA</v>
      </c>
      <c r="O86" s="56" t="str">
        <f ca="1">IF(N86=FALSE,IFERROR(IF($A86="LMT",VLOOKUP($I86,src_LMT!$C:$E,3,0),IF($A86="SPEND",VLOOKUP($I86,src_SPEND!$C:$E,3,0),INDIRECT("src_"&amp;$C86&amp;"!$D$7"))),"NA"),"NA")</f>
        <v>NA</v>
      </c>
      <c r="Q86" s="56" t="str">
        <f t="shared" ca="1" si="18"/>
        <v>_NA</v>
      </c>
      <c r="R86" s="56" t="str">
        <f t="shared" ca="1" si="19"/>
        <v>_NA</v>
      </c>
      <c r="S86" s="56" t="str">
        <f t="shared" ca="1" si="20"/>
        <v>_NA</v>
      </c>
      <c r="U86" s="56" t="str">
        <f t="shared" si="13"/>
        <v/>
      </c>
      <c r="V86" s="56" t="str">
        <f>IF(ISBLANK($E86),"",$E86&amp;COUNTIF($E$3:$E86,$E86))</f>
        <v/>
      </c>
    </row>
    <row r="87" spans="1:22" x14ac:dyDescent="0.35">
      <c r="A87" s="57" t="str">
        <f>IF(TRIM(E87)&lt;&gt;"",IFERROR(IF(F87="LMT","LMT",IF(F87="SPEND","SPEND",MAX($A$3:$A86)+1)),1),"")</f>
        <v/>
      </c>
      <c r="B87" s="57" t="str">
        <f>IF(TRIM(E87)&lt;&gt;"",IFERROR(INDEX($B$3:$B86,MATCH($E87,$E$3:$E86,0),1),MAX($B$3:$B86)+1),"")</f>
        <v/>
      </c>
      <c r="C87" s="57" t="str">
        <f>IF(TRIM(E87)&lt;&gt;"",IF(OR(UPPER(F87)="LMT",UPPER(F87)="SPEND"),VLOOKUP($F87,'Validation Values'!$B:$C,2,0),D87&amp;"_"&amp;VLOOKUP($F87,'Validation Values'!$B:$C,2,0)),"")</f>
        <v/>
      </c>
      <c r="D87" s="2"/>
      <c r="E87" s="8"/>
      <c r="F87" s="15"/>
      <c r="G87" s="55" t="str">
        <f t="shared" si="14"/>
        <v/>
      </c>
      <c r="H87" s="55" t="str">
        <f t="shared" si="15"/>
        <v/>
      </c>
      <c r="I87" s="55" t="str">
        <f t="shared" si="12"/>
        <v/>
      </c>
      <c r="J87" s="55" t="str">
        <f t="shared" si="16"/>
        <v/>
      </c>
      <c r="K87" s="55" t="str">
        <f t="shared" si="16"/>
        <v/>
      </c>
      <c r="M87" s="56" t="str">
        <f t="shared" ca="1" si="17"/>
        <v>NA</v>
      </c>
      <c r="N87" s="56" t="str">
        <f ca="1">IF(M87=FALSE,IFERROR(IF($A87="LMT",VLOOKUP($H87,presrc_LMT!$E:$H,4,0),IF($A87="SPEND",VLOOKUP($H87,presrc_SPEND!$E:$H,4,0),INDIRECT("presrc_"&amp;$A87&amp;"!$D$7"))),"NA"),"NA")</f>
        <v>NA</v>
      </c>
      <c r="O87" s="56" t="str">
        <f ca="1">IF(N87=FALSE,IFERROR(IF($A87="LMT",VLOOKUP($I87,src_LMT!$C:$E,3,0),IF($A87="SPEND",VLOOKUP($I87,src_SPEND!$C:$E,3,0),INDIRECT("src_"&amp;$C87&amp;"!$D$7"))),"NA"),"NA")</f>
        <v>NA</v>
      </c>
      <c r="Q87" s="56" t="str">
        <f t="shared" ca="1" si="18"/>
        <v>_NA</v>
      </c>
      <c r="R87" s="56" t="str">
        <f t="shared" ca="1" si="19"/>
        <v>_NA</v>
      </c>
      <c r="S87" s="56" t="str">
        <f t="shared" ca="1" si="20"/>
        <v>_NA</v>
      </c>
      <c r="U87" s="56" t="str">
        <f t="shared" si="13"/>
        <v/>
      </c>
      <c r="V87" s="56" t="str">
        <f>IF(ISBLANK($E87),"",$E87&amp;COUNTIF($E$3:$E87,$E87))</f>
        <v/>
      </c>
    </row>
    <row r="88" spans="1:22" x14ac:dyDescent="0.35">
      <c r="A88" s="57" t="str">
        <f>IF(TRIM(E88)&lt;&gt;"",IFERROR(IF(F88="LMT","LMT",IF(F88="SPEND","SPEND",MAX($A$3:$A87)+1)),1),"")</f>
        <v/>
      </c>
      <c r="B88" s="57" t="str">
        <f>IF(TRIM(E88)&lt;&gt;"",IFERROR(INDEX($B$3:$B87,MATCH($E88,$E$3:$E87,0),1),MAX($B$3:$B87)+1),"")</f>
        <v/>
      </c>
      <c r="C88" s="57" t="str">
        <f>IF(TRIM(E88)&lt;&gt;"",IF(OR(UPPER(F88)="LMT",UPPER(F88)="SPEND"),VLOOKUP($F88,'Validation Values'!$B:$C,2,0),D88&amp;"_"&amp;VLOOKUP($F88,'Validation Values'!$B:$C,2,0)),"")</f>
        <v/>
      </c>
      <c r="D88" s="2"/>
      <c r="E88" s="8"/>
      <c r="F88" s="15"/>
      <c r="G88" s="55" t="str">
        <f t="shared" si="14"/>
        <v/>
      </c>
      <c r="H88" s="55" t="str">
        <f t="shared" si="15"/>
        <v/>
      </c>
      <c r="I88" s="55" t="str">
        <f t="shared" si="12"/>
        <v/>
      </c>
      <c r="J88" s="55" t="str">
        <f t="shared" si="16"/>
        <v/>
      </c>
      <c r="K88" s="55" t="str">
        <f t="shared" si="16"/>
        <v/>
      </c>
      <c r="M88" s="56" t="str">
        <f t="shared" ca="1" si="17"/>
        <v>NA</v>
      </c>
      <c r="N88" s="56" t="str">
        <f ca="1">IF(M88=FALSE,IFERROR(IF($A88="LMT",VLOOKUP($H88,presrc_LMT!$E:$H,4,0),IF($A88="SPEND",VLOOKUP($H88,presrc_SPEND!$E:$H,4,0),INDIRECT("presrc_"&amp;$A88&amp;"!$D$7"))),"NA"),"NA")</f>
        <v>NA</v>
      </c>
      <c r="O88" s="56" t="str">
        <f ca="1">IF(N88=FALSE,IFERROR(IF($A88="LMT",VLOOKUP($I88,src_LMT!$C:$E,3,0),IF($A88="SPEND",VLOOKUP($I88,src_SPEND!$C:$E,3,0),INDIRECT("src_"&amp;$C88&amp;"!$D$7"))),"NA"),"NA")</f>
        <v>NA</v>
      </c>
      <c r="Q88" s="56" t="str">
        <f t="shared" ca="1" si="18"/>
        <v>_NA</v>
      </c>
      <c r="R88" s="56" t="str">
        <f t="shared" ca="1" si="19"/>
        <v>_NA</v>
      </c>
      <c r="S88" s="56" t="str">
        <f t="shared" ca="1" si="20"/>
        <v>_NA</v>
      </c>
      <c r="U88" s="56" t="str">
        <f t="shared" si="13"/>
        <v/>
      </c>
      <c r="V88" s="56" t="str">
        <f>IF(ISBLANK($E88),"",$E88&amp;COUNTIF($E$3:$E88,$E88))</f>
        <v/>
      </c>
    </row>
    <row r="89" spans="1:22" x14ac:dyDescent="0.35">
      <c r="A89" s="57" t="str">
        <f>IF(TRIM(E89)&lt;&gt;"",IFERROR(IF(F89="LMT","LMT",IF(F89="SPEND","SPEND",MAX($A$3:$A88)+1)),1),"")</f>
        <v/>
      </c>
      <c r="B89" s="57" t="str">
        <f>IF(TRIM(E89)&lt;&gt;"",IFERROR(INDEX($B$3:$B88,MATCH($E89,$E$3:$E88,0),1),MAX($B$3:$B88)+1),"")</f>
        <v/>
      </c>
      <c r="C89" s="57" t="str">
        <f>IF(TRIM(E89)&lt;&gt;"",IF(OR(UPPER(F89)="LMT",UPPER(F89)="SPEND"),VLOOKUP($F89,'Validation Values'!$B:$C,2,0),D89&amp;"_"&amp;VLOOKUP($F89,'Validation Values'!$B:$C,2,0)),"")</f>
        <v/>
      </c>
      <c r="D89" s="2"/>
      <c r="E89" s="8"/>
      <c r="F89" s="15"/>
      <c r="G89" s="55" t="str">
        <f t="shared" si="14"/>
        <v/>
      </c>
      <c r="H89" s="55" t="str">
        <f t="shared" si="15"/>
        <v/>
      </c>
      <c r="I89" s="55" t="str">
        <f t="shared" si="12"/>
        <v/>
      </c>
      <c r="J89" s="55" t="str">
        <f t="shared" si="16"/>
        <v/>
      </c>
      <c r="K89" s="55" t="str">
        <f t="shared" si="16"/>
        <v/>
      </c>
      <c r="M89" s="56" t="str">
        <f t="shared" ca="1" si="17"/>
        <v>NA</v>
      </c>
      <c r="N89" s="56" t="str">
        <f ca="1">IF(M89=FALSE,IFERROR(IF($A89="LMT",VLOOKUP($H89,presrc_LMT!$E:$H,4,0),IF($A89="SPEND",VLOOKUP($H89,presrc_SPEND!$E:$H,4,0),INDIRECT("presrc_"&amp;$A89&amp;"!$D$7"))),"NA"),"NA")</f>
        <v>NA</v>
      </c>
      <c r="O89" s="56" t="str">
        <f ca="1">IF(N89=FALSE,IFERROR(IF($A89="LMT",VLOOKUP($I89,src_LMT!$C:$E,3,0),IF($A89="SPEND",VLOOKUP($I89,src_SPEND!$C:$E,3,0),INDIRECT("src_"&amp;$C89&amp;"!$D$7"))),"NA"),"NA")</f>
        <v>NA</v>
      </c>
      <c r="Q89" s="56" t="str">
        <f t="shared" ca="1" si="18"/>
        <v>_NA</v>
      </c>
      <c r="R89" s="56" t="str">
        <f t="shared" ca="1" si="19"/>
        <v>_NA</v>
      </c>
      <c r="S89" s="56" t="str">
        <f t="shared" ca="1" si="20"/>
        <v>_NA</v>
      </c>
      <c r="U89" s="56" t="str">
        <f t="shared" si="13"/>
        <v/>
      </c>
      <c r="V89" s="56" t="str">
        <f>IF(ISBLANK($E89),"",$E89&amp;COUNTIF($E$3:$E89,$E89))</f>
        <v/>
      </c>
    </row>
    <row r="90" spans="1:22" x14ac:dyDescent="0.35">
      <c r="A90" s="57" t="str">
        <f>IF(TRIM(E90)&lt;&gt;"",IFERROR(IF(F90="LMT","LMT",IF(F90="SPEND","SPEND",MAX($A$3:$A89)+1)),1),"")</f>
        <v/>
      </c>
      <c r="B90" s="57" t="str">
        <f>IF(TRIM(E90)&lt;&gt;"",IFERROR(INDEX($B$3:$B89,MATCH($E90,$E$3:$E89,0),1),MAX($B$3:$B89)+1),"")</f>
        <v/>
      </c>
      <c r="C90" s="57" t="str">
        <f>IF(TRIM(E90)&lt;&gt;"",IF(OR(UPPER(F90)="LMT",UPPER(F90)="SPEND"),VLOOKUP($F90,'Validation Values'!$B:$C,2,0),D90&amp;"_"&amp;VLOOKUP($F90,'Validation Values'!$B:$C,2,0)),"")</f>
        <v/>
      </c>
      <c r="D90" s="2"/>
      <c r="E90" s="8"/>
      <c r="F90" s="15"/>
      <c r="G90" s="55" t="str">
        <f t="shared" si="14"/>
        <v/>
      </c>
      <c r="H90" s="55" t="str">
        <f t="shared" si="15"/>
        <v/>
      </c>
      <c r="I90" s="55" t="str">
        <f t="shared" si="12"/>
        <v/>
      </c>
      <c r="J90" s="55" t="str">
        <f t="shared" si="16"/>
        <v/>
      </c>
      <c r="K90" s="55" t="str">
        <f t="shared" si="16"/>
        <v/>
      </c>
      <c r="M90" s="56" t="str">
        <f t="shared" ca="1" si="17"/>
        <v>NA</v>
      </c>
      <c r="N90" s="56" t="str">
        <f ca="1">IF(M90=FALSE,IFERROR(IF($A90="LMT",VLOOKUP($H90,presrc_LMT!$E:$H,4,0),IF($A90="SPEND",VLOOKUP($H90,presrc_SPEND!$E:$H,4,0),INDIRECT("presrc_"&amp;$A90&amp;"!$D$7"))),"NA"),"NA")</f>
        <v>NA</v>
      </c>
      <c r="O90" s="56" t="str">
        <f ca="1">IF(N90=FALSE,IFERROR(IF($A90="LMT",VLOOKUP($I90,src_LMT!$C:$E,3,0),IF($A90="SPEND",VLOOKUP($I90,src_SPEND!$C:$E,3,0),INDIRECT("src_"&amp;$C90&amp;"!$D$7"))),"NA"),"NA")</f>
        <v>NA</v>
      </c>
      <c r="Q90" s="56" t="str">
        <f t="shared" ca="1" si="18"/>
        <v>_NA</v>
      </c>
      <c r="R90" s="56" t="str">
        <f t="shared" ca="1" si="19"/>
        <v>_NA</v>
      </c>
      <c r="S90" s="56" t="str">
        <f t="shared" ca="1" si="20"/>
        <v>_NA</v>
      </c>
      <c r="U90" s="56" t="str">
        <f t="shared" si="13"/>
        <v/>
      </c>
      <c r="V90" s="56" t="str">
        <f>IF(ISBLANK($E90),"",$E90&amp;COUNTIF($E$3:$E90,$E90))</f>
        <v/>
      </c>
    </row>
    <row r="91" spans="1:22" x14ac:dyDescent="0.35">
      <c r="A91" s="57" t="str">
        <f>IF(TRIM(E91)&lt;&gt;"",IFERROR(IF(F91="LMT","LMT",IF(F91="SPEND","SPEND",MAX($A$3:$A90)+1)),1),"")</f>
        <v/>
      </c>
      <c r="B91" s="57" t="str">
        <f>IF(TRIM(E91)&lt;&gt;"",IFERROR(INDEX($B$3:$B90,MATCH($E91,$E$3:$E90,0),1),MAX($B$3:$B90)+1),"")</f>
        <v/>
      </c>
      <c r="C91" s="57" t="str">
        <f>IF(TRIM(E91)&lt;&gt;"",IF(OR(UPPER(F91)="LMT",UPPER(F91)="SPEND"),VLOOKUP($F91,'Validation Values'!$B:$C,2,0),D91&amp;"_"&amp;VLOOKUP($F91,'Validation Values'!$B:$C,2,0)),"")</f>
        <v/>
      </c>
      <c r="D91" s="2"/>
      <c r="E91" s="8"/>
      <c r="F91" s="15"/>
      <c r="G91" s="55" t="str">
        <f t="shared" si="14"/>
        <v/>
      </c>
      <c r="H91" s="55" t="str">
        <f t="shared" si="15"/>
        <v/>
      </c>
      <c r="I91" s="55" t="str">
        <f t="shared" si="12"/>
        <v/>
      </c>
      <c r="J91" s="55" t="str">
        <f t="shared" si="16"/>
        <v/>
      </c>
      <c r="K91" s="55" t="str">
        <f t="shared" si="16"/>
        <v/>
      </c>
      <c r="M91" s="56" t="str">
        <f t="shared" ca="1" si="17"/>
        <v>NA</v>
      </c>
      <c r="N91" s="56" t="str">
        <f ca="1">IF(M91=FALSE,IFERROR(IF($A91="LMT",VLOOKUP($H91,presrc_LMT!$E:$H,4,0),IF($A91="SPEND",VLOOKUP($H91,presrc_SPEND!$E:$H,4,0),INDIRECT("presrc_"&amp;$A91&amp;"!$D$7"))),"NA"),"NA")</f>
        <v>NA</v>
      </c>
      <c r="O91" s="56" t="str">
        <f ca="1">IF(N91=FALSE,IFERROR(IF($A91="LMT",VLOOKUP($I91,src_LMT!$C:$E,3,0),IF($A91="SPEND",VLOOKUP($I91,src_SPEND!$C:$E,3,0),INDIRECT("src_"&amp;$C91&amp;"!$D$7"))),"NA"),"NA")</f>
        <v>NA</v>
      </c>
      <c r="Q91" s="56" t="str">
        <f t="shared" ca="1" si="18"/>
        <v>_NA</v>
      </c>
      <c r="R91" s="56" t="str">
        <f t="shared" ca="1" si="19"/>
        <v>_NA</v>
      </c>
      <c r="S91" s="56" t="str">
        <f t="shared" ca="1" si="20"/>
        <v>_NA</v>
      </c>
      <c r="U91" s="56" t="str">
        <f t="shared" si="13"/>
        <v/>
      </c>
      <c r="V91" s="56" t="str">
        <f>IF(ISBLANK($E91),"",$E91&amp;COUNTIF($E$3:$E91,$E91))</f>
        <v/>
      </c>
    </row>
    <row r="92" spans="1:22" x14ac:dyDescent="0.35">
      <c r="A92" s="57" t="str">
        <f>IF(TRIM(E92)&lt;&gt;"",IFERROR(IF(F92="LMT","LMT",IF(F92="SPEND","SPEND",MAX($A$3:$A91)+1)),1),"")</f>
        <v/>
      </c>
      <c r="B92" s="57" t="str">
        <f>IF(TRIM(E92)&lt;&gt;"",IFERROR(INDEX($B$3:$B91,MATCH($E92,$E$3:$E91,0),1),MAX($B$3:$B91)+1),"")</f>
        <v/>
      </c>
      <c r="C92" s="57" t="str">
        <f>IF(TRIM(E92)&lt;&gt;"",IF(OR(UPPER(F92)="LMT",UPPER(F92)="SPEND"),VLOOKUP($F92,'Validation Values'!$B:$C,2,0),D92&amp;"_"&amp;VLOOKUP($F92,'Validation Values'!$B:$C,2,0)),"")</f>
        <v/>
      </c>
      <c r="D92" s="2"/>
      <c r="E92" s="8"/>
      <c r="F92" s="15"/>
      <c r="G92" s="55" t="str">
        <f t="shared" si="14"/>
        <v/>
      </c>
      <c r="H92" s="55" t="str">
        <f t="shared" si="15"/>
        <v/>
      </c>
      <c r="I92" s="55" t="str">
        <f t="shared" si="12"/>
        <v/>
      </c>
      <c r="J92" s="55" t="str">
        <f t="shared" si="16"/>
        <v/>
      </c>
      <c r="K92" s="55" t="str">
        <f t="shared" si="16"/>
        <v/>
      </c>
      <c r="M92" s="56" t="str">
        <f t="shared" ca="1" si="17"/>
        <v>NA</v>
      </c>
      <c r="N92" s="56" t="str">
        <f ca="1">IF(M92=FALSE,IFERROR(IF($A92="LMT",VLOOKUP($H92,presrc_LMT!$E:$H,4,0),IF($A92="SPEND",VLOOKUP($H92,presrc_SPEND!$E:$H,4,0),INDIRECT("presrc_"&amp;$A92&amp;"!$D$7"))),"NA"),"NA")</f>
        <v>NA</v>
      </c>
      <c r="O92" s="56" t="str">
        <f ca="1">IF(N92=FALSE,IFERROR(IF($A92="LMT",VLOOKUP($I92,src_LMT!$C:$E,3,0),IF($A92="SPEND",VLOOKUP($I92,src_SPEND!$C:$E,3,0),INDIRECT("src_"&amp;$C92&amp;"!$D$7"))),"NA"),"NA")</f>
        <v>NA</v>
      </c>
      <c r="Q92" s="56" t="str">
        <f t="shared" ca="1" si="18"/>
        <v>_NA</v>
      </c>
      <c r="R92" s="56" t="str">
        <f t="shared" ca="1" si="19"/>
        <v>_NA</v>
      </c>
      <c r="S92" s="56" t="str">
        <f t="shared" ca="1" si="20"/>
        <v>_NA</v>
      </c>
      <c r="U92" s="56" t="str">
        <f t="shared" si="13"/>
        <v/>
      </c>
      <c r="V92" s="56" t="str">
        <f>IF(ISBLANK($E92),"",$E92&amp;COUNTIF($E$3:$E92,$E92))</f>
        <v/>
      </c>
    </row>
    <row r="93" spans="1:22" x14ac:dyDescent="0.35">
      <c r="A93" s="57" t="str">
        <f>IF(TRIM(E93)&lt;&gt;"",IFERROR(IF(F93="LMT","LMT",IF(F93="SPEND","SPEND",MAX($A$3:$A92)+1)),1),"")</f>
        <v/>
      </c>
      <c r="B93" s="57" t="str">
        <f>IF(TRIM(E93)&lt;&gt;"",IFERROR(INDEX($B$3:$B92,MATCH($E93,$E$3:$E92,0),1),MAX($B$3:$B92)+1),"")</f>
        <v/>
      </c>
      <c r="C93" s="57" t="str">
        <f>IF(TRIM(E93)&lt;&gt;"",IF(OR(UPPER(F93)="LMT",UPPER(F93)="SPEND"),VLOOKUP($F93,'Validation Values'!$B:$C,2,0),D93&amp;"_"&amp;VLOOKUP($F93,'Validation Values'!$B:$C,2,0)),"")</f>
        <v/>
      </c>
      <c r="D93" s="2"/>
      <c r="E93" s="8"/>
      <c r="F93" s="15"/>
      <c r="G93" s="55" t="str">
        <f t="shared" si="14"/>
        <v/>
      </c>
      <c r="H93" s="55" t="str">
        <f t="shared" si="15"/>
        <v/>
      </c>
      <c r="I93" s="55" t="str">
        <f t="shared" si="12"/>
        <v/>
      </c>
      <c r="J93" s="55" t="str">
        <f t="shared" si="16"/>
        <v/>
      </c>
      <c r="K93" s="55" t="str">
        <f t="shared" si="16"/>
        <v/>
      </c>
      <c r="M93" s="56" t="str">
        <f t="shared" ca="1" si="17"/>
        <v>NA</v>
      </c>
      <c r="N93" s="56" t="str">
        <f ca="1">IF(M93=FALSE,IFERROR(IF($A93="LMT",VLOOKUP($H93,presrc_LMT!$E:$H,4,0),IF($A93="SPEND",VLOOKUP($H93,presrc_SPEND!$E:$H,4,0),INDIRECT("presrc_"&amp;$A93&amp;"!$D$7"))),"NA"),"NA")</f>
        <v>NA</v>
      </c>
      <c r="O93" s="56" t="str">
        <f ca="1">IF(N93=FALSE,IFERROR(IF($A93="LMT",VLOOKUP($I93,src_LMT!$C:$E,3,0),IF($A93="SPEND",VLOOKUP($I93,src_SPEND!$C:$E,3,0),INDIRECT("src_"&amp;$C93&amp;"!$D$7"))),"NA"),"NA")</f>
        <v>NA</v>
      </c>
      <c r="Q93" s="56" t="str">
        <f t="shared" ca="1" si="18"/>
        <v>_NA</v>
      </c>
      <c r="R93" s="56" t="str">
        <f t="shared" ca="1" si="19"/>
        <v>_NA</v>
      </c>
      <c r="S93" s="56" t="str">
        <f t="shared" ca="1" si="20"/>
        <v>_NA</v>
      </c>
      <c r="U93" s="56" t="str">
        <f t="shared" si="13"/>
        <v/>
      </c>
      <c r="V93" s="56" t="str">
        <f>IF(ISBLANK($E93),"",$E93&amp;COUNTIF($E$3:$E93,$E93))</f>
        <v/>
      </c>
    </row>
    <row r="94" spans="1:22" x14ac:dyDescent="0.35">
      <c r="A94" s="57" t="str">
        <f>IF(TRIM(E94)&lt;&gt;"",IFERROR(IF(F94="LMT","LMT",IF(F94="SPEND","SPEND",MAX($A$3:$A93)+1)),1),"")</f>
        <v/>
      </c>
      <c r="B94" s="57" t="str">
        <f>IF(TRIM(E94)&lt;&gt;"",IFERROR(INDEX($B$3:$B93,MATCH($E94,$E$3:$E93,0),1),MAX($B$3:$B93)+1),"")</f>
        <v/>
      </c>
      <c r="C94" s="57" t="str">
        <f>IF(TRIM(E94)&lt;&gt;"",IF(OR(UPPER(F94)="LMT",UPPER(F94)="SPEND"),VLOOKUP($F94,'Validation Values'!$B:$C,2,0),D94&amp;"_"&amp;VLOOKUP($F94,'Validation Values'!$B:$C,2,0)),"")</f>
        <v/>
      </c>
      <c r="D94" s="2"/>
      <c r="E94" s="8"/>
      <c r="F94" s="15"/>
      <c r="G94" s="55" t="str">
        <f t="shared" si="14"/>
        <v/>
      </c>
      <c r="H94" s="55" t="str">
        <f t="shared" si="15"/>
        <v/>
      </c>
      <c r="I94" s="55" t="str">
        <f t="shared" si="12"/>
        <v/>
      </c>
      <c r="J94" s="55" t="str">
        <f t="shared" si="16"/>
        <v/>
      </c>
      <c r="K94" s="55" t="str">
        <f t="shared" si="16"/>
        <v/>
      </c>
      <c r="M94" s="56" t="str">
        <f t="shared" ca="1" si="17"/>
        <v>NA</v>
      </c>
      <c r="N94" s="56" t="str">
        <f ca="1">IF(M94=FALSE,IFERROR(IF($A94="LMT",VLOOKUP($H94,presrc_LMT!$E:$H,4,0),IF($A94="SPEND",VLOOKUP($H94,presrc_SPEND!$E:$H,4,0),INDIRECT("presrc_"&amp;$A94&amp;"!$D$7"))),"NA"),"NA")</f>
        <v>NA</v>
      </c>
      <c r="O94" s="56" t="str">
        <f ca="1">IF(N94=FALSE,IFERROR(IF($A94="LMT",VLOOKUP($I94,src_LMT!$C:$E,3,0),IF($A94="SPEND",VLOOKUP($I94,src_SPEND!$C:$E,3,0),INDIRECT("src_"&amp;$C94&amp;"!$D$7"))),"NA"),"NA")</f>
        <v>NA</v>
      </c>
      <c r="Q94" s="56" t="str">
        <f t="shared" ca="1" si="18"/>
        <v>_NA</v>
      </c>
      <c r="R94" s="56" t="str">
        <f t="shared" ca="1" si="19"/>
        <v>_NA</v>
      </c>
      <c r="S94" s="56" t="str">
        <f t="shared" ca="1" si="20"/>
        <v>_NA</v>
      </c>
      <c r="U94" s="56" t="str">
        <f t="shared" si="13"/>
        <v/>
      </c>
      <c r="V94" s="56" t="str">
        <f>IF(ISBLANK($E94),"",$E94&amp;COUNTIF($E$3:$E94,$E94))</f>
        <v/>
      </c>
    </row>
    <row r="95" spans="1:22" x14ac:dyDescent="0.35">
      <c r="A95" s="57" t="str">
        <f>IF(TRIM(E95)&lt;&gt;"",IFERROR(IF(F95="LMT","LMT",IF(F95="SPEND","SPEND",MAX($A$3:$A94)+1)),1),"")</f>
        <v/>
      </c>
      <c r="B95" s="57" t="str">
        <f>IF(TRIM(E95)&lt;&gt;"",IFERROR(INDEX($B$3:$B94,MATCH($E95,$E$3:$E94,0),1),MAX($B$3:$B94)+1),"")</f>
        <v/>
      </c>
      <c r="C95" s="57" t="str">
        <f>IF(TRIM(E95)&lt;&gt;"",IF(OR(UPPER(F95)="LMT",UPPER(F95)="SPEND"),VLOOKUP($F95,'Validation Values'!$B:$C,2,0),D95&amp;"_"&amp;VLOOKUP($F95,'Validation Values'!$B:$C,2,0)),"")</f>
        <v/>
      </c>
      <c r="D95" s="2"/>
      <c r="E95" s="8"/>
      <c r="F95" s="15"/>
      <c r="G95" s="55" t="str">
        <f t="shared" si="14"/>
        <v/>
      </c>
      <c r="H95" s="55" t="str">
        <f t="shared" si="15"/>
        <v/>
      </c>
      <c r="I95" s="55" t="str">
        <f t="shared" si="12"/>
        <v/>
      </c>
      <c r="J95" s="55" t="str">
        <f t="shared" si="16"/>
        <v/>
      </c>
      <c r="K95" s="55" t="str">
        <f t="shared" si="16"/>
        <v/>
      </c>
      <c r="M95" s="56" t="str">
        <f t="shared" ca="1" si="17"/>
        <v>NA</v>
      </c>
      <c r="N95" s="56" t="str">
        <f ca="1">IF(M95=FALSE,IFERROR(IF($A95="LMT",VLOOKUP($H95,presrc_LMT!$E:$H,4,0),IF($A95="SPEND",VLOOKUP($H95,presrc_SPEND!$E:$H,4,0),INDIRECT("presrc_"&amp;$A95&amp;"!$D$7"))),"NA"),"NA")</f>
        <v>NA</v>
      </c>
      <c r="O95" s="56" t="str">
        <f ca="1">IF(N95=FALSE,IFERROR(IF($A95="LMT",VLOOKUP($I95,src_LMT!$C:$E,3,0),IF($A95="SPEND",VLOOKUP($I95,src_SPEND!$C:$E,3,0),INDIRECT("src_"&amp;$C95&amp;"!$D$7"))),"NA"),"NA")</f>
        <v>NA</v>
      </c>
      <c r="Q95" s="56" t="str">
        <f t="shared" ca="1" si="18"/>
        <v>_NA</v>
      </c>
      <c r="R95" s="56" t="str">
        <f t="shared" ca="1" si="19"/>
        <v>_NA</v>
      </c>
      <c r="S95" s="56" t="str">
        <f t="shared" ca="1" si="20"/>
        <v>_NA</v>
      </c>
      <c r="U95" s="56" t="str">
        <f t="shared" si="13"/>
        <v/>
      </c>
      <c r="V95" s="56" t="str">
        <f>IF(ISBLANK($E95),"",$E95&amp;COUNTIF($E$3:$E95,$E95))</f>
        <v/>
      </c>
    </row>
    <row r="96" spans="1:22" x14ac:dyDescent="0.35">
      <c r="A96" s="57" t="str">
        <f>IF(TRIM(E96)&lt;&gt;"",IFERROR(IF(F96="LMT","LMT",IF(F96="SPEND","SPEND",MAX($A$3:$A95)+1)),1),"")</f>
        <v/>
      </c>
      <c r="B96" s="57" t="str">
        <f>IF(TRIM(E96)&lt;&gt;"",IFERROR(INDEX($B$3:$B95,MATCH($E96,$E$3:$E95,0),1),MAX($B$3:$B95)+1),"")</f>
        <v/>
      </c>
      <c r="C96" s="57" t="str">
        <f>IF(TRIM(E96)&lt;&gt;"",IF(OR(UPPER(F96)="LMT",UPPER(F96)="SPEND"),VLOOKUP($F96,'Validation Values'!$B:$C,2,0),D96&amp;"_"&amp;VLOOKUP($F96,'Validation Values'!$B:$C,2,0)),"")</f>
        <v/>
      </c>
      <c r="D96" s="2"/>
      <c r="E96" s="8"/>
      <c r="F96" s="15"/>
      <c r="G96" s="55" t="str">
        <f t="shared" si="14"/>
        <v/>
      </c>
      <c r="H96" s="55" t="str">
        <f t="shared" si="15"/>
        <v/>
      </c>
      <c r="I96" s="55" t="str">
        <f t="shared" si="12"/>
        <v/>
      </c>
      <c r="J96" s="55" t="str">
        <f t="shared" si="16"/>
        <v/>
      </c>
      <c r="K96" s="55" t="str">
        <f t="shared" si="16"/>
        <v/>
      </c>
      <c r="M96" s="56" t="str">
        <f t="shared" ca="1" si="17"/>
        <v>NA</v>
      </c>
      <c r="N96" s="56" t="str">
        <f ca="1">IF(M96=FALSE,IFERROR(IF($A96="LMT",VLOOKUP($H96,presrc_LMT!$E:$H,4,0),IF($A96="SPEND",VLOOKUP($H96,presrc_SPEND!$E:$H,4,0),INDIRECT("presrc_"&amp;$A96&amp;"!$D$7"))),"NA"),"NA")</f>
        <v>NA</v>
      </c>
      <c r="O96" s="56" t="str">
        <f ca="1">IF(N96=FALSE,IFERROR(IF($A96="LMT",VLOOKUP($I96,src_LMT!$C:$E,3,0),IF($A96="SPEND",VLOOKUP($I96,src_SPEND!$C:$E,3,0),INDIRECT("src_"&amp;$C96&amp;"!$D$7"))),"NA"),"NA")</f>
        <v>NA</v>
      </c>
      <c r="Q96" s="56" t="str">
        <f t="shared" ca="1" si="18"/>
        <v>_NA</v>
      </c>
      <c r="R96" s="56" t="str">
        <f t="shared" ca="1" si="19"/>
        <v>_NA</v>
      </c>
      <c r="S96" s="56" t="str">
        <f t="shared" ca="1" si="20"/>
        <v>_NA</v>
      </c>
      <c r="U96" s="56" t="str">
        <f t="shared" si="13"/>
        <v/>
      </c>
      <c r="V96" s="56" t="str">
        <f>IF(ISBLANK($E96),"",$E96&amp;COUNTIF($E$3:$E96,$E96))</f>
        <v/>
      </c>
    </row>
    <row r="97" spans="1:22" x14ac:dyDescent="0.35">
      <c r="A97" s="57" t="str">
        <f>IF(TRIM(E97)&lt;&gt;"",IFERROR(IF(F97="LMT","LMT",IF(F97="SPEND","SPEND",MAX($A$3:$A96)+1)),1),"")</f>
        <v/>
      </c>
      <c r="B97" s="57" t="str">
        <f>IF(TRIM(E97)&lt;&gt;"",IFERROR(INDEX($B$3:$B96,MATCH($E97,$E$3:$E96,0),1),MAX($B$3:$B96)+1),"")</f>
        <v/>
      </c>
      <c r="C97" s="57" t="str">
        <f>IF(TRIM(E97)&lt;&gt;"",IF(OR(UPPER(F97)="LMT",UPPER(F97)="SPEND"),VLOOKUP($F97,'Validation Values'!$B:$C,2,0),D97&amp;"_"&amp;VLOOKUP($F97,'Validation Values'!$B:$C,2,0)),"")</f>
        <v/>
      </c>
      <c r="D97" s="2"/>
      <c r="E97" s="8"/>
      <c r="F97" s="15"/>
      <c r="G97" s="55" t="str">
        <f t="shared" si="14"/>
        <v/>
      </c>
      <c r="H97" s="55" t="str">
        <f t="shared" si="15"/>
        <v/>
      </c>
      <c r="I97" s="55" t="str">
        <f t="shared" si="12"/>
        <v/>
      </c>
      <c r="J97" s="55" t="str">
        <f t="shared" si="16"/>
        <v/>
      </c>
      <c r="K97" s="55" t="str">
        <f t="shared" si="16"/>
        <v/>
      </c>
      <c r="M97" s="56" t="str">
        <f t="shared" ca="1" si="17"/>
        <v>NA</v>
      </c>
      <c r="N97" s="56" t="str">
        <f ca="1">IF(M97=FALSE,IFERROR(IF($A97="LMT",VLOOKUP($H97,presrc_LMT!$E:$H,4,0),IF($A97="SPEND",VLOOKUP($H97,presrc_SPEND!$E:$H,4,0),INDIRECT("presrc_"&amp;$A97&amp;"!$D$7"))),"NA"),"NA")</f>
        <v>NA</v>
      </c>
      <c r="O97" s="56" t="str">
        <f ca="1">IF(N97=FALSE,IFERROR(IF($A97="LMT",VLOOKUP($I97,src_LMT!$C:$E,3,0),IF($A97="SPEND",VLOOKUP($I97,src_SPEND!$C:$E,3,0),INDIRECT("src_"&amp;$C97&amp;"!$D$7"))),"NA"),"NA")</f>
        <v>NA</v>
      </c>
      <c r="Q97" s="56" t="str">
        <f t="shared" ca="1" si="18"/>
        <v>_NA</v>
      </c>
      <c r="R97" s="56" t="str">
        <f t="shared" ca="1" si="19"/>
        <v>_NA</v>
      </c>
      <c r="S97" s="56" t="str">
        <f t="shared" ca="1" si="20"/>
        <v>_NA</v>
      </c>
      <c r="U97" s="56" t="str">
        <f t="shared" si="13"/>
        <v/>
      </c>
      <c r="V97" s="56" t="str">
        <f>IF(ISBLANK($E97),"",$E97&amp;COUNTIF($E$3:$E97,$E97))</f>
        <v/>
      </c>
    </row>
    <row r="98" spans="1:22" x14ac:dyDescent="0.35">
      <c r="A98" s="57" t="str">
        <f>IF(TRIM(E98)&lt;&gt;"",IFERROR(IF(F98="LMT","LMT",IF(F98="SPEND","SPEND",MAX($A$3:$A97)+1)),1),"")</f>
        <v/>
      </c>
      <c r="B98" s="57" t="str">
        <f>IF(TRIM(E98)&lt;&gt;"",IFERROR(INDEX($B$3:$B97,MATCH($E98,$E$3:$E97,0),1),MAX($B$3:$B97)+1),"")</f>
        <v/>
      </c>
      <c r="C98" s="57" t="str">
        <f>IF(TRIM(E98)&lt;&gt;"",IF(OR(UPPER(F98)="LMT",UPPER(F98)="SPEND"),VLOOKUP($F98,'Validation Values'!$B:$C,2,0),D98&amp;"_"&amp;VLOOKUP($F98,'Validation Values'!$B:$C,2,0)),"")</f>
        <v/>
      </c>
      <c r="D98" s="2"/>
      <c r="E98" s="8"/>
      <c r="F98" s="15"/>
      <c r="G98" s="55" t="str">
        <f t="shared" si="14"/>
        <v/>
      </c>
      <c r="H98" s="55" t="str">
        <f t="shared" si="15"/>
        <v/>
      </c>
      <c r="I98" s="55" t="str">
        <f t="shared" si="12"/>
        <v/>
      </c>
      <c r="J98" s="55" t="str">
        <f t="shared" si="16"/>
        <v/>
      </c>
      <c r="K98" s="55" t="str">
        <f t="shared" si="16"/>
        <v/>
      </c>
      <c r="M98" s="56" t="str">
        <f t="shared" ca="1" si="17"/>
        <v>NA</v>
      </c>
      <c r="N98" s="56" t="str">
        <f ca="1">IF(M98=FALSE,IFERROR(IF($A98="LMT",VLOOKUP($H98,presrc_LMT!$E:$H,4,0),IF($A98="SPEND",VLOOKUP($H98,presrc_SPEND!$E:$H,4,0),INDIRECT("presrc_"&amp;$A98&amp;"!$D$7"))),"NA"),"NA")</f>
        <v>NA</v>
      </c>
      <c r="O98" s="56" t="str">
        <f ca="1">IF(N98=FALSE,IFERROR(IF($A98="LMT",VLOOKUP($I98,src_LMT!$C:$E,3,0),IF($A98="SPEND",VLOOKUP($I98,src_SPEND!$C:$E,3,0),INDIRECT("src_"&amp;$C98&amp;"!$D$7"))),"NA"),"NA")</f>
        <v>NA</v>
      </c>
      <c r="Q98" s="56" t="str">
        <f t="shared" ca="1" si="18"/>
        <v>_NA</v>
      </c>
      <c r="R98" s="56" t="str">
        <f t="shared" ca="1" si="19"/>
        <v>_NA</v>
      </c>
      <c r="S98" s="56" t="str">
        <f t="shared" ca="1" si="20"/>
        <v>_NA</v>
      </c>
      <c r="U98" s="56" t="str">
        <f t="shared" si="13"/>
        <v/>
      </c>
      <c r="V98" s="56" t="str">
        <f>IF(ISBLANK($E98),"",$E98&amp;COUNTIF($E$3:$E98,$E98))</f>
        <v/>
      </c>
    </row>
    <row r="99" spans="1:22" x14ac:dyDescent="0.35">
      <c r="A99" s="57" t="str">
        <f>IF(TRIM(E99)&lt;&gt;"",IFERROR(IF(F99="LMT","LMT",IF(F99="SPEND","SPEND",MAX($A$3:$A98)+1)),1),"")</f>
        <v/>
      </c>
      <c r="B99" s="57" t="str">
        <f>IF(TRIM(E99)&lt;&gt;"",IFERROR(INDEX($B$3:$B98,MATCH($E99,$E$3:$E98,0),1),MAX($B$3:$B98)+1),"")</f>
        <v/>
      </c>
      <c r="C99" s="57" t="str">
        <f>IF(TRIM(E99)&lt;&gt;"",IF(OR(UPPER(F99)="LMT",UPPER(F99)="SPEND"),VLOOKUP($F99,'Validation Values'!$B:$C,2,0),D99&amp;"_"&amp;VLOOKUP($F99,'Validation Values'!$B:$C,2,0)),"")</f>
        <v/>
      </c>
      <c r="D99" s="2"/>
      <c r="E99" s="8"/>
      <c r="F99" s="15"/>
      <c r="G99" s="55" t="str">
        <f t="shared" si="14"/>
        <v/>
      </c>
      <c r="H99" s="55" t="str">
        <f t="shared" si="15"/>
        <v/>
      </c>
      <c r="I99" s="55" t="str">
        <f t="shared" si="12"/>
        <v/>
      </c>
      <c r="J99" s="55" t="str">
        <f t="shared" si="16"/>
        <v/>
      </c>
      <c r="K99" s="55" t="str">
        <f t="shared" si="16"/>
        <v/>
      </c>
      <c r="M99" s="56" t="str">
        <f t="shared" ca="1" si="17"/>
        <v>NA</v>
      </c>
      <c r="N99" s="56" t="str">
        <f ca="1">IF(M99=FALSE,IFERROR(IF($A99="LMT",VLOOKUP($H99,presrc_LMT!$E:$H,4,0),IF($A99="SPEND",VLOOKUP($H99,presrc_SPEND!$E:$H,4,0),INDIRECT("presrc_"&amp;$A99&amp;"!$D$7"))),"NA"),"NA")</f>
        <v>NA</v>
      </c>
      <c r="O99" s="56" t="str">
        <f ca="1">IF(N99=FALSE,IFERROR(IF($A99="LMT",VLOOKUP($I99,src_LMT!$C:$E,3,0),IF($A99="SPEND",VLOOKUP($I99,src_SPEND!$C:$E,3,0),INDIRECT("src_"&amp;$C99&amp;"!$D$7"))),"NA"),"NA")</f>
        <v>NA</v>
      </c>
      <c r="Q99" s="56" t="str">
        <f t="shared" ca="1" si="18"/>
        <v>_NA</v>
      </c>
      <c r="R99" s="56" t="str">
        <f t="shared" ca="1" si="19"/>
        <v>_NA</v>
      </c>
      <c r="S99" s="56" t="str">
        <f t="shared" ca="1" si="20"/>
        <v>_NA</v>
      </c>
      <c r="U99" s="56" t="str">
        <f t="shared" si="13"/>
        <v/>
      </c>
      <c r="V99" s="56" t="str">
        <f>IF(ISBLANK($E99),"",$E99&amp;COUNTIF($E$3:$E99,$E99))</f>
        <v/>
      </c>
    </row>
    <row r="100" spans="1:22" x14ac:dyDescent="0.35">
      <c r="A100" s="57" t="str">
        <f>IF(TRIM(E100)&lt;&gt;"",IFERROR(IF(F100="LMT","LMT",IF(F100="SPEND","SPEND",MAX($A$3:$A99)+1)),1),"")</f>
        <v/>
      </c>
      <c r="B100" s="57" t="str">
        <f>IF(TRIM(E100)&lt;&gt;"",IFERROR(INDEX($B$3:$B99,MATCH($E100,$E$3:$E99,0),1),MAX($B$3:$B99)+1),"")</f>
        <v/>
      </c>
      <c r="C100" s="57" t="str">
        <f>IF(TRIM(E100)&lt;&gt;"",IF(OR(UPPER(F100)="LMT",UPPER(F100)="SPEND"),VLOOKUP($F100,'Validation Values'!$B:$C,2,0),D100&amp;"_"&amp;VLOOKUP($F100,'Validation Values'!$B:$C,2,0)),"")</f>
        <v/>
      </c>
      <c r="D100" s="2"/>
      <c r="E100" s="8"/>
      <c r="F100" s="15"/>
      <c r="G100" s="55" t="str">
        <f t="shared" si="14"/>
        <v/>
      </c>
      <c r="H100" s="55" t="str">
        <f t="shared" si="15"/>
        <v/>
      </c>
      <c r="I100" s="55" t="str">
        <f t="shared" si="12"/>
        <v/>
      </c>
      <c r="J100" s="55" t="str">
        <f t="shared" si="16"/>
        <v/>
      </c>
      <c r="K100" s="55" t="str">
        <f t="shared" si="16"/>
        <v/>
      </c>
      <c r="M100" s="56" t="str">
        <f t="shared" ca="1" si="17"/>
        <v>NA</v>
      </c>
      <c r="N100" s="56" t="str">
        <f ca="1">IF(M100=FALSE,IFERROR(IF($A100="LMT",VLOOKUP($H100,presrc_LMT!$E:$H,4,0),IF($A100="SPEND",VLOOKUP($H100,presrc_SPEND!$E:$H,4,0),INDIRECT("presrc_"&amp;$A100&amp;"!$D$7"))),"NA"),"NA")</f>
        <v>NA</v>
      </c>
      <c r="O100" s="56" t="str">
        <f ca="1">IF(N100=FALSE,IFERROR(IF($A100="LMT",VLOOKUP($I100,src_LMT!$C:$E,3,0),IF($A100="SPEND",VLOOKUP($I100,src_SPEND!$C:$E,3,0),INDIRECT("src_"&amp;$C100&amp;"!$D$7"))),"NA"),"NA")</f>
        <v>NA</v>
      </c>
      <c r="Q100" s="56" t="str">
        <f t="shared" ca="1" si="18"/>
        <v>_NA</v>
      </c>
      <c r="R100" s="56" t="str">
        <f t="shared" ca="1" si="19"/>
        <v>_NA</v>
      </c>
      <c r="S100" s="56" t="str">
        <f t="shared" ca="1" si="20"/>
        <v>_NA</v>
      </c>
      <c r="U100" s="56" t="str">
        <f t="shared" si="13"/>
        <v/>
      </c>
      <c r="V100" s="56" t="str">
        <f>IF(ISBLANK($E100),"",$E100&amp;COUNTIF($E$3:$E100,$E100))</f>
        <v/>
      </c>
    </row>
    <row r="101" spans="1:22" hidden="1" x14ac:dyDescent="0.35">
      <c r="F101" s="24"/>
      <c r="G101" s="24"/>
      <c r="H101" s="24"/>
      <c r="I101" s="24"/>
      <c r="J101" s="24"/>
      <c r="K101" s="24"/>
    </row>
    <row r="102" spans="1:22" hidden="1" x14ac:dyDescent="0.35">
      <c r="F102" s="24"/>
      <c r="G102" s="24"/>
      <c r="H102" s="24"/>
      <c r="I102" s="24"/>
      <c r="J102" s="24"/>
      <c r="K102" s="24"/>
    </row>
  </sheetData>
  <protectedRanges>
    <protectedRange sqref="D3:F100" name="Range1"/>
  </protectedRanges>
  <dataConsolidate/>
  <conditionalFormatting sqref="M3:M100">
    <cfRule type="cellIs" dxfId="2443" priority="17" operator="equal">
      <formula>TRUE</formula>
    </cfRule>
  </conditionalFormatting>
  <conditionalFormatting sqref="M3:O100">
    <cfRule type="cellIs" dxfId="2442" priority="16" operator="equal">
      <formula>TRUE</formula>
    </cfRule>
  </conditionalFormatting>
  <conditionalFormatting sqref="M3:M100">
    <cfRule type="cellIs" dxfId="2441" priority="15" operator="equal">
      <formula>TRUE</formula>
    </cfRule>
  </conditionalFormatting>
  <conditionalFormatting sqref="M29">
    <cfRule type="cellIs" dxfId="2440" priority="14" operator="equal">
      <formula>TRUE</formula>
    </cfRule>
  </conditionalFormatting>
  <conditionalFormatting sqref="M3:M100">
    <cfRule type="cellIs" dxfId="2439" priority="13" operator="equal">
      <formula>TRUE</formula>
    </cfRule>
  </conditionalFormatting>
  <conditionalFormatting sqref="M3:M100">
    <cfRule type="cellIs" dxfId="2438" priority="12" operator="equal">
      <formula>TRUE</formula>
    </cfRule>
  </conditionalFormatting>
  <conditionalFormatting sqref="Q3">
    <cfRule type="cellIs" dxfId="2437" priority="11" operator="equal">
      <formula>TRUE</formula>
    </cfRule>
  </conditionalFormatting>
  <conditionalFormatting sqref="Q3:S100">
    <cfRule type="cellIs" dxfId="2436" priority="10" operator="equal">
      <formula>TRUE</formula>
    </cfRule>
  </conditionalFormatting>
  <conditionalFormatting sqref="Q4:Q100">
    <cfRule type="cellIs" dxfId="2435" priority="9" operator="equal">
      <formula>TRUE</formula>
    </cfRule>
  </conditionalFormatting>
  <conditionalFormatting sqref="Q29">
    <cfRule type="cellIs" dxfId="2434" priority="8" operator="equal">
      <formula>TRUE</formula>
    </cfRule>
  </conditionalFormatting>
  <conditionalFormatting sqref="Q4:Q100">
    <cfRule type="cellIs" dxfId="2433" priority="7" operator="equal">
      <formula>TRUE</formula>
    </cfRule>
  </conditionalFormatting>
  <conditionalFormatting sqref="Q4:Q100">
    <cfRule type="cellIs" dxfId="2432" priority="6" operator="equal">
      <formula>TRUE</formula>
    </cfRule>
  </conditionalFormatting>
  <conditionalFormatting sqref="R3">
    <cfRule type="cellIs" dxfId="2431" priority="5" operator="equal">
      <formula>TRUE</formula>
    </cfRule>
  </conditionalFormatting>
  <conditionalFormatting sqref="S3">
    <cfRule type="cellIs" dxfId="2430" priority="4" operator="equal">
      <formula>TRUE</formula>
    </cfRule>
  </conditionalFormatting>
  <conditionalFormatting sqref="Q4:Q100">
    <cfRule type="cellIs" dxfId="2429" priority="3" operator="equal">
      <formula>TRUE</formula>
    </cfRule>
  </conditionalFormatting>
  <conditionalFormatting sqref="R4:R100">
    <cfRule type="cellIs" dxfId="2428" priority="2" operator="equal">
      <formula>TRUE</formula>
    </cfRule>
  </conditionalFormatting>
  <conditionalFormatting sqref="S4:S100">
    <cfRule type="cellIs" dxfId="2427" priority="1" operator="equal">
      <formula>TRUE</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showInputMessage="1" showErrorMessage="1" xr:uid="{00000000-0002-0000-0500-000000000000}">
          <x14:formula1>
            <xm:f>'Validation Values'!$B$2:$B$8</xm:f>
          </x14:formula1>
          <xm:sqref>F3:F41 F46</xm:sqref>
        </x14:dataValidation>
        <x14:dataValidation type="list" allowBlank="1" showInputMessage="1" showErrorMessage="1" xr:uid="{00000000-0002-0000-0500-000001000000}">
          <x14:formula1>
            <xm:f>'Validation Values'!$B$2:$B$8</xm:f>
          </x14:formula1>
          <xm:sqref>F42:F45 F47:F64 F69:F100</xm:sqref>
        </x14:dataValidation>
        <x14:dataValidation type="list" allowBlank="1" showInputMessage="1" showErrorMessage="1" errorTitle="DataSource Alert" error="You have entered a incorrect datasource.  Please enter datasources specified on the DataSource tab." xr:uid="{00000000-0002-0000-0500-000002000000}">
          <x14:formula1>
            <xm:f>OFFSET(DataSource!$B$3,0,0,COUNTA(DataSource!$B$3:$B$50),1)</xm:f>
          </x14:formula1>
          <xm:sqref>D3:D60 D62:D100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sheetPr>
  <dimension ref="A1:C35"/>
  <sheetViews>
    <sheetView showFormulas="1" showGridLines="0" zoomScale="120" zoomScaleNormal="120" workbookViewId="0">
      <selection activeCell="B19" sqref="B19"/>
    </sheetView>
  </sheetViews>
  <sheetFormatPr defaultColWidth="0" defaultRowHeight="14.5" zeroHeight="1" x14ac:dyDescent="0.35"/>
  <cols>
    <col min="1" max="1" width="25.1796875" bestFit="1" customWidth="1"/>
    <col min="2" max="2" width="46.453125" customWidth="1"/>
    <col min="3" max="3" width="4.453125" customWidth="1"/>
    <col min="4" max="16384" width="8.81640625" hidden="1"/>
  </cols>
  <sheetData>
    <row r="1" spans="1:3" x14ac:dyDescent="0.35">
      <c r="A1" s="36" t="s">
        <v>6</v>
      </c>
      <c r="B1" s="37"/>
      <c r="C1" s="28"/>
    </row>
    <row r="2" spans="1:3" x14ac:dyDescent="0.35">
      <c r="A2" s="38" t="s">
        <v>291</v>
      </c>
      <c r="B2" s="39" t="s">
        <v>292</v>
      </c>
      <c r="C2" s="28"/>
    </row>
    <row r="3" spans="1:3" x14ac:dyDescent="0.35">
      <c r="A3" s="38" t="s">
        <v>293</v>
      </c>
      <c r="B3" s="39" t="s">
        <v>294</v>
      </c>
      <c r="C3" s="28"/>
    </row>
    <row r="4" spans="1:3" x14ac:dyDescent="0.35">
      <c r="A4" s="29" t="s">
        <v>295</v>
      </c>
      <c r="B4" s="66" t="s">
        <v>964</v>
      </c>
      <c r="C4" s="28"/>
    </row>
    <row r="5" spans="1:3" x14ac:dyDescent="0.35">
      <c r="A5" s="29" t="s">
        <v>296</v>
      </c>
      <c r="B5" s="66" t="s">
        <v>904</v>
      </c>
      <c r="C5" s="28"/>
    </row>
    <row r="6" spans="1:3" x14ac:dyDescent="0.35">
      <c r="A6" s="29" t="s">
        <v>297</v>
      </c>
      <c r="B6" s="66" t="s">
        <v>1210</v>
      </c>
      <c r="C6" s="28"/>
    </row>
    <row r="7" spans="1:3" x14ac:dyDescent="0.35">
      <c r="A7" s="29" t="s">
        <v>298</v>
      </c>
      <c r="B7" s="66" t="s">
        <v>1670</v>
      </c>
      <c r="C7" s="28"/>
    </row>
    <row r="8" spans="1:3" x14ac:dyDescent="0.35">
      <c r="A8" s="29" t="s">
        <v>299</v>
      </c>
      <c r="B8" s="66" t="s">
        <v>992</v>
      </c>
      <c r="C8" s="28"/>
    </row>
    <row r="9" spans="1:3" x14ac:dyDescent="0.35">
      <c r="A9" s="28"/>
      <c r="B9" s="28"/>
      <c r="C9" s="28"/>
    </row>
    <row r="10" spans="1:3" x14ac:dyDescent="0.35">
      <c r="A10" s="28"/>
      <c r="B10" s="28"/>
      <c r="C10" s="28"/>
    </row>
    <row r="11" spans="1:3" x14ac:dyDescent="0.35">
      <c r="A11" s="40" t="s">
        <v>43</v>
      </c>
      <c r="B11" s="28"/>
      <c r="C11" s="28"/>
    </row>
    <row r="12" spans="1:3" x14ac:dyDescent="0.35">
      <c r="A12" s="29" t="s">
        <v>67</v>
      </c>
      <c r="B12" s="28"/>
      <c r="C12" s="28"/>
    </row>
    <row r="13" spans="1:3" x14ac:dyDescent="0.35">
      <c r="A13" s="8" t="s">
        <v>366</v>
      </c>
      <c r="B13" s="28"/>
      <c r="C13" s="28"/>
    </row>
    <row r="14" spans="1:3" x14ac:dyDescent="0.35">
      <c r="A14" s="28"/>
      <c r="B14" s="28"/>
      <c r="C14" s="28"/>
    </row>
    <row r="15" spans="1:3" x14ac:dyDescent="0.35">
      <c r="A15" s="28"/>
      <c r="B15" s="28"/>
      <c r="C15" s="28"/>
    </row>
    <row r="16" spans="1:3" x14ac:dyDescent="0.35">
      <c r="A16" s="10"/>
      <c r="B16" s="28"/>
      <c r="C16" s="28"/>
    </row>
    <row r="17" spans="1:3" x14ac:dyDescent="0.35">
      <c r="A17" s="41" t="s">
        <v>44</v>
      </c>
      <c r="B17" s="28"/>
      <c r="C17" s="28"/>
    </row>
    <row r="18" spans="1:3" x14ac:dyDescent="0.35">
      <c r="A18" s="29" t="s">
        <v>300</v>
      </c>
      <c r="B18" s="28"/>
      <c r="C18" s="28"/>
    </row>
    <row r="19" spans="1:3" x14ac:dyDescent="0.35">
      <c r="A19" s="8" t="s">
        <v>366</v>
      </c>
      <c r="B19" s="28"/>
      <c r="C19" s="28"/>
    </row>
    <row r="20" spans="1:3" x14ac:dyDescent="0.35">
      <c r="A20" s="28"/>
      <c r="B20" s="28"/>
      <c r="C20" s="28"/>
    </row>
    <row r="21" spans="1:3" x14ac:dyDescent="0.35">
      <c r="A21" s="28"/>
      <c r="B21" s="28"/>
      <c r="C21" s="28"/>
    </row>
    <row r="22" spans="1:3" x14ac:dyDescent="0.35">
      <c r="A22" s="10"/>
      <c r="B22" s="28"/>
      <c r="C22" s="28"/>
    </row>
    <row r="23" spans="1:3" x14ac:dyDescent="0.35">
      <c r="A23" s="41" t="s">
        <v>301</v>
      </c>
      <c r="B23" s="28"/>
      <c r="C23" s="28"/>
    </row>
    <row r="24" spans="1:3" x14ac:dyDescent="0.35">
      <c r="A24" s="29" t="s">
        <v>67</v>
      </c>
      <c r="B24" s="28"/>
      <c r="C24" s="28"/>
    </row>
    <row r="25" spans="1:3" x14ac:dyDescent="0.35">
      <c r="A25" s="8" t="s">
        <v>272</v>
      </c>
      <c r="B25" s="28"/>
      <c r="C25" s="28"/>
    </row>
    <row r="26" spans="1:3" x14ac:dyDescent="0.35">
      <c r="A26" s="28"/>
      <c r="B26" s="28"/>
      <c r="C26" s="28"/>
    </row>
    <row r="27" spans="1:3" x14ac:dyDescent="0.35">
      <c r="A27" s="28"/>
      <c r="B27" s="28"/>
      <c r="C27" s="28"/>
    </row>
    <row r="28" spans="1:3" x14ac:dyDescent="0.35">
      <c r="A28" s="28"/>
      <c r="B28" s="28"/>
      <c r="C28" s="28"/>
    </row>
    <row r="29" spans="1:3" x14ac:dyDescent="0.35">
      <c r="A29" s="41" t="s">
        <v>302</v>
      </c>
      <c r="B29" s="28"/>
      <c r="C29" s="28"/>
    </row>
    <row r="30" spans="1:3" x14ac:dyDescent="0.35">
      <c r="A30" s="29" t="s">
        <v>67</v>
      </c>
      <c r="B30" s="28"/>
      <c r="C30" s="28"/>
    </row>
    <row r="31" spans="1:3" x14ac:dyDescent="0.35">
      <c r="A31" s="8" t="s">
        <v>272</v>
      </c>
      <c r="B31" s="28"/>
      <c r="C31" s="28"/>
    </row>
    <row r="32" spans="1:3" x14ac:dyDescent="0.35">
      <c r="A32" s="28"/>
      <c r="B32" s="28"/>
      <c r="C32" s="28"/>
    </row>
    <row r="33" spans="1:3" x14ac:dyDescent="0.35">
      <c r="A33" s="28"/>
      <c r="B33" s="28"/>
      <c r="C33" s="28"/>
    </row>
    <row r="34" spans="1:3" x14ac:dyDescent="0.35">
      <c r="A34" s="28"/>
      <c r="B34" s="28"/>
      <c r="C34" s="28"/>
    </row>
    <row r="35" spans="1:3" x14ac:dyDescent="0.35"/>
  </sheetData>
  <sheetProtection algorithmName="SHA-512" hashValue="vgNpAFDBwB6vsdkNXuDOv9fYokwh/7Y7KkMZ0PqvBsaXPwVIIJ+IZTDkn5ww7YsLcF8vgFueNhiPVVHeVqc2sw==" saltValue="AlcIWatnWSm/WZY21nFZ/Q==" spinCount="100000" sheet="1" objects="1" scenarios="1"/>
  <protectedRanges>
    <protectedRange sqref="A31" name="Range5"/>
    <protectedRange sqref="A25" name="Range4"/>
    <protectedRange sqref="A19" name="Range3"/>
    <protectedRange sqref="A13" name="Range2"/>
    <protectedRange sqref="B4:B8" name="Range1"/>
  </protectedRanges>
  <dataConsolidate/>
  <dataValidations count="3">
    <dataValidation type="custom" allowBlank="1" showInputMessage="1" showErrorMessage="1" error="Please use single quoted string._x000a_you will have to use two single quotes at the start." prompt="Example: ''xyz'" sqref="B4" xr:uid="{00000000-0002-0000-0200-000000000000}">
      <formula1>AND(EXACT(LEFT(B4,1),"'"),EXACT(RIGHT(B4,1),"'"))</formula1>
    </dataValidation>
    <dataValidation operator="greaterThan" allowBlank="1" showInputMessage="1" showErrorMessage="1" sqref="B5" xr:uid="{00000000-0002-0000-0200-000001000000}"/>
    <dataValidation type="list" allowBlank="1" showInputMessage="1" showErrorMessage="1" sqref="A13 A19 A25 A31" xr:uid="{00000000-0002-0000-0200-000002000000}">
      <formula1>expressionList</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2D050"/>
  </sheetPr>
  <dimension ref="A1:C20"/>
  <sheetViews>
    <sheetView showFormulas="1" showGridLines="0" zoomScale="80" zoomScaleNormal="80" workbookViewId="0">
      <selection activeCell="B2" sqref="B2"/>
    </sheetView>
  </sheetViews>
  <sheetFormatPr defaultColWidth="0" defaultRowHeight="14.5" zeroHeight="1" x14ac:dyDescent="0.35"/>
  <cols>
    <col min="1" max="1" width="25.81640625" customWidth="1"/>
    <col min="2" max="2" width="42.453125" customWidth="1"/>
    <col min="3" max="3" width="4.453125" customWidth="1"/>
    <col min="4" max="16384" width="8.81640625" hidden="1"/>
  </cols>
  <sheetData>
    <row r="1" spans="1:3" x14ac:dyDescent="0.35">
      <c r="A1" s="53" t="s">
        <v>9</v>
      </c>
      <c r="B1" s="54"/>
      <c r="C1" s="28"/>
    </row>
    <row r="2" spans="1:3" x14ac:dyDescent="0.35">
      <c r="A2" s="29" t="s">
        <v>303</v>
      </c>
      <c r="B2" s="65" t="s">
        <v>1056</v>
      </c>
      <c r="C2" s="28"/>
    </row>
    <row r="3" spans="1:3" x14ac:dyDescent="0.35">
      <c r="A3" s="29" t="s">
        <v>304</v>
      </c>
      <c r="B3" s="65" t="s">
        <v>1057</v>
      </c>
      <c r="C3" s="28"/>
    </row>
    <row r="4" spans="1:3" x14ac:dyDescent="0.35">
      <c r="A4" s="29" t="s">
        <v>305</v>
      </c>
      <c r="B4" s="21" t="s">
        <v>1055</v>
      </c>
      <c r="C4" s="28"/>
    </row>
    <row r="5" spans="1:3" x14ac:dyDescent="0.35">
      <c r="A5" s="28"/>
      <c r="B5" s="28"/>
      <c r="C5" s="28"/>
    </row>
    <row r="6" spans="1:3" x14ac:dyDescent="0.35">
      <c r="A6" s="28"/>
      <c r="B6" s="28"/>
      <c r="C6" s="28"/>
    </row>
    <row r="7" spans="1:3" x14ac:dyDescent="0.35">
      <c r="A7" s="42" t="s">
        <v>306</v>
      </c>
      <c r="B7" s="28"/>
      <c r="C7" s="28"/>
    </row>
    <row r="8" spans="1:3" x14ac:dyDescent="0.35">
      <c r="A8" s="29" t="s">
        <v>67</v>
      </c>
      <c r="B8" s="28"/>
      <c r="C8" s="28"/>
    </row>
    <row r="9" spans="1:3" x14ac:dyDescent="0.35">
      <c r="A9" s="58" t="s">
        <v>272</v>
      </c>
      <c r="B9" s="28"/>
      <c r="C9" s="28"/>
    </row>
    <row r="10" spans="1:3" x14ac:dyDescent="0.35">
      <c r="A10" s="28"/>
      <c r="B10" s="28"/>
      <c r="C10" s="28"/>
    </row>
    <row r="11" spans="1:3" x14ac:dyDescent="0.35">
      <c r="A11" s="28"/>
      <c r="B11" s="28"/>
      <c r="C11" s="28"/>
    </row>
    <row r="12" spans="1:3" x14ac:dyDescent="0.35">
      <c r="A12" s="28"/>
      <c r="B12" s="28"/>
      <c r="C12" s="28"/>
    </row>
    <row r="13" spans="1:3" x14ac:dyDescent="0.35">
      <c r="A13" s="42" t="s">
        <v>307</v>
      </c>
      <c r="B13" s="28"/>
      <c r="C13" s="28"/>
    </row>
    <row r="14" spans="1:3" x14ac:dyDescent="0.35">
      <c r="A14" s="29" t="s">
        <v>67</v>
      </c>
      <c r="B14" s="28"/>
      <c r="C14" s="28"/>
    </row>
    <row r="15" spans="1:3" x14ac:dyDescent="0.35">
      <c r="A15" s="8" t="s">
        <v>272</v>
      </c>
      <c r="B15" s="28"/>
      <c r="C15" s="28"/>
    </row>
    <row r="16" spans="1:3" x14ac:dyDescent="0.35">
      <c r="A16" s="28"/>
      <c r="B16" s="28"/>
      <c r="C16" s="28"/>
    </row>
    <row r="17" spans="1:3" x14ac:dyDescent="0.35">
      <c r="A17" s="28"/>
      <c r="B17" s="28"/>
      <c r="C17" s="28"/>
    </row>
    <row r="18" spans="1:3" x14ac:dyDescent="0.35">
      <c r="A18" s="28"/>
      <c r="B18" s="28"/>
      <c r="C18" s="28"/>
    </row>
    <row r="19" spans="1:3" x14ac:dyDescent="0.35">
      <c r="A19" s="28"/>
      <c r="B19" s="28"/>
      <c r="C19" s="28"/>
    </row>
    <row r="20" spans="1:3" x14ac:dyDescent="0.35">
      <c r="A20" s="28"/>
      <c r="B20" s="28"/>
      <c r="C20" s="28"/>
    </row>
  </sheetData>
  <sheetProtection algorithmName="SHA-512" hashValue="/LtSjHiYIhRam6gEavM0IqfgT6e3SFAP5JGVMk/FMEk2fSTwKekumCa/f763+rqe7h/EM+FJZmr+IYQ5ENW5hQ==" saltValue="SZVxgPIFpEuIdpsxjtotUw==" spinCount="100000" sheet="1" objects="1" scenarios="1"/>
  <protectedRanges>
    <protectedRange sqref="A15" name="Range3"/>
    <protectedRange sqref="A9" name="Range2"/>
    <protectedRange sqref="B2:B4" name="Range1"/>
  </protectedRanges>
  <dataConsolidate/>
  <dataValidations count="2">
    <dataValidation type="list" allowBlank="1" showInputMessage="1" showErrorMessage="1" sqref="A9 A15" xr:uid="{00000000-0002-0000-0300-000000000000}">
      <formula1>expressionList</formula1>
    </dataValidation>
    <dataValidation type="custom" allowBlank="1" showInputMessage="1" showErrorMessage="1" error="Please use single quoted string._x000a_you will have to use two single quotes at the start." prompt="Example: ''xyz'" sqref="B4" xr:uid="{00000000-0002-0000-0300-000001000000}">
      <formula1>AND(EXACT(LEFT(B4,1),"'"),EXACT(RIGHT(B4,1),"'"))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92D050"/>
  </sheetPr>
  <dimension ref="A1:K500"/>
  <sheetViews>
    <sheetView showGridLines="0" topLeftCell="A186" zoomScale="83" zoomScaleNormal="83" workbookViewId="0">
      <selection activeCell="B219" sqref="B219"/>
    </sheetView>
  </sheetViews>
  <sheetFormatPr defaultColWidth="0" defaultRowHeight="14.5" x14ac:dyDescent="0.35"/>
  <cols>
    <col min="1" max="1" width="26.453125" bestFit="1" customWidth="1"/>
    <col min="2" max="2" width="40.1796875" bestFit="1" customWidth="1"/>
    <col min="3" max="3" width="24.36328125" customWidth="1"/>
    <col min="4" max="4" width="7.1796875" customWidth="1"/>
    <col min="5" max="5" width="107.1796875" customWidth="1"/>
    <col min="6" max="7" width="6.6328125" customWidth="1"/>
    <col min="8" max="8" width="30.453125" bestFit="1" customWidth="1"/>
    <col min="9" max="9" width="18.453125" bestFit="1" customWidth="1"/>
    <col min="10" max="10" width="21.6328125" bestFit="1" customWidth="1"/>
    <col min="11" max="11" width="19.453125" bestFit="1" customWidth="1"/>
    <col min="12" max="16384" width="8.81640625" hidden="1"/>
  </cols>
  <sheetData>
    <row r="1" spans="1:11" x14ac:dyDescent="0.35">
      <c r="A1" s="31" t="s">
        <v>356</v>
      </c>
      <c r="B1" s="31"/>
      <c r="C1" s="28"/>
      <c r="D1" s="3"/>
      <c r="E1" s="28"/>
      <c r="F1" s="28"/>
      <c r="G1" s="28"/>
      <c r="H1" s="31" t="s">
        <v>357</v>
      </c>
      <c r="I1" s="28"/>
      <c r="J1" s="28"/>
      <c r="K1" s="28"/>
    </row>
    <row r="2" spans="1:11" x14ac:dyDescent="0.35">
      <c r="A2" s="48" t="s">
        <v>358</v>
      </c>
      <c r="B2" s="48" t="s">
        <v>359</v>
      </c>
      <c r="C2" s="48" t="s">
        <v>360</v>
      </c>
      <c r="D2" s="29" t="s">
        <v>361</v>
      </c>
      <c r="E2" s="48" t="s">
        <v>362</v>
      </c>
      <c r="F2" s="123"/>
      <c r="G2" s="28"/>
      <c r="H2" s="49" t="s">
        <v>363</v>
      </c>
      <c r="I2" s="49" t="s">
        <v>364</v>
      </c>
      <c r="J2" s="49" t="s">
        <v>365</v>
      </c>
      <c r="K2" s="28"/>
    </row>
    <row r="3" spans="1:11" s="28" customFormat="1" x14ac:dyDescent="0.35">
      <c r="A3" s="129" t="s">
        <v>9</v>
      </c>
      <c r="B3" s="129" t="s">
        <v>1232</v>
      </c>
      <c r="C3" s="129" t="s">
        <v>488</v>
      </c>
      <c r="D3" s="130">
        <v>3</v>
      </c>
      <c r="E3" s="129" t="s">
        <v>1231</v>
      </c>
      <c r="F3" s="131"/>
      <c r="H3" s="49"/>
      <c r="I3" s="49"/>
      <c r="J3" s="49"/>
    </row>
    <row r="4" spans="1:11" x14ac:dyDescent="0.35">
      <c r="A4" s="129" t="s">
        <v>9</v>
      </c>
      <c r="B4" s="129" t="s">
        <v>545</v>
      </c>
      <c r="C4" s="129" t="s">
        <v>488</v>
      </c>
      <c r="D4" s="130">
        <v>3</v>
      </c>
      <c r="E4" s="129" t="s">
        <v>546</v>
      </c>
      <c r="F4" s="122"/>
      <c r="G4" s="28"/>
      <c r="H4" s="8" t="s">
        <v>369</v>
      </c>
      <c r="I4" s="8" t="s">
        <v>370</v>
      </c>
      <c r="J4" s="8" t="s">
        <v>369</v>
      </c>
      <c r="K4" s="28"/>
    </row>
    <row r="5" spans="1:11" x14ac:dyDescent="0.35">
      <c r="A5" s="129" t="s">
        <v>9</v>
      </c>
      <c r="B5" s="129" t="s">
        <v>541</v>
      </c>
      <c r="C5" s="129" t="s">
        <v>488</v>
      </c>
      <c r="D5" s="130">
        <v>3</v>
      </c>
      <c r="E5" s="129" t="s">
        <v>542</v>
      </c>
      <c r="F5" s="24"/>
      <c r="G5" s="28"/>
      <c r="H5" s="8" t="s">
        <v>373</v>
      </c>
      <c r="I5" s="8" t="s">
        <v>370</v>
      </c>
      <c r="J5" s="8" t="s">
        <v>373</v>
      </c>
      <c r="K5" s="28"/>
    </row>
    <row r="6" spans="1:11" x14ac:dyDescent="0.35">
      <c r="A6" s="129" t="s">
        <v>9</v>
      </c>
      <c r="B6" s="129" t="s">
        <v>537</v>
      </c>
      <c r="C6" s="129" t="s">
        <v>379</v>
      </c>
      <c r="D6" s="130">
        <v>1</v>
      </c>
      <c r="E6" s="129" t="s">
        <v>886</v>
      </c>
      <c r="F6" s="122"/>
      <c r="G6" s="28"/>
      <c r="H6" s="8" t="s">
        <v>377</v>
      </c>
      <c r="I6" s="8" t="s">
        <v>378</v>
      </c>
      <c r="J6" s="8" t="s">
        <v>379</v>
      </c>
      <c r="K6" s="28"/>
    </row>
    <row r="7" spans="1:11" x14ac:dyDescent="0.35">
      <c r="A7" s="129" t="s">
        <v>9</v>
      </c>
      <c r="B7" s="129" t="s">
        <v>539</v>
      </c>
      <c r="C7" s="129" t="s">
        <v>379</v>
      </c>
      <c r="D7" s="130">
        <v>1</v>
      </c>
      <c r="E7" s="129" t="s">
        <v>887</v>
      </c>
      <c r="F7" s="122"/>
      <c r="G7" s="28"/>
      <c r="H7" s="8" t="s">
        <v>383</v>
      </c>
      <c r="I7" s="8" t="s">
        <v>378</v>
      </c>
      <c r="J7" s="8" t="s">
        <v>379</v>
      </c>
      <c r="K7" s="28"/>
    </row>
    <row r="8" spans="1:11" x14ac:dyDescent="0.35">
      <c r="A8" s="127"/>
      <c r="B8" s="127" t="s">
        <v>1139</v>
      </c>
      <c r="C8" s="127" t="s">
        <v>369</v>
      </c>
      <c r="D8" s="128">
        <v>2</v>
      </c>
      <c r="E8" s="127" t="s">
        <v>1140</v>
      </c>
      <c r="F8" s="24"/>
      <c r="G8" s="28"/>
      <c r="H8" s="8" t="s">
        <v>387</v>
      </c>
      <c r="I8" s="8" t="s">
        <v>360</v>
      </c>
      <c r="J8" s="8" t="s">
        <v>381</v>
      </c>
      <c r="K8" s="28"/>
    </row>
    <row r="9" spans="1:11" x14ac:dyDescent="0.35">
      <c r="A9" s="127"/>
      <c r="B9" s="127" t="s">
        <v>1141</v>
      </c>
      <c r="C9" s="127" t="s">
        <v>492</v>
      </c>
      <c r="D9" s="128">
        <v>2</v>
      </c>
      <c r="E9" s="127" t="s">
        <v>1142</v>
      </c>
      <c r="F9" s="24"/>
      <c r="G9" s="28"/>
      <c r="H9" s="8" t="s">
        <v>390</v>
      </c>
      <c r="I9" s="8" t="s">
        <v>360</v>
      </c>
      <c r="J9" s="8" t="s">
        <v>389</v>
      </c>
      <c r="K9" s="28"/>
    </row>
    <row r="10" spans="1:11" x14ac:dyDescent="0.35">
      <c r="A10" s="127"/>
      <c r="B10" s="127" t="s">
        <v>1132</v>
      </c>
      <c r="C10" s="127" t="s">
        <v>502</v>
      </c>
      <c r="D10" s="128">
        <v>1</v>
      </c>
      <c r="E10" s="127" t="s">
        <v>1130</v>
      </c>
      <c r="F10" s="24"/>
      <c r="G10" s="28"/>
      <c r="H10" s="8" t="s">
        <v>394</v>
      </c>
      <c r="I10" s="8" t="s">
        <v>360</v>
      </c>
      <c r="J10" s="8" t="s">
        <v>395</v>
      </c>
      <c r="K10" s="28"/>
    </row>
    <row r="11" spans="1:11" x14ac:dyDescent="0.35">
      <c r="A11" s="127"/>
      <c r="B11" s="127" t="s">
        <v>1135</v>
      </c>
      <c r="C11" s="127" t="s">
        <v>385</v>
      </c>
      <c r="D11" s="128">
        <v>2</v>
      </c>
      <c r="E11" s="127" t="s">
        <v>1136</v>
      </c>
      <c r="F11" s="122"/>
      <c r="G11" s="28"/>
      <c r="H11" s="8" t="s">
        <v>398</v>
      </c>
      <c r="I11" s="8" t="s">
        <v>360</v>
      </c>
      <c r="J11" s="8" t="s">
        <v>399</v>
      </c>
      <c r="K11" s="28"/>
    </row>
    <row r="12" spans="1:11" x14ac:dyDescent="0.35">
      <c r="A12" s="127"/>
      <c r="B12" s="127" t="s">
        <v>1137</v>
      </c>
      <c r="C12" s="127" t="s">
        <v>451</v>
      </c>
      <c r="D12" s="128">
        <v>2</v>
      </c>
      <c r="E12" s="127" t="s">
        <v>1138</v>
      </c>
      <c r="F12" s="122"/>
      <c r="G12" s="28"/>
      <c r="H12" s="8" t="s">
        <v>403</v>
      </c>
      <c r="I12" s="8" t="s">
        <v>360</v>
      </c>
      <c r="J12" s="8" t="s">
        <v>403</v>
      </c>
      <c r="K12" s="28"/>
    </row>
    <row r="13" spans="1:11" x14ac:dyDescent="0.35">
      <c r="A13" s="127"/>
      <c r="B13" s="127" t="s">
        <v>1035</v>
      </c>
      <c r="C13" s="127" t="s">
        <v>415</v>
      </c>
      <c r="D13" s="128">
        <v>2</v>
      </c>
      <c r="E13" s="127" t="s">
        <v>1134</v>
      </c>
      <c r="F13" s="122"/>
      <c r="G13" s="28"/>
      <c r="H13" s="8" t="s">
        <v>406</v>
      </c>
      <c r="I13" s="8" t="s">
        <v>360</v>
      </c>
      <c r="J13" s="8" t="s">
        <v>375</v>
      </c>
      <c r="K13" s="28"/>
    </row>
    <row r="14" spans="1:11" x14ac:dyDescent="0.35">
      <c r="A14" s="127"/>
      <c r="B14" s="127" t="s">
        <v>1133</v>
      </c>
      <c r="C14" s="127" t="s">
        <v>389</v>
      </c>
      <c r="D14" s="128">
        <v>1</v>
      </c>
      <c r="E14" s="127" t="s">
        <v>1132</v>
      </c>
      <c r="F14" s="28"/>
      <c r="G14" s="28"/>
      <c r="H14" s="8" t="s">
        <v>409</v>
      </c>
      <c r="I14" s="8" t="s">
        <v>360</v>
      </c>
      <c r="J14" s="8" t="s">
        <v>410</v>
      </c>
      <c r="K14" s="28"/>
    </row>
    <row r="15" spans="1:11" x14ac:dyDescent="0.35">
      <c r="A15" s="127"/>
      <c r="B15" s="129" t="s">
        <v>1130</v>
      </c>
      <c r="C15" s="129" t="s">
        <v>499</v>
      </c>
      <c r="D15" s="130">
        <v>2</v>
      </c>
      <c r="E15" s="129" t="s">
        <v>1131</v>
      </c>
      <c r="F15" s="28"/>
      <c r="G15" s="28"/>
      <c r="H15" s="8" t="s">
        <v>414</v>
      </c>
      <c r="I15" s="8" t="s">
        <v>360</v>
      </c>
      <c r="J15" s="8" t="s">
        <v>415</v>
      </c>
      <c r="K15" s="28"/>
    </row>
    <row r="16" spans="1:11" x14ac:dyDescent="0.35">
      <c r="A16" s="120" t="s">
        <v>6</v>
      </c>
      <c r="B16" s="120" t="s">
        <v>721</v>
      </c>
      <c r="C16" s="120" t="s">
        <v>367</v>
      </c>
      <c r="D16" s="121">
        <v>2</v>
      </c>
      <c r="E16" s="120" t="s">
        <v>726</v>
      </c>
      <c r="F16" s="28"/>
      <c r="G16" s="28"/>
      <c r="H16" s="8" t="s">
        <v>418</v>
      </c>
      <c r="I16" s="8" t="s">
        <v>360</v>
      </c>
      <c r="J16" s="8" t="s">
        <v>419</v>
      </c>
      <c r="K16" s="28"/>
    </row>
    <row r="17" spans="1:11" x14ac:dyDescent="0.35">
      <c r="A17" s="120" t="s">
        <v>6</v>
      </c>
      <c r="B17" s="120" t="s">
        <v>974</v>
      </c>
      <c r="C17" s="120" t="s">
        <v>369</v>
      </c>
      <c r="D17" s="121">
        <v>2</v>
      </c>
      <c r="E17" s="120" t="s">
        <v>975</v>
      </c>
      <c r="F17" s="132"/>
      <c r="G17" s="28"/>
      <c r="H17" s="8" t="s">
        <v>422</v>
      </c>
      <c r="I17" s="8" t="s">
        <v>370</v>
      </c>
      <c r="J17" s="8" t="s">
        <v>423</v>
      </c>
      <c r="K17" s="28"/>
    </row>
    <row r="18" spans="1:11" x14ac:dyDescent="0.35">
      <c r="A18" s="120" t="s">
        <v>6</v>
      </c>
      <c r="B18" s="120" t="s">
        <v>972</v>
      </c>
      <c r="C18" s="120" t="s">
        <v>412</v>
      </c>
      <c r="D18" s="121">
        <v>2</v>
      </c>
      <c r="E18" s="120" t="s">
        <v>1245</v>
      </c>
      <c r="F18" s="132"/>
      <c r="G18" s="28"/>
      <c r="H18" s="8" t="s">
        <v>427</v>
      </c>
      <c r="I18" s="8" t="s">
        <v>370</v>
      </c>
      <c r="J18" s="8" t="s">
        <v>401</v>
      </c>
      <c r="K18" s="28"/>
    </row>
    <row r="19" spans="1:11" x14ac:dyDescent="0.35">
      <c r="A19" s="120" t="s">
        <v>6</v>
      </c>
      <c r="B19" s="120" t="s">
        <v>973</v>
      </c>
      <c r="C19" s="120" t="s">
        <v>367</v>
      </c>
      <c r="D19" s="121">
        <v>2</v>
      </c>
      <c r="E19" s="120" t="s">
        <v>971</v>
      </c>
      <c r="F19" s="132"/>
      <c r="G19" s="28"/>
      <c r="H19" s="8" t="s">
        <v>430</v>
      </c>
      <c r="I19" s="8" t="s">
        <v>370</v>
      </c>
      <c r="J19" s="8" t="s">
        <v>401</v>
      </c>
      <c r="K19" s="28"/>
    </row>
    <row r="20" spans="1:11" x14ac:dyDescent="0.35">
      <c r="A20" s="120" t="s">
        <v>6</v>
      </c>
      <c r="B20" s="120" t="s">
        <v>965</v>
      </c>
      <c r="C20" s="120" t="s">
        <v>369</v>
      </c>
      <c r="D20" s="121">
        <v>2</v>
      </c>
      <c r="E20" s="120" t="s">
        <v>980</v>
      </c>
      <c r="F20" s="132"/>
      <c r="G20" s="28"/>
      <c r="H20" s="8" t="s">
        <v>433</v>
      </c>
      <c r="I20" s="8" t="s">
        <v>370</v>
      </c>
      <c r="J20" s="8" t="s">
        <v>434</v>
      </c>
      <c r="K20" s="28"/>
    </row>
    <row r="21" spans="1:11" x14ac:dyDescent="0.35">
      <c r="A21" s="120" t="s">
        <v>6</v>
      </c>
      <c r="B21" s="120" t="s">
        <v>982</v>
      </c>
      <c r="C21" s="120" t="s">
        <v>373</v>
      </c>
      <c r="D21" s="121">
        <v>3</v>
      </c>
      <c r="E21" s="120" t="s">
        <v>1244</v>
      </c>
      <c r="F21" s="132"/>
      <c r="G21" s="28"/>
      <c r="H21" s="8" t="s">
        <v>437</v>
      </c>
      <c r="I21" s="8" t="s">
        <v>370</v>
      </c>
      <c r="J21" s="8" t="s">
        <v>412</v>
      </c>
      <c r="K21" s="28"/>
    </row>
    <row r="22" spans="1:11" x14ac:dyDescent="0.35">
      <c r="A22" s="120" t="s">
        <v>6</v>
      </c>
      <c r="B22" s="120" t="s">
        <v>1243</v>
      </c>
      <c r="C22" s="120" t="s">
        <v>369</v>
      </c>
      <c r="D22" s="121">
        <v>2</v>
      </c>
      <c r="E22" s="120" t="s">
        <v>1238</v>
      </c>
      <c r="F22" s="132"/>
      <c r="G22" s="28"/>
      <c r="H22" s="8" t="s">
        <v>440</v>
      </c>
      <c r="I22" s="8" t="s">
        <v>370</v>
      </c>
      <c r="J22" s="8" t="s">
        <v>441</v>
      </c>
      <c r="K22" s="28"/>
    </row>
    <row r="23" spans="1:11" x14ac:dyDescent="0.35">
      <c r="A23" s="120" t="s">
        <v>6</v>
      </c>
      <c r="B23" s="120" t="s">
        <v>983</v>
      </c>
      <c r="C23" s="120" t="s">
        <v>367</v>
      </c>
      <c r="D23" s="121">
        <v>3</v>
      </c>
      <c r="E23" s="120" t="s">
        <v>993</v>
      </c>
      <c r="F23" s="132"/>
      <c r="G23" s="28"/>
      <c r="H23" s="8" t="s">
        <v>444</v>
      </c>
      <c r="I23" s="8" t="s">
        <v>370</v>
      </c>
      <c r="J23" s="8" t="s">
        <v>445</v>
      </c>
      <c r="K23" s="28"/>
    </row>
    <row r="24" spans="1:11" x14ac:dyDescent="0.35">
      <c r="A24" s="120" t="s">
        <v>6</v>
      </c>
      <c r="B24" s="120" t="s">
        <v>1237</v>
      </c>
      <c r="C24" s="120" t="s">
        <v>367</v>
      </c>
      <c r="D24" s="121">
        <v>2</v>
      </c>
      <c r="E24" s="134" t="s">
        <v>970</v>
      </c>
      <c r="F24" s="132"/>
      <c r="G24" s="28"/>
      <c r="H24" s="8" t="s">
        <v>447</v>
      </c>
      <c r="I24" s="8" t="s">
        <v>370</v>
      </c>
      <c r="J24" s="8" t="s">
        <v>448</v>
      </c>
      <c r="K24" s="28"/>
    </row>
    <row r="25" spans="1:11" x14ac:dyDescent="0.35">
      <c r="A25" s="120" t="s">
        <v>6</v>
      </c>
      <c r="B25" s="120" t="s">
        <v>1239</v>
      </c>
      <c r="C25" s="120" t="s">
        <v>412</v>
      </c>
      <c r="D25" s="133">
        <v>2</v>
      </c>
      <c r="E25" s="120" t="s">
        <v>1240</v>
      </c>
      <c r="F25" s="136"/>
      <c r="G25" s="28"/>
      <c r="H25" s="8" t="s">
        <v>450</v>
      </c>
      <c r="I25" s="8" t="s">
        <v>370</v>
      </c>
      <c r="J25" s="8" t="s">
        <v>451</v>
      </c>
      <c r="K25" s="28"/>
    </row>
    <row r="26" spans="1:11" x14ac:dyDescent="0.35">
      <c r="A26" s="56" t="s">
        <v>6</v>
      </c>
      <c r="B26" s="56" t="s">
        <v>760</v>
      </c>
      <c r="C26" s="56" t="s">
        <v>497</v>
      </c>
      <c r="D26" s="56">
        <v>1</v>
      </c>
      <c r="E26" s="135" t="s">
        <v>32</v>
      </c>
      <c r="F26" s="132"/>
      <c r="G26" s="28"/>
      <c r="H26" s="8" t="s">
        <v>454</v>
      </c>
      <c r="I26" s="8" t="s">
        <v>370</v>
      </c>
      <c r="J26" s="8" t="s">
        <v>455</v>
      </c>
      <c r="K26" s="28"/>
    </row>
    <row r="27" spans="1:11" x14ac:dyDescent="0.35">
      <c r="A27" s="56" t="s">
        <v>6</v>
      </c>
      <c r="B27" s="56" t="s">
        <v>763</v>
      </c>
      <c r="C27" s="56" t="s">
        <v>497</v>
      </c>
      <c r="D27" s="56">
        <v>1</v>
      </c>
      <c r="E27" s="56" t="s">
        <v>668</v>
      </c>
      <c r="F27" s="28"/>
      <c r="G27" s="28"/>
      <c r="H27" s="8" t="s">
        <v>458</v>
      </c>
      <c r="I27" s="8" t="s">
        <v>370</v>
      </c>
      <c r="J27" s="8" t="s">
        <v>385</v>
      </c>
      <c r="K27" s="28"/>
    </row>
    <row r="28" spans="1:11" x14ac:dyDescent="0.35">
      <c r="A28" s="56" t="s">
        <v>6</v>
      </c>
      <c r="B28" s="56" t="s">
        <v>766</v>
      </c>
      <c r="C28" s="56" t="s">
        <v>497</v>
      </c>
      <c r="D28" s="56">
        <v>1</v>
      </c>
      <c r="E28" s="56" t="s">
        <v>675</v>
      </c>
      <c r="F28" s="28"/>
      <c r="G28" s="28"/>
      <c r="H28" s="8" t="s">
        <v>461</v>
      </c>
      <c r="I28" s="8" t="s">
        <v>370</v>
      </c>
      <c r="J28" s="8" t="s">
        <v>423</v>
      </c>
      <c r="K28" s="28"/>
    </row>
    <row r="29" spans="1:11" x14ac:dyDescent="0.35">
      <c r="A29" s="116" t="s">
        <v>901</v>
      </c>
      <c r="B29" s="116" t="s">
        <v>1158</v>
      </c>
      <c r="C29" s="116" t="s">
        <v>492</v>
      </c>
      <c r="D29" s="117">
        <v>2</v>
      </c>
      <c r="E29" s="116" t="s">
        <v>1156</v>
      </c>
      <c r="F29" s="28"/>
      <c r="G29" s="28"/>
      <c r="H29" s="8" t="s">
        <v>464</v>
      </c>
      <c r="I29" s="8" t="s">
        <v>465</v>
      </c>
      <c r="J29" s="8" t="s">
        <v>367</v>
      </c>
      <c r="K29" s="28"/>
    </row>
    <row r="30" spans="1:11" x14ac:dyDescent="0.35">
      <c r="A30" s="116"/>
      <c r="B30" s="116" t="s">
        <v>1155</v>
      </c>
      <c r="C30" s="116" t="s">
        <v>492</v>
      </c>
      <c r="D30" s="117">
        <v>2</v>
      </c>
      <c r="E30" s="116" t="s">
        <v>1156</v>
      </c>
      <c r="F30" s="28"/>
      <c r="G30" s="28"/>
      <c r="H30" s="8" t="s">
        <v>468</v>
      </c>
      <c r="I30" s="8" t="s">
        <v>465</v>
      </c>
      <c r="J30" s="8" t="s">
        <v>425</v>
      </c>
      <c r="K30" s="28"/>
    </row>
    <row r="31" spans="1:11" x14ac:dyDescent="0.35">
      <c r="A31" s="116" t="s">
        <v>1095</v>
      </c>
      <c r="B31" s="116" t="s">
        <v>1160</v>
      </c>
      <c r="C31" s="116" t="s">
        <v>492</v>
      </c>
      <c r="D31" s="117">
        <v>2</v>
      </c>
      <c r="E31" s="116" t="s">
        <v>1156</v>
      </c>
      <c r="F31" s="28"/>
      <c r="G31" s="28"/>
      <c r="H31" s="8" t="s">
        <v>471</v>
      </c>
      <c r="I31" s="8" t="s">
        <v>67</v>
      </c>
      <c r="J31" s="8" t="s">
        <v>472</v>
      </c>
      <c r="K31" s="28"/>
    </row>
    <row r="32" spans="1:11" x14ac:dyDescent="0.35">
      <c r="A32" s="116"/>
      <c r="B32" s="116" t="s">
        <v>990</v>
      </c>
      <c r="C32" s="116" t="s">
        <v>497</v>
      </c>
      <c r="D32" s="117">
        <v>1</v>
      </c>
      <c r="E32" s="116" t="s">
        <v>961</v>
      </c>
      <c r="F32" s="28"/>
      <c r="G32" s="28"/>
      <c r="H32" s="8" t="s">
        <v>475</v>
      </c>
      <c r="I32" s="8" t="s">
        <v>67</v>
      </c>
      <c r="J32" s="8" t="s">
        <v>476</v>
      </c>
      <c r="K32" s="28"/>
    </row>
    <row r="33" spans="1:11" x14ac:dyDescent="0.35">
      <c r="A33" s="116" t="s">
        <v>895</v>
      </c>
      <c r="B33" s="116" t="s">
        <v>969</v>
      </c>
      <c r="C33" s="116" t="s">
        <v>497</v>
      </c>
      <c r="D33" s="117">
        <v>1</v>
      </c>
      <c r="E33" s="116" t="s">
        <v>968</v>
      </c>
      <c r="F33" s="28"/>
      <c r="G33" s="28"/>
      <c r="H33" s="8" t="s">
        <v>479</v>
      </c>
      <c r="I33" s="8" t="s">
        <v>67</v>
      </c>
      <c r="J33" s="8" t="s">
        <v>480</v>
      </c>
      <c r="K33" s="28"/>
    </row>
    <row r="34" spans="1:11" x14ac:dyDescent="0.35">
      <c r="A34" s="116"/>
      <c r="B34" s="116" t="s">
        <v>1150</v>
      </c>
      <c r="C34" s="116" t="s">
        <v>497</v>
      </c>
      <c r="D34" s="117">
        <v>1</v>
      </c>
      <c r="E34" s="116" t="s">
        <v>1116</v>
      </c>
      <c r="F34" s="28"/>
      <c r="G34" s="28"/>
      <c r="H34" s="8" t="s">
        <v>483</v>
      </c>
      <c r="I34" s="8" t="s">
        <v>67</v>
      </c>
      <c r="J34" s="8" t="s">
        <v>484</v>
      </c>
      <c r="K34" s="28"/>
    </row>
    <row r="35" spans="1:11" x14ac:dyDescent="0.35">
      <c r="A35" s="116"/>
      <c r="B35" s="116" t="s">
        <v>1149</v>
      </c>
      <c r="C35" s="116" t="s">
        <v>497</v>
      </c>
      <c r="D35" s="117">
        <v>1</v>
      </c>
      <c r="E35" s="116" t="s">
        <v>1104</v>
      </c>
      <c r="F35" s="28"/>
      <c r="G35" s="28"/>
      <c r="H35" s="8" t="s">
        <v>487</v>
      </c>
      <c r="I35" s="8" t="s">
        <v>370</v>
      </c>
      <c r="J35" s="8" t="s">
        <v>488</v>
      </c>
      <c r="K35" s="28"/>
    </row>
    <row r="36" spans="1:11" x14ac:dyDescent="0.35">
      <c r="A36" s="116"/>
      <c r="B36" s="116" t="s">
        <v>1178</v>
      </c>
      <c r="C36" s="116" t="s">
        <v>491</v>
      </c>
      <c r="D36" s="117">
        <v>1</v>
      </c>
      <c r="E36" s="116" t="s">
        <v>961</v>
      </c>
      <c r="F36" s="28"/>
      <c r="G36" s="28"/>
      <c r="H36" s="8" t="s">
        <v>491</v>
      </c>
      <c r="I36" s="8" t="s">
        <v>360</v>
      </c>
      <c r="J36" s="8" t="s">
        <v>491</v>
      </c>
      <c r="K36" s="28"/>
    </row>
    <row r="37" spans="1:11" x14ac:dyDescent="0.35">
      <c r="A37" s="116"/>
      <c r="B37" s="116" t="s">
        <v>1177</v>
      </c>
      <c r="C37" s="116" t="s">
        <v>491</v>
      </c>
      <c r="D37" s="117">
        <v>1</v>
      </c>
      <c r="E37" s="116" t="s">
        <v>946</v>
      </c>
      <c r="F37" s="28"/>
      <c r="G37" s="28"/>
      <c r="H37" s="8" t="s">
        <v>494</v>
      </c>
      <c r="I37" s="8" t="s">
        <v>495</v>
      </c>
      <c r="J37" s="8" t="s">
        <v>494</v>
      </c>
      <c r="K37" s="28"/>
    </row>
    <row r="38" spans="1:11" x14ac:dyDescent="0.35">
      <c r="A38" s="116"/>
      <c r="B38" s="116" t="s">
        <v>1153</v>
      </c>
      <c r="C38" s="116" t="s">
        <v>491</v>
      </c>
      <c r="D38" s="117">
        <v>1</v>
      </c>
      <c r="E38" s="116" t="s">
        <v>1094</v>
      </c>
      <c r="F38" s="28"/>
      <c r="G38" s="28"/>
      <c r="H38" s="8" t="s">
        <v>497</v>
      </c>
      <c r="I38" s="8" t="s">
        <v>360</v>
      </c>
      <c r="J38" s="8" t="s">
        <v>497</v>
      </c>
      <c r="K38" s="28"/>
    </row>
    <row r="39" spans="1:11" x14ac:dyDescent="0.35">
      <c r="A39" s="116"/>
      <c r="B39" s="116" t="s">
        <v>1154</v>
      </c>
      <c r="C39" s="116" t="s">
        <v>491</v>
      </c>
      <c r="D39" s="117">
        <v>1</v>
      </c>
      <c r="E39" s="116" t="s">
        <v>1092</v>
      </c>
      <c r="F39" s="28"/>
      <c r="G39" s="28"/>
      <c r="H39" s="8" t="s">
        <v>501</v>
      </c>
      <c r="I39" s="8" t="s">
        <v>360</v>
      </c>
      <c r="J39" s="8" t="s">
        <v>501</v>
      </c>
      <c r="K39" s="28"/>
    </row>
    <row r="40" spans="1:11" x14ac:dyDescent="0.35">
      <c r="A40" s="116"/>
      <c r="B40" s="116" t="s">
        <v>1080</v>
      </c>
      <c r="C40" s="116" t="s">
        <v>491</v>
      </c>
      <c r="D40" s="117">
        <v>1</v>
      </c>
      <c r="E40" s="116" t="s">
        <v>1012</v>
      </c>
      <c r="F40" s="28"/>
      <c r="G40" s="28"/>
      <c r="H40" s="8" t="s">
        <v>503</v>
      </c>
      <c r="I40" s="8" t="s">
        <v>360</v>
      </c>
      <c r="J40" s="8" t="s">
        <v>504</v>
      </c>
      <c r="K40" s="28"/>
    </row>
    <row r="41" spans="1:11" x14ac:dyDescent="0.35">
      <c r="A41" s="116"/>
      <c r="B41" s="116" t="s">
        <v>1188</v>
      </c>
      <c r="C41" s="116" t="s">
        <v>499</v>
      </c>
      <c r="D41" s="117">
        <v>2</v>
      </c>
      <c r="E41" s="116" t="s">
        <v>1189</v>
      </c>
      <c r="F41" s="28"/>
      <c r="G41" s="28"/>
      <c r="H41" s="8" t="s">
        <v>507</v>
      </c>
      <c r="I41" s="8" t="s">
        <v>360</v>
      </c>
      <c r="J41" s="8" t="s">
        <v>508</v>
      </c>
      <c r="K41" s="28"/>
    </row>
    <row r="42" spans="1:11" x14ac:dyDescent="0.35">
      <c r="A42" s="116"/>
      <c r="B42" s="116" t="s">
        <v>1190</v>
      </c>
      <c r="C42" s="116" t="s">
        <v>502</v>
      </c>
      <c r="D42" s="117">
        <v>1</v>
      </c>
      <c r="E42" s="116" t="s">
        <v>1188</v>
      </c>
      <c r="F42" s="28"/>
      <c r="G42" s="28"/>
      <c r="H42" s="8" t="s">
        <v>510</v>
      </c>
      <c r="I42" s="8" t="s">
        <v>370</v>
      </c>
      <c r="J42" s="8" t="s">
        <v>392</v>
      </c>
      <c r="K42" s="28"/>
    </row>
    <row r="43" spans="1:11" x14ac:dyDescent="0.35">
      <c r="A43" s="116"/>
      <c r="B43" s="116" t="s">
        <v>1191</v>
      </c>
      <c r="C43" s="116" t="s">
        <v>389</v>
      </c>
      <c r="D43" s="117">
        <v>1</v>
      </c>
      <c r="E43" s="116" t="s">
        <v>1190</v>
      </c>
      <c r="F43" s="28"/>
      <c r="G43" s="28"/>
      <c r="H43" s="8" t="s">
        <v>513</v>
      </c>
      <c r="I43" s="8" t="s">
        <v>360</v>
      </c>
      <c r="J43" s="8" t="s">
        <v>514</v>
      </c>
      <c r="K43" s="28"/>
    </row>
    <row r="44" spans="1:11" x14ac:dyDescent="0.35">
      <c r="A44" s="116"/>
      <c r="B44" s="116" t="s">
        <v>1192</v>
      </c>
      <c r="C44" s="116" t="s">
        <v>492</v>
      </c>
      <c r="D44" s="117">
        <v>2</v>
      </c>
      <c r="E44" s="116" t="s">
        <v>1193</v>
      </c>
      <c r="F44" s="28"/>
      <c r="G44" s="28"/>
      <c r="H44" s="8" t="s">
        <v>516</v>
      </c>
      <c r="I44" s="8" t="s">
        <v>360</v>
      </c>
      <c r="J44" s="8" t="s">
        <v>517</v>
      </c>
      <c r="K44" s="28"/>
    </row>
    <row r="45" spans="1:11" x14ac:dyDescent="0.35">
      <c r="A45" s="116"/>
      <c r="B45" s="116" t="s">
        <v>1194</v>
      </c>
      <c r="C45" s="116" t="s">
        <v>492</v>
      </c>
      <c r="D45" s="117">
        <v>2</v>
      </c>
      <c r="E45" s="116" t="s">
        <v>1156</v>
      </c>
      <c r="F45" s="28"/>
      <c r="G45" s="28"/>
      <c r="H45" s="8" t="s">
        <v>519</v>
      </c>
      <c r="I45" s="8" t="s">
        <v>360</v>
      </c>
      <c r="J45" s="8" t="s">
        <v>417</v>
      </c>
      <c r="K45" s="28"/>
    </row>
    <row r="46" spans="1:11" x14ac:dyDescent="0.35">
      <c r="A46" s="124"/>
      <c r="B46" s="124" t="s">
        <v>1083</v>
      </c>
      <c r="C46" s="125" t="s">
        <v>494</v>
      </c>
      <c r="D46" s="126">
        <v>1</v>
      </c>
      <c r="E46" s="124" t="s">
        <v>1069</v>
      </c>
      <c r="F46" s="28"/>
      <c r="G46" s="28"/>
      <c r="H46" s="8" t="s">
        <v>522</v>
      </c>
      <c r="I46" s="8" t="s">
        <v>360</v>
      </c>
      <c r="J46" s="8" t="s">
        <v>522</v>
      </c>
      <c r="K46" s="28"/>
    </row>
    <row r="47" spans="1:11" x14ac:dyDescent="0.35">
      <c r="A47" s="71"/>
      <c r="B47" s="71" t="s">
        <v>1068</v>
      </c>
      <c r="C47" s="71" t="s">
        <v>497</v>
      </c>
      <c r="D47" s="82">
        <v>1</v>
      </c>
      <c r="E47" s="81" t="s">
        <v>37</v>
      </c>
      <c r="F47" s="28"/>
      <c r="G47" s="28"/>
      <c r="H47" s="8" t="s">
        <v>525</v>
      </c>
      <c r="I47" s="8" t="s">
        <v>360</v>
      </c>
      <c r="J47" s="8" t="s">
        <v>525</v>
      </c>
      <c r="K47" s="28"/>
    </row>
    <row r="48" spans="1:11" x14ac:dyDescent="0.35">
      <c r="A48" s="71"/>
      <c r="B48" s="71" t="s">
        <v>1082</v>
      </c>
      <c r="C48" s="8" t="s">
        <v>497</v>
      </c>
      <c r="D48" s="82">
        <v>1</v>
      </c>
      <c r="E48" s="71" t="s">
        <v>1064</v>
      </c>
      <c r="F48" s="28"/>
      <c r="G48" s="28"/>
      <c r="H48" s="8" t="s">
        <v>528</v>
      </c>
      <c r="I48" s="8" t="s">
        <v>360</v>
      </c>
      <c r="J48" s="8" t="s">
        <v>502</v>
      </c>
      <c r="K48" s="28"/>
    </row>
    <row r="49" spans="1:11" x14ac:dyDescent="0.35">
      <c r="A49" s="71"/>
      <c r="B49" s="112" t="s">
        <v>1067</v>
      </c>
      <c r="C49" s="71" t="s">
        <v>494</v>
      </c>
      <c r="D49" s="82">
        <v>1</v>
      </c>
      <c r="E49" s="81" t="s">
        <v>37</v>
      </c>
      <c r="F49" s="28"/>
      <c r="G49" s="28"/>
      <c r="H49" s="8" t="s">
        <v>532</v>
      </c>
      <c r="I49" s="8" t="s">
        <v>360</v>
      </c>
      <c r="J49" s="8" t="s">
        <v>499</v>
      </c>
      <c r="K49" s="28"/>
    </row>
    <row r="50" spans="1:11" x14ac:dyDescent="0.35">
      <c r="A50" s="71"/>
      <c r="B50" s="112" t="s">
        <v>1066</v>
      </c>
      <c r="C50" s="71" t="s">
        <v>369</v>
      </c>
      <c r="D50" s="82">
        <v>4</v>
      </c>
      <c r="E50" s="71" t="s">
        <v>1187</v>
      </c>
      <c r="F50" s="28"/>
      <c r="G50" s="28"/>
      <c r="H50" s="8" t="s">
        <v>535</v>
      </c>
      <c r="I50" s="8" t="s">
        <v>360</v>
      </c>
      <c r="J50" s="8" t="s">
        <v>536</v>
      </c>
      <c r="K50" s="28"/>
    </row>
    <row r="51" spans="1:11" x14ac:dyDescent="0.35">
      <c r="A51" s="71"/>
      <c r="B51" s="71" t="s">
        <v>1063</v>
      </c>
      <c r="C51" s="8" t="s">
        <v>560</v>
      </c>
      <c r="D51" s="82">
        <v>2</v>
      </c>
      <c r="E51" s="71" t="s">
        <v>1062</v>
      </c>
      <c r="F51" s="28"/>
      <c r="G51" s="28"/>
      <c r="H51" s="8" t="s">
        <v>538</v>
      </c>
      <c r="I51" s="8" t="s">
        <v>360</v>
      </c>
      <c r="J51" s="8" t="s">
        <v>536</v>
      </c>
      <c r="K51" s="28"/>
    </row>
    <row r="52" spans="1:11" x14ac:dyDescent="0.35">
      <c r="A52" s="71"/>
      <c r="B52" s="71" t="s">
        <v>1185</v>
      </c>
      <c r="C52" s="71" t="s">
        <v>401</v>
      </c>
      <c r="D52" s="82">
        <v>2</v>
      </c>
      <c r="E52" s="71" t="s">
        <v>1186</v>
      </c>
      <c r="F52" s="28"/>
      <c r="G52" s="28"/>
      <c r="H52" s="8" t="s">
        <v>540</v>
      </c>
      <c r="I52" s="8" t="s">
        <v>360</v>
      </c>
      <c r="J52" s="8" t="s">
        <v>421</v>
      </c>
      <c r="K52" s="28"/>
    </row>
    <row r="53" spans="1:11" x14ac:dyDescent="0.35">
      <c r="A53" s="71"/>
      <c r="B53" s="71" t="s">
        <v>1183</v>
      </c>
      <c r="C53" s="71" t="s">
        <v>412</v>
      </c>
      <c r="D53" s="82">
        <v>2</v>
      </c>
      <c r="E53" s="71" t="s">
        <v>1184</v>
      </c>
      <c r="F53" s="28"/>
      <c r="G53" s="28"/>
      <c r="H53" s="8" t="s">
        <v>543</v>
      </c>
      <c r="I53" s="8" t="s">
        <v>360</v>
      </c>
      <c r="J53" s="8" t="s">
        <v>544</v>
      </c>
      <c r="K53" s="28"/>
    </row>
    <row r="54" spans="1:11" x14ac:dyDescent="0.35">
      <c r="A54" s="71"/>
      <c r="B54" s="71" t="s">
        <v>1064</v>
      </c>
      <c r="C54" s="8" t="s">
        <v>560</v>
      </c>
      <c r="D54" s="82">
        <v>2</v>
      </c>
      <c r="E54" s="71" t="s">
        <v>1065</v>
      </c>
      <c r="F54" s="28"/>
      <c r="G54" s="28"/>
      <c r="H54" s="8" t="s">
        <v>547</v>
      </c>
      <c r="I54" s="8" t="s">
        <v>360</v>
      </c>
      <c r="J54" s="8" t="s">
        <v>548</v>
      </c>
      <c r="K54" s="28"/>
    </row>
    <row r="55" spans="1:11" x14ac:dyDescent="0.35">
      <c r="A55" s="56" t="s">
        <v>6</v>
      </c>
      <c r="B55" s="56" t="s">
        <v>224</v>
      </c>
      <c r="C55" s="56" t="s">
        <v>367</v>
      </c>
      <c r="D55" s="57">
        <v>2</v>
      </c>
      <c r="E55" s="56" t="s">
        <v>446</v>
      </c>
      <c r="F55" s="28"/>
      <c r="G55" s="28"/>
      <c r="H55" s="8" t="s">
        <v>550</v>
      </c>
      <c r="I55" s="8" t="s">
        <v>360</v>
      </c>
      <c r="J55" s="8" t="s">
        <v>551</v>
      </c>
      <c r="K55" s="28"/>
    </row>
    <row r="56" spans="1:11" x14ac:dyDescent="0.35">
      <c r="A56" s="56" t="s">
        <v>6</v>
      </c>
      <c r="B56" s="56" t="s">
        <v>623</v>
      </c>
      <c r="C56" s="56" t="s">
        <v>369</v>
      </c>
      <c r="D56" s="57">
        <v>2</v>
      </c>
      <c r="E56" s="56" t="s">
        <v>622</v>
      </c>
      <c r="F56" s="28"/>
      <c r="G56" s="28"/>
      <c r="H56" s="8" t="s">
        <v>553</v>
      </c>
      <c r="I56" s="8" t="s">
        <v>360</v>
      </c>
      <c r="J56" s="8" t="s">
        <v>554</v>
      </c>
      <c r="K56" s="28"/>
    </row>
    <row r="57" spans="1:11" x14ac:dyDescent="0.35">
      <c r="A57" s="56" t="s">
        <v>6</v>
      </c>
      <c r="B57" s="56" t="s">
        <v>833</v>
      </c>
      <c r="C57" s="56" t="s">
        <v>412</v>
      </c>
      <c r="D57" s="56">
        <v>2</v>
      </c>
      <c r="E57" s="56" t="s">
        <v>834</v>
      </c>
      <c r="F57" s="28"/>
      <c r="G57" s="28"/>
      <c r="H57" s="15" t="s">
        <v>492</v>
      </c>
      <c r="I57" s="8" t="s">
        <v>360</v>
      </c>
      <c r="J57" s="8" t="s">
        <v>492</v>
      </c>
      <c r="K57" s="28"/>
    </row>
    <row r="58" spans="1:11" x14ac:dyDescent="0.35">
      <c r="A58" s="71"/>
      <c r="B58" s="71" t="s">
        <v>1061</v>
      </c>
      <c r="C58" s="71" t="s">
        <v>415</v>
      </c>
      <c r="D58" s="82">
        <v>2</v>
      </c>
      <c r="E58" s="71" t="s">
        <v>1037</v>
      </c>
      <c r="F58" s="28"/>
      <c r="G58" s="28"/>
      <c r="H58" s="15" t="s">
        <v>530</v>
      </c>
      <c r="I58" s="8" t="s">
        <v>360</v>
      </c>
      <c r="J58" s="8" t="s">
        <v>530</v>
      </c>
      <c r="K58" s="28"/>
    </row>
    <row r="59" spans="1:11" x14ac:dyDescent="0.35">
      <c r="A59" s="56" t="s">
        <v>6</v>
      </c>
      <c r="B59" s="56" t="s">
        <v>371</v>
      </c>
      <c r="C59" s="56" t="s">
        <v>367</v>
      </c>
      <c r="D59" s="57">
        <v>2</v>
      </c>
      <c r="E59" s="56" t="s">
        <v>372</v>
      </c>
      <c r="F59" s="28"/>
      <c r="G59" s="28"/>
      <c r="H59" s="15" t="s">
        <v>560</v>
      </c>
      <c r="I59" s="8" t="s">
        <v>360</v>
      </c>
      <c r="J59" s="8" t="s">
        <v>561</v>
      </c>
      <c r="K59" s="28"/>
    </row>
    <row r="60" spans="1:11" x14ac:dyDescent="0.35">
      <c r="A60" s="56" t="s">
        <v>9</v>
      </c>
      <c r="B60" s="56" t="s">
        <v>559</v>
      </c>
      <c r="C60" s="56" t="s">
        <v>403</v>
      </c>
      <c r="D60" s="57">
        <v>3</v>
      </c>
      <c r="E60" s="56" t="s">
        <v>880</v>
      </c>
      <c r="F60" s="28"/>
      <c r="G60" s="28"/>
      <c r="H60" s="8" t="s">
        <v>468</v>
      </c>
      <c r="I60" s="8" t="s">
        <v>465</v>
      </c>
      <c r="J60" s="8" t="s">
        <v>425</v>
      </c>
      <c r="K60" s="28"/>
    </row>
    <row r="61" spans="1:11" x14ac:dyDescent="0.35">
      <c r="A61" s="56" t="s">
        <v>6</v>
      </c>
      <c r="B61" s="56" t="s">
        <v>815</v>
      </c>
      <c r="C61" s="56" t="s">
        <v>403</v>
      </c>
      <c r="D61" s="56">
        <v>2</v>
      </c>
      <c r="E61" s="56" t="s">
        <v>986</v>
      </c>
      <c r="F61" s="28"/>
      <c r="G61" s="28"/>
      <c r="H61" s="28"/>
      <c r="I61" s="28"/>
      <c r="J61" s="28"/>
      <c r="K61" s="28"/>
    </row>
    <row r="62" spans="1:11" x14ac:dyDescent="0.35">
      <c r="A62" s="56" t="s">
        <v>6</v>
      </c>
      <c r="B62" s="56" t="s">
        <v>817</v>
      </c>
      <c r="C62" s="56" t="s">
        <v>403</v>
      </c>
      <c r="D62" s="56">
        <v>2</v>
      </c>
      <c r="E62" s="139" t="s">
        <v>1463</v>
      </c>
      <c r="F62" s="28"/>
      <c r="G62" s="28"/>
      <c r="H62" s="28"/>
      <c r="I62" s="28"/>
      <c r="J62" s="28"/>
      <c r="K62" s="28"/>
    </row>
    <row r="63" spans="1:11" x14ac:dyDescent="0.35">
      <c r="A63" s="56" t="s">
        <v>6</v>
      </c>
      <c r="B63" s="56" t="s">
        <v>823</v>
      </c>
      <c r="C63" s="56" t="s">
        <v>403</v>
      </c>
      <c r="D63" s="56">
        <v>3</v>
      </c>
      <c r="E63" s="56" t="s">
        <v>1461</v>
      </c>
      <c r="F63" s="28"/>
      <c r="G63" s="28"/>
      <c r="H63" s="28"/>
      <c r="I63" s="28"/>
      <c r="J63" s="28"/>
      <c r="K63" s="28"/>
    </row>
    <row r="64" spans="1:11" x14ac:dyDescent="0.35">
      <c r="A64" s="56" t="s">
        <v>6</v>
      </c>
      <c r="B64" s="56" t="s">
        <v>820</v>
      </c>
      <c r="C64" s="56" t="s">
        <v>403</v>
      </c>
      <c r="D64" s="56">
        <v>2</v>
      </c>
      <c r="E64" s="56" t="s">
        <v>989</v>
      </c>
      <c r="F64" s="28"/>
      <c r="G64" s="28"/>
      <c r="H64" s="28"/>
      <c r="I64" s="28"/>
      <c r="J64" s="28"/>
      <c r="K64" s="28"/>
    </row>
    <row r="65" spans="1:11" x14ac:dyDescent="0.35">
      <c r="A65" s="56" t="s">
        <v>6</v>
      </c>
      <c r="B65" s="56" t="s">
        <v>818</v>
      </c>
      <c r="C65" s="56" t="s">
        <v>403</v>
      </c>
      <c r="D65" s="56">
        <v>2</v>
      </c>
      <c r="E65" s="56" t="s">
        <v>987</v>
      </c>
      <c r="F65" s="28"/>
      <c r="G65" s="28"/>
      <c r="H65" s="28"/>
      <c r="I65" s="28"/>
      <c r="J65" s="28"/>
      <c r="K65" s="28"/>
    </row>
    <row r="66" spans="1:11" x14ac:dyDescent="0.35">
      <c r="A66" s="56" t="s">
        <v>6</v>
      </c>
      <c r="B66" s="56" t="s">
        <v>819</v>
      </c>
      <c r="C66" s="56" t="s">
        <v>403</v>
      </c>
      <c r="D66" s="56">
        <v>2</v>
      </c>
      <c r="E66" s="56" t="s">
        <v>988</v>
      </c>
      <c r="F66" s="28"/>
      <c r="G66" s="28"/>
      <c r="H66" s="28"/>
      <c r="I66" s="28"/>
      <c r="J66" s="28"/>
      <c r="K66" s="28"/>
    </row>
    <row r="67" spans="1:11" x14ac:dyDescent="0.35">
      <c r="A67" s="56" t="s">
        <v>6</v>
      </c>
      <c r="B67" s="56" t="s">
        <v>858</v>
      </c>
      <c r="C67" s="56" t="s">
        <v>403</v>
      </c>
      <c r="D67" s="56">
        <v>3</v>
      </c>
      <c r="E67" s="56" t="s">
        <v>1006</v>
      </c>
      <c r="F67" s="28"/>
      <c r="G67" s="28"/>
      <c r="H67" s="28"/>
      <c r="I67" s="28"/>
      <c r="J67" s="28"/>
      <c r="K67" s="28"/>
    </row>
    <row r="68" spans="1:11" x14ac:dyDescent="0.35">
      <c r="A68" s="56" t="s">
        <v>6</v>
      </c>
      <c r="B68" s="56" t="s">
        <v>825</v>
      </c>
      <c r="C68" s="56" t="s">
        <v>403</v>
      </c>
      <c r="D68" s="56">
        <v>3</v>
      </c>
      <c r="E68" s="56" t="s">
        <v>1462</v>
      </c>
      <c r="F68" s="28"/>
      <c r="G68" s="28"/>
      <c r="H68" s="28"/>
      <c r="I68" s="28"/>
      <c r="J68" s="28"/>
      <c r="K68" s="28"/>
    </row>
    <row r="69" spans="1:11" ht="29" x14ac:dyDescent="0.35">
      <c r="A69" s="56" t="s">
        <v>6</v>
      </c>
      <c r="B69" s="56" t="s">
        <v>826</v>
      </c>
      <c r="C69" s="56" t="s">
        <v>403</v>
      </c>
      <c r="D69" s="56">
        <v>6</v>
      </c>
      <c r="E69" s="139" t="s">
        <v>1671</v>
      </c>
      <c r="F69" s="28"/>
      <c r="G69" s="28"/>
      <c r="H69" s="28"/>
      <c r="I69" s="28"/>
      <c r="J69" s="28"/>
      <c r="K69" s="28"/>
    </row>
    <row r="70" spans="1:11" x14ac:dyDescent="0.35">
      <c r="A70" s="56" t="s">
        <v>6</v>
      </c>
      <c r="B70" s="56" t="s">
        <v>481</v>
      </c>
      <c r="C70" s="56" t="s">
        <v>369</v>
      </c>
      <c r="D70" s="57">
        <v>3</v>
      </c>
      <c r="E70" s="56" t="s">
        <v>482</v>
      </c>
      <c r="F70" s="28"/>
      <c r="G70" s="28"/>
      <c r="K70" s="28"/>
    </row>
    <row r="71" spans="1:11" x14ac:dyDescent="0.35">
      <c r="A71" s="56" t="s">
        <v>6</v>
      </c>
      <c r="B71" s="56" t="s">
        <v>750</v>
      </c>
      <c r="C71" s="56" t="s">
        <v>389</v>
      </c>
      <c r="D71" s="56">
        <v>1</v>
      </c>
      <c r="E71" s="56" t="s">
        <v>605</v>
      </c>
      <c r="F71" s="28"/>
      <c r="G71" s="28"/>
      <c r="H71" s="28"/>
      <c r="I71" s="28"/>
      <c r="J71" s="28"/>
      <c r="K71" s="28"/>
    </row>
    <row r="72" spans="1:11" x14ac:dyDescent="0.35">
      <c r="A72" s="56" t="s">
        <v>6</v>
      </c>
      <c r="B72" s="56" t="s">
        <v>326</v>
      </c>
      <c r="C72" s="56" t="s">
        <v>492</v>
      </c>
      <c r="D72" s="56">
        <v>2</v>
      </c>
      <c r="E72" s="56" t="s">
        <v>749</v>
      </c>
      <c r="F72" s="28"/>
      <c r="G72" s="28"/>
      <c r="H72" s="28"/>
      <c r="I72" s="28"/>
      <c r="J72" s="28"/>
      <c r="K72" s="28"/>
    </row>
    <row r="73" spans="1:11" x14ac:dyDescent="0.35">
      <c r="A73" s="56" t="s">
        <v>6</v>
      </c>
      <c r="B73" s="56" t="s">
        <v>616</v>
      </c>
      <c r="C73" s="56" t="s">
        <v>369</v>
      </c>
      <c r="D73" s="57">
        <v>2</v>
      </c>
      <c r="E73" s="56" t="s">
        <v>617</v>
      </c>
      <c r="F73" s="28"/>
      <c r="G73" s="28"/>
      <c r="H73" s="28"/>
      <c r="I73" s="28"/>
      <c r="J73" s="28"/>
      <c r="K73" s="28"/>
    </row>
    <row r="74" spans="1:11" x14ac:dyDescent="0.35">
      <c r="A74" s="56" t="s">
        <v>6</v>
      </c>
      <c r="B74" s="56" t="s">
        <v>407</v>
      </c>
      <c r="C74" s="56" t="s">
        <v>367</v>
      </c>
      <c r="D74" s="57">
        <v>2</v>
      </c>
      <c r="E74" s="56" t="s">
        <v>408</v>
      </c>
      <c r="F74" s="28"/>
      <c r="G74" s="28"/>
      <c r="H74" s="28"/>
      <c r="I74" s="28"/>
      <c r="J74" s="28"/>
      <c r="K74" s="28"/>
    </row>
    <row r="75" spans="1:11" x14ac:dyDescent="0.35">
      <c r="A75" s="118"/>
      <c r="B75" s="118" t="s">
        <v>562</v>
      </c>
      <c r="C75" s="118" t="s">
        <v>369</v>
      </c>
      <c r="D75" s="119">
        <v>2</v>
      </c>
      <c r="E75" s="118" t="s">
        <v>563</v>
      </c>
      <c r="F75" s="28"/>
      <c r="G75" s="28"/>
      <c r="H75" s="28"/>
      <c r="I75" s="28"/>
      <c r="J75" s="28"/>
      <c r="K75" s="28"/>
    </row>
    <row r="76" spans="1:11" x14ac:dyDescent="0.35">
      <c r="A76" s="56" t="s">
        <v>6</v>
      </c>
      <c r="B76" s="56" t="s">
        <v>391</v>
      </c>
      <c r="C76" s="56" t="s">
        <v>392</v>
      </c>
      <c r="D76" s="57">
        <v>3</v>
      </c>
      <c r="E76" s="56" t="s">
        <v>393</v>
      </c>
      <c r="F76" s="28"/>
      <c r="G76" s="28"/>
      <c r="H76" s="28"/>
      <c r="I76" s="28"/>
      <c r="J76" s="28"/>
      <c r="K76" s="28"/>
    </row>
    <row r="77" spans="1:11" x14ac:dyDescent="0.35">
      <c r="A77" s="118"/>
      <c r="B77" s="118" t="s">
        <v>384</v>
      </c>
      <c r="C77" s="118" t="s">
        <v>385</v>
      </c>
      <c r="D77" s="119">
        <v>2</v>
      </c>
      <c r="E77" s="118" t="s">
        <v>386</v>
      </c>
      <c r="F77" s="28"/>
      <c r="G77" s="28"/>
      <c r="H77" s="28"/>
      <c r="I77" s="28"/>
      <c r="J77" s="28"/>
      <c r="K77" s="28"/>
    </row>
    <row r="78" spans="1:11" x14ac:dyDescent="0.35">
      <c r="A78" s="118"/>
      <c r="B78" s="118" t="s">
        <v>374</v>
      </c>
      <c r="C78" s="118" t="s">
        <v>375</v>
      </c>
      <c r="D78" s="119">
        <v>2</v>
      </c>
      <c r="E78" s="118" t="s">
        <v>376</v>
      </c>
      <c r="F78" s="28"/>
      <c r="G78" s="28"/>
      <c r="H78" s="28"/>
      <c r="I78" s="28"/>
      <c r="J78" s="28"/>
      <c r="K78" s="28"/>
    </row>
    <row r="79" spans="1:11" x14ac:dyDescent="0.35">
      <c r="A79" s="56" t="s">
        <v>9</v>
      </c>
      <c r="B79" s="56" t="s">
        <v>564</v>
      </c>
      <c r="C79" s="56" t="s">
        <v>369</v>
      </c>
      <c r="D79" s="57">
        <v>2</v>
      </c>
      <c r="E79" s="56" t="s">
        <v>565</v>
      </c>
      <c r="F79" s="28"/>
      <c r="G79" s="28"/>
      <c r="H79" s="28"/>
      <c r="I79" s="28"/>
      <c r="J79" s="28"/>
      <c r="K79" s="28"/>
    </row>
    <row r="80" spans="1:11" x14ac:dyDescent="0.35">
      <c r="A80" s="56" t="s">
        <v>9</v>
      </c>
      <c r="B80" s="56" t="s">
        <v>456</v>
      </c>
      <c r="C80" s="56" t="s">
        <v>392</v>
      </c>
      <c r="D80" s="57">
        <v>3</v>
      </c>
      <c r="E80" s="56" t="s">
        <v>457</v>
      </c>
      <c r="F80" s="28"/>
      <c r="G80" s="28"/>
      <c r="H80" s="28"/>
      <c r="I80" s="28"/>
      <c r="J80" s="28"/>
      <c r="K80" s="28"/>
    </row>
    <row r="81" spans="1:11" x14ac:dyDescent="0.35">
      <c r="A81" s="56" t="s">
        <v>6</v>
      </c>
      <c r="B81" s="56" t="s">
        <v>469</v>
      </c>
      <c r="C81" s="56" t="s">
        <v>369</v>
      </c>
      <c r="D81" s="57">
        <v>6</v>
      </c>
      <c r="E81" s="56" t="s">
        <v>470</v>
      </c>
      <c r="F81" s="28"/>
      <c r="G81" s="28"/>
      <c r="H81" s="28"/>
      <c r="I81" s="28"/>
      <c r="J81" s="28"/>
      <c r="K81" s="28"/>
    </row>
    <row r="82" spans="1:11" x14ac:dyDescent="0.35">
      <c r="A82" s="56" t="s">
        <v>6</v>
      </c>
      <c r="B82" s="56" t="s">
        <v>584</v>
      </c>
      <c r="C82" s="56" t="s">
        <v>369</v>
      </c>
      <c r="D82" s="57">
        <v>5</v>
      </c>
      <c r="E82" s="56" t="s">
        <v>585</v>
      </c>
      <c r="F82" s="28"/>
      <c r="G82" s="28"/>
      <c r="H82" s="28"/>
      <c r="I82" s="28"/>
      <c r="J82" s="28"/>
      <c r="K82" s="28"/>
    </row>
    <row r="83" spans="1:11" s="28" customFormat="1" x14ac:dyDescent="0.35">
      <c r="A83" s="56" t="s">
        <v>6</v>
      </c>
      <c r="B83" s="56" t="s">
        <v>466</v>
      </c>
      <c r="C83" s="56" t="s">
        <v>369</v>
      </c>
      <c r="D83" s="57">
        <v>4</v>
      </c>
      <c r="E83" s="56" t="s">
        <v>467</v>
      </c>
    </row>
    <row r="84" spans="1:11" s="28" customFormat="1" x14ac:dyDescent="0.35">
      <c r="A84" s="137" t="s">
        <v>6</v>
      </c>
      <c r="B84" s="137" t="s">
        <v>978</v>
      </c>
      <c r="C84" s="137" t="s">
        <v>369</v>
      </c>
      <c r="D84" s="138">
        <v>2</v>
      </c>
      <c r="E84" s="137" t="s">
        <v>979</v>
      </c>
    </row>
    <row r="85" spans="1:11" s="28" customFormat="1" x14ac:dyDescent="0.35">
      <c r="A85" s="137" t="s">
        <v>6</v>
      </c>
      <c r="B85" s="137" t="s">
        <v>981</v>
      </c>
      <c r="C85" s="137" t="s">
        <v>373</v>
      </c>
      <c r="D85" s="138">
        <v>3</v>
      </c>
      <c r="E85" s="137" t="s">
        <v>1262</v>
      </c>
    </row>
    <row r="86" spans="1:11" s="28" customFormat="1" x14ac:dyDescent="0.35">
      <c r="A86" s="56" t="s">
        <v>6</v>
      </c>
      <c r="B86" s="56" t="s">
        <v>984</v>
      </c>
      <c r="C86" s="56" t="s">
        <v>367</v>
      </c>
      <c r="D86" s="57">
        <v>4</v>
      </c>
      <c r="E86" s="56" t="s">
        <v>994</v>
      </c>
    </row>
    <row r="87" spans="1:11" s="28" customFormat="1" x14ac:dyDescent="0.35">
      <c r="A87" s="56" t="s">
        <v>6</v>
      </c>
      <c r="B87" s="56" t="s">
        <v>274</v>
      </c>
      <c r="C87" s="56" t="s">
        <v>492</v>
      </c>
      <c r="D87" s="57">
        <v>2</v>
      </c>
      <c r="E87" s="56" t="s">
        <v>493</v>
      </c>
    </row>
    <row r="88" spans="1:11" s="28" customFormat="1" x14ac:dyDescent="0.35">
      <c r="A88" s="118"/>
      <c r="B88" s="118" t="s">
        <v>462</v>
      </c>
      <c r="C88" s="118" t="s">
        <v>369</v>
      </c>
      <c r="D88" s="119">
        <v>4</v>
      </c>
      <c r="E88" s="118" t="s">
        <v>463</v>
      </c>
    </row>
    <row r="89" spans="1:11" s="28" customFormat="1" x14ac:dyDescent="0.35">
      <c r="A89" s="102" t="s">
        <v>6</v>
      </c>
      <c r="B89" s="102" t="s">
        <v>889</v>
      </c>
      <c r="C89" s="102" t="s">
        <v>369</v>
      </c>
      <c r="D89" s="103">
        <v>2</v>
      </c>
      <c r="E89" s="102" t="s">
        <v>888</v>
      </c>
    </row>
    <row r="90" spans="1:11" s="28" customFormat="1" x14ac:dyDescent="0.35">
      <c r="A90" s="102" t="s">
        <v>6</v>
      </c>
      <c r="B90" s="102" t="s">
        <v>890</v>
      </c>
      <c r="C90" s="102" t="s">
        <v>369</v>
      </c>
      <c r="D90" s="103">
        <v>2</v>
      </c>
      <c r="E90" s="102" t="s">
        <v>891</v>
      </c>
    </row>
    <row r="91" spans="1:11" s="28" customFormat="1" x14ac:dyDescent="0.35">
      <c r="A91" s="56" t="s">
        <v>6</v>
      </c>
      <c r="B91" s="56" t="s">
        <v>273</v>
      </c>
      <c r="C91" s="56" t="s">
        <v>502</v>
      </c>
      <c r="D91" s="57">
        <v>1</v>
      </c>
      <c r="E91" s="56" t="s">
        <v>498</v>
      </c>
    </row>
    <row r="92" spans="1:11" s="28" customFormat="1" x14ac:dyDescent="0.35">
      <c r="A92" s="56" t="s">
        <v>6</v>
      </c>
      <c r="B92" s="56" t="s">
        <v>498</v>
      </c>
      <c r="C92" s="56" t="s">
        <v>499</v>
      </c>
      <c r="D92" s="57">
        <v>2</v>
      </c>
      <c r="E92" s="56" t="s">
        <v>500</v>
      </c>
    </row>
    <row r="93" spans="1:11" x14ac:dyDescent="0.35">
      <c r="A93" s="56" t="s">
        <v>6</v>
      </c>
      <c r="B93" s="56" t="s">
        <v>985</v>
      </c>
      <c r="C93" s="56" t="s">
        <v>415</v>
      </c>
      <c r="D93" s="57">
        <v>3</v>
      </c>
      <c r="E93" s="56" t="s">
        <v>991</v>
      </c>
      <c r="F93" s="28"/>
      <c r="G93" s="28"/>
      <c r="H93" s="28"/>
      <c r="I93" s="28"/>
      <c r="J93" s="28"/>
      <c r="K93" s="28"/>
    </row>
    <row r="94" spans="1:11" s="28" customFormat="1" x14ac:dyDescent="0.35">
      <c r="A94" s="56" t="s">
        <v>6</v>
      </c>
      <c r="B94" s="56" t="s">
        <v>582</v>
      </c>
      <c r="C94" s="56" t="s">
        <v>369</v>
      </c>
      <c r="D94" s="57">
        <v>3</v>
      </c>
      <c r="E94" s="56" t="s">
        <v>583</v>
      </c>
    </row>
    <row r="95" spans="1:11" s="28" customFormat="1" x14ac:dyDescent="0.35">
      <c r="A95" s="56" t="s">
        <v>6</v>
      </c>
      <c r="B95" s="56" t="s">
        <v>473</v>
      </c>
      <c r="C95" s="56" t="s">
        <v>369</v>
      </c>
      <c r="D95" s="57">
        <v>5</v>
      </c>
      <c r="E95" s="56" t="s">
        <v>474</v>
      </c>
    </row>
    <row r="96" spans="1:11" s="28" customFormat="1" x14ac:dyDescent="0.35">
      <c r="A96" s="56" t="s">
        <v>6</v>
      </c>
      <c r="B96" s="56" t="s">
        <v>586</v>
      </c>
      <c r="C96" s="56" t="s">
        <v>369</v>
      </c>
      <c r="D96" s="57">
        <v>4</v>
      </c>
      <c r="E96" s="56" t="s">
        <v>587</v>
      </c>
    </row>
    <row r="97" spans="1:11" x14ac:dyDescent="0.35">
      <c r="A97" s="56" t="s">
        <v>6</v>
      </c>
      <c r="B97" s="56" t="s">
        <v>580</v>
      </c>
      <c r="C97" s="56" t="s">
        <v>369</v>
      </c>
      <c r="D97" s="57">
        <v>3</v>
      </c>
      <c r="E97" s="56" t="s">
        <v>581</v>
      </c>
      <c r="F97" s="28"/>
      <c r="G97" s="28"/>
      <c r="H97" s="28"/>
      <c r="I97" s="28"/>
      <c r="J97" s="28"/>
      <c r="K97" s="28"/>
    </row>
    <row r="98" spans="1:11" x14ac:dyDescent="0.35">
      <c r="A98" s="56" t="s">
        <v>6</v>
      </c>
      <c r="B98" s="56" t="s">
        <v>566</v>
      </c>
      <c r="C98" s="56" t="s">
        <v>369</v>
      </c>
      <c r="D98" s="57">
        <v>2</v>
      </c>
      <c r="E98" s="56" t="s">
        <v>567</v>
      </c>
      <c r="F98" s="28"/>
      <c r="G98" s="28"/>
      <c r="H98" s="28"/>
      <c r="I98" s="28"/>
      <c r="J98" s="28"/>
      <c r="K98" s="28"/>
    </row>
    <row r="99" spans="1:11" x14ac:dyDescent="0.35">
      <c r="A99" s="56" t="s">
        <v>6</v>
      </c>
      <c r="B99" s="56" t="s">
        <v>438</v>
      </c>
      <c r="C99" s="56" t="s">
        <v>392</v>
      </c>
      <c r="D99" s="57">
        <v>3</v>
      </c>
      <c r="E99" s="56" t="s">
        <v>439</v>
      </c>
      <c r="F99" s="28"/>
      <c r="G99" s="28"/>
      <c r="H99" s="28"/>
      <c r="I99" s="28"/>
      <c r="J99" s="28"/>
      <c r="K99" s="28"/>
    </row>
    <row r="100" spans="1:11" x14ac:dyDescent="0.35">
      <c r="A100" s="56" t="s">
        <v>6</v>
      </c>
      <c r="B100" s="56" t="s">
        <v>520</v>
      </c>
      <c r="C100" s="56" t="s">
        <v>423</v>
      </c>
      <c r="D100" s="57">
        <v>2</v>
      </c>
      <c r="E100" s="56" t="s">
        <v>521</v>
      </c>
      <c r="F100" s="28"/>
      <c r="G100" s="28"/>
      <c r="H100" s="28"/>
      <c r="I100" s="28"/>
      <c r="J100" s="28"/>
      <c r="K100" s="28"/>
    </row>
    <row r="101" spans="1:11" x14ac:dyDescent="0.35">
      <c r="A101" s="56" t="s">
        <v>6</v>
      </c>
      <c r="B101" s="56" t="s">
        <v>878</v>
      </c>
      <c r="C101" s="56" t="s">
        <v>379</v>
      </c>
      <c r="D101" s="57">
        <v>1</v>
      </c>
      <c r="E101" s="56" t="s">
        <v>877</v>
      </c>
      <c r="F101" s="28"/>
      <c r="G101" s="28"/>
      <c r="H101" s="28"/>
      <c r="I101" s="28"/>
      <c r="J101" s="28"/>
      <c r="K101" s="28"/>
    </row>
    <row r="102" spans="1:11" x14ac:dyDescent="0.35">
      <c r="A102" s="56" t="s">
        <v>6</v>
      </c>
      <c r="B102" s="56" t="s">
        <v>435</v>
      </c>
      <c r="C102" s="56" t="s">
        <v>381</v>
      </c>
      <c r="D102" s="57">
        <v>3</v>
      </c>
      <c r="E102" s="56" t="s">
        <v>436</v>
      </c>
      <c r="F102" s="28"/>
      <c r="G102" s="28"/>
      <c r="H102" s="28"/>
      <c r="I102" s="28"/>
      <c r="J102" s="28"/>
      <c r="K102" s="28"/>
    </row>
    <row r="103" spans="1:11" x14ac:dyDescent="0.35">
      <c r="A103" s="56" t="s">
        <v>9</v>
      </c>
      <c r="B103" s="56" t="s">
        <v>459</v>
      </c>
      <c r="C103" s="56" t="s">
        <v>425</v>
      </c>
      <c r="D103" s="57">
        <v>5</v>
      </c>
      <c r="E103" s="56" t="s">
        <v>460</v>
      </c>
      <c r="F103" s="28"/>
      <c r="G103" s="28"/>
      <c r="H103" s="28"/>
      <c r="I103" s="28"/>
      <c r="J103" s="28"/>
      <c r="K103" s="28"/>
    </row>
    <row r="104" spans="1:11" x14ac:dyDescent="0.35">
      <c r="A104" s="56" t="s">
        <v>6</v>
      </c>
      <c r="B104" s="56" t="s">
        <v>724</v>
      </c>
      <c r="C104" s="56" t="s">
        <v>488</v>
      </c>
      <c r="D104" s="56">
        <v>3</v>
      </c>
      <c r="E104" s="56" t="s">
        <v>727</v>
      </c>
      <c r="F104" s="28"/>
      <c r="G104" s="28"/>
      <c r="H104" s="28"/>
      <c r="I104" s="28"/>
      <c r="J104" s="28"/>
      <c r="K104" s="28"/>
    </row>
    <row r="105" spans="1:11" x14ac:dyDescent="0.35">
      <c r="A105" s="56" t="s">
        <v>6</v>
      </c>
      <c r="B105" s="56" t="s">
        <v>730</v>
      </c>
      <c r="C105" s="56" t="s">
        <v>488</v>
      </c>
      <c r="D105" s="56">
        <v>3</v>
      </c>
      <c r="E105" s="56" t="s">
        <v>731</v>
      </c>
      <c r="F105" s="28"/>
      <c r="G105" s="28"/>
      <c r="H105" s="28"/>
      <c r="I105" s="28"/>
      <c r="J105" s="28"/>
      <c r="K105" s="28"/>
    </row>
    <row r="106" spans="1:11" x14ac:dyDescent="0.35">
      <c r="A106" s="56" t="s">
        <v>6</v>
      </c>
      <c r="B106" s="56" t="s">
        <v>732</v>
      </c>
      <c r="C106" s="56" t="s">
        <v>369</v>
      </c>
      <c r="D106" s="56">
        <v>2</v>
      </c>
      <c r="E106" s="56" t="s">
        <v>733</v>
      </c>
      <c r="F106" s="28"/>
      <c r="G106" s="28"/>
      <c r="H106" s="28"/>
      <c r="I106" s="28"/>
      <c r="J106" s="28"/>
      <c r="K106" s="28"/>
    </row>
    <row r="107" spans="1:11" x14ac:dyDescent="0.35">
      <c r="A107" s="56" t="s">
        <v>6</v>
      </c>
      <c r="B107" s="56" t="s">
        <v>739</v>
      </c>
      <c r="C107" s="56" t="s">
        <v>421</v>
      </c>
      <c r="D107" s="56">
        <v>1</v>
      </c>
      <c r="E107" s="56" t="s">
        <v>506</v>
      </c>
      <c r="F107" s="28"/>
      <c r="G107" s="28"/>
      <c r="H107" s="28"/>
      <c r="I107" s="28"/>
      <c r="J107" s="28"/>
      <c r="K107" s="28"/>
    </row>
    <row r="108" spans="1:11" x14ac:dyDescent="0.35">
      <c r="A108" s="56" t="s">
        <v>6</v>
      </c>
      <c r="B108" s="56" t="s">
        <v>738</v>
      </c>
      <c r="C108" s="56" t="s">
        <v>417</v>
      </c>
      <c r="D108" s="56">
        <v>1</v>
      </c>
      <c r="E108" s="56" t="s">
        <v>739</v>
      </c>
      <c r="F108" s="28"/>
      <c r="G108" s="28"/>
      <c r="H108" s="28"/>
      <c r="I108" s="28"/>
      <c r="J108" s="28"/>
      <c r="K108" s="28"/>
    </row>
    <row r="109" spans="1:11" x14ac:dyDescent="0.35">
      <c r="A109" s="56" t="s">
        <v>6</v>
      </c>
      <c r="B109" s="56" t="s">
        <v>736</v>
      </c>
      <c r="C109" s="56" t="s">
        <v>423</v>
      </c>
      <c r="D109" s="56">
        <v>2</v>
      </c>
      <c r="E109" s="56" t="s">
        <v>737</v>
      </c>
      <c r="F109" s="28"/>
      <c r="G109" s="28"/>
      <c r="H109" s="28"/>
      <c r="I109" s="28"/>
      <c r="J109" s="28"/>
      <c r="K109" s="28"/>
    </row>
    <row r="110" spans="1:11" x14ac:dyDescent="0.35">
      <c r="A110" s="56" t="s">
        <v>6</v>
      </c>
      <c r="B110" s="56" t="s">
        <v>734</v>
      </c>
      <c r="C110" s="56" t="s">
        <v>367</v>
      </c>
      <c r="D110" s="56">
        <v>2</v>
      </c>
      <c r="E110" s="56" t="s">
        <v>735</v>
      </c>
      <c r="F110" s="28"/>
      <c r="G110" s="28"/>
      <c r="H110" s="28"/>
      <c r="I110" s="28"/>
      <c r="J110" s="28"/>
      <c r="K110" s="28"/>
    </row>
    <row r="111" spans="1:11" x14ac:dyDescent="0.35">
      <c r="A111" s="56" t="s">
        <v>6</v>
      </c>
      <c r="B111" s="56" t="s">
        <v>728</v>
      </c>
      <c r="C111" s="56" t="s">
        <v>367</v>
      </c>
      <c r="D111" s="56">
        <v>2</v>
      </c>
      <c r="E111" s="56" t="s">
        <v>729</v>
      </c>
      <c r="F111" s="28"/>
      <c r="G111" s="28"/>
      <c r="H111" s="28"/>
      <c r="I111" s="28"/>
      <c r="J111" s="28"/>
      <c r="K111" s="28"/>
    </row>
    <row r="112" spans="1:11" x14ac:dyDescent="0.35">
      <c r="A112" s="56" t="s">
        <v>9</v>
      </c>
      <c r="B112" s="56" t="s">
        <v>590</v>
      </c>
      <c r="C112" s="56" t="s">
        <v>385</v>
      </c>
      <c r="D112" s="57">
        <v>2</v>
      </c>
      <c r="E112" s="56" t="s">
        <v>591</v>
      </c>
      <c r="F112" s="28"/>
      <c r="G112" s="28"/>
      <c r="H112" s="28"/>
      <c r="I112" s="28"/>
      <c r="J112" s="28"/>
      <c r="K112" s="28"/>
    </row>
    <row r="113" spans="1:11" x14ac:dyDescent="0.35">
      <c r="A113" s="56" t="s">
        <v>9</v>
      </c>
      <c r="B113" s="56" t="s">
        <v>592</v>
      </c>
      <c r="C113" s="56" t="s">
        <v>451</v>
      </c>
      <c r="D113" s="57">
        <v>2</v>
      </c>
      <c r="E113" s="56" t="s">
        <v>593</v>
      </c>
      <c r="F113" s="28"/>
      <c r="G113" s="28"/>
      <c r="H113" s="28"/>
      <c r="I113" s="28"/>
      <c r="J113" s="28"/>
      <c r="K113" s="28"/>
    </row>
    <row r="114" spans="1:11" x14ac:dyDescent="0.35">
      <c r="A114" s="56" t="s">
        <v>9</v>
      </c>
      <c r="B114" s="56" t="s">
        <v>485</v>
      </c>
      <c r="C114" s="56" t="s">
        <v>369</v>
      </c>
      <c r="D114" s="57">
        <v>2</v>
      </c>
      <c r="E114" s="56" t="s">
        <v>486</v>
      </c>
      <c r="F114" s="28"/>
      <c r="G114" s="28"/>
      <c r="H114" s="28"/>
      <c r="I114" s="28"/>
      <c r="J114" s="28"/>
      <c r="K114" s="28"/>
    </row>
    <row r="115" spans="1:11" x14ac:dyDescent="0.35">
      <c r="A115" s="56" t="s">
        <v>9</v>
      </c>
      <c r="B115" s="56" t="s">
        <v>489</v>
      </c>
      <c r="C115" s="56" t="s">
        <v>369</v>
      </c>
      <c r="D115" s="57">
        <v>2</v>
      </c>
      <c r="E115" s="56" t="s">
        <v>490</v>
      </c>
    </row>
    <row r="116" spans="1:11" x14ac:dyDescent="0.35">
      <c r="A116" s="56" t="s">
        <v>9</v>
      </c>
      <c r="B116" s="56" t="s">
        <v>523</v>
      </c>
      <c r="C116" s="56" t="s">
        <v>499</v>
      </c>
      <c r="D116" s="57">
        <v>2</v>
      </c>
      <c r="E116" s="56" t="s">
        <v>524</v>
      </c>
    </row>
    <row r="117" spans="1:11" x14ac:dyDescent="0.35">
      <c r="A117" s="56" t="s">
        <v>9</v>
      </c>
      <c r="B117" s="56" t="s">
        <v>526</v>
      </c>
      <c r="C117" s="56" t="s">
        <v>480</v>
      </c>
      <c r="D117" s="57">
        <v>2</v>
      </c>
      <c r="E117" s="56" t="s">
        <v>527</v>
      </c>
    </row>
    <row r="118" spans="1:11" x14ac:dyDescent="0.35">
      <c r="A118" s="56" t="s">
        <v>9</v>
      </c>
      <c r="B118" s="56" t="s">
        <v>529</v>
      </c>
      <c r="C118" s="56" t="s">
        <v>530</v>
      </c>
      <c r="D118" s="57">
        <v>2</v>
      </c>
      <c r="E118" s="56" t="s">
        <v>531</v>
      </c>
    </row>
    <row r="119" spans="1:11" x14ac:dyDescent="0.35">
      <c r="A119" s="56" t="s">
        <v>9</v>
      </c>
      <c r="B119" s="56" t="s">
        <v>588</v>
      </c>
      <c r="C119" s="56" t="s">
        <v>369</v>
      </c>
      <c r="D119" s="57">
        <v>2</v>
      </c>
      <c r="E119" s="56" t="s">
        <v>589</v>
      </c>
    </row>
    <row r="120" spans="1:11" x14ac:dyDescent="0.35">
      <c r="A120" s="56" t="s">
        <v>9</v>
      </c>
      <c r="B120" s="56" t="s">
        <v>549</v>
      </c>
      <c r="C120" s="56" t="s">
        <v>389</v>
      </c>
      <c r="D120" s="57">
        <v>1</v>
      </c>
      <c r="E120" s="56" t="s">
        <v>529</v>
      </c>
    </row>
    <row r="121" spans="1:11" x14ac:dyDescent="0.35">
      <c r="A121" s="56" t="s">
        <v>9</v>
      </c>
      <c r="B121" s="56" t="s">
        <v>552</v>
      </c>
      <c r="C121" s="56" t="s">
        <v>492</v>
      </c>
      <c r="D121" s="57">
        <v>2</v>
      </c>
      <c r="E121" s="56" t="s">
        <v>873</v>
      </c>
    </row>
    <row r="122" spans="1:11" x14ac:dyDescent="0.35">
      <c r="A122" s="56" t="s">
        <v>6</v>
      </c>
      <c r="B122" s="56" t="s">
        <v>442</v>
      </c>
      <c r="C122" s="56" t="s">
        <v>385</v>
      </c>
      <c r="D122" s="57">
        <v>2</v>
      </c>
      <c r="E122" s="56" t="s">
        <v>443</v>
      </c>
    </row>
    <row r="123" spans="1:11" x14ac:dyDescent="0.35">
      <c r="A123" s="56" t="s">
        <v>6</v>
      </c>
      <c r="B123" s="56" t="s">
        <v>572</v>
      </c>
      <c r="C123" s="56" t="s">
        <v>385</v>
      </c>
      <c r="D123" s="57">
        <v>2</v>
      </c>
      <c r="E123" s="56" t="s">
        <v>573</v>
      </c>
    </row>
    <row r="124" spans="1:11" x14ac:dyDescent="0.35">
      <c r="A124" s="118"/>
      <c r="B124" s="118" t="s">
        <v>568</v>
      </c>
      <c r="C124" s="118" t="s">
        <v>385</v>
      </c>
      <c r="D124" s="119">
        <v>2</v>
      </c>
      <c r="E124" s="118" t="s">
        <v>569</v>
      </c>
    </row>
    <row r="125" spans="1:11" x14ac:dyDescent="0.35">
      <c r="A125" s="56" t="s">
        <v>6</v>
      </c>
      <c r="B125" s="56" t="s">
        <v>576</v>
      </c>
      <c r="C125" s="56" t="s">
        <v>385</v>
      </c>
      <c r="D125" s="57">
        <v>2</v>
      </c>
      <c r="E125" s="56" t="s">
        <v>577</v>
      </c>
    </row>
    <row r="126" spans="1:11" x14ac:dyDescent="0.35">
      <c r="A126" s="56" t="s">
        <v>6</v>
      </c>
      <c r="B126" s="56" t="s">
        <v>843</v>
      </c>
      <c r="C126" s="56" t="s">
        <v>488</v>
      </c>
      <c r="D126" s="56">
        <v>3</v>
      </c>
      <c r="E126" s="56" t="s">
        <v>844</v>
      </c>
    </row>
    <row r="127" spans="1:11" x14ac:dyDescent="0.35">
      <c r="A127" s="56" t="s">
        <v>6</v>
      </c>
      <c r="B127" s="56" t="s">
        <v>842</v>
      </c>
      <c r="C127" s="56" t="s">
        <v>369</v>
      </c>
      <c r="D127" s="56">
        <v>4</v>
      </c>
      <c r="E127" s="56" t="s">
        <v>841</v>
      </c>
    </row>
    <row r="128" spans="1:11" x14ac:dyDescent="0.35">
      <c r="A128" s="56" t="s">
        <v>6</v>
      </c>
      <c r="B128" s="56" t="s">
        <v>400</v>
      </c>
      <c r="C128" s="56" t="s">
        <v>401</v>
      </c>
      <c r="D128" s="57">
        <v>2</v>
      </c>
      <c r="E128" s="56" t="s">
        <v>402</v>
      </c>
    </row>
    <row r="129" spans="1:5" x14ac:dyDescent="0.35">
      <c r="A129" s="56" t="s">
        <v>6</v>
      </c>
      <c r="B129" s="56" t="s">
        <v>404</v>
      </c>
      <c r="C129" s="56" t="s">
        <v>401</v>
      </c>
      <c r="D129" s="57">
        <v>2</v>
      </c>
      <c r="E129" s="56" t="s">
        <v>405</v>
      </c>
    </row>
    <row r="130" spans="1:5" x14ac:dyDescent="0.35">
      <c r="A130" s="56" t="s">
        <v>6</v>
      </c>
      <c r="B130" s="56" t="s">
        <v>275</v>
      </c>
      <c r="C130" s="56" t="s">
        <v>488</v>
      </c>
      <c r="D130" s="57">
        <v>3</v>
      </c>
      <c r="E130" s="56" t="s">
        <v>496</v>
      </c>
    </row>
    <row r="131" spans="1:5" x14ac:dyDescent="0.35">
      <c r="A131" s="56" t="s">
        <v>6</v>
      </c>
      <c r="B131" s="56" t="s">
        <v>477</v>
      </c>
      <c r="C131" s="56" t="s">
        <v>369</v>
      </c>
      <c r="D131" s="57">
        <v>5</v>
      </c>
      <c r="E131" s="56" t="s">
        <v>478</v>
      </c>
    </row>
    <row r="132" spans="1:5" x14ac:dyDescent="0.35">
      <c r="A132" s="56" t="s">
        <v>6</v>
      </c>
      <c r="B132" s="56" t="s">
        <v>742</v>
      </c>
      <c r="C132" s="56" t="s">
        <v>423</v>
      </c>
      <c r="D132" s="56">
        <v>2</v>
      </c>
      <c r="E132" s="56" t="s">
        <v>521</v>
      </c>
    </row>
    <row r="133" spans="1:5" x14ac:dyDescent="0.35">
      <c r="A133" s="56" t="s">
        <v>6</v>
      </c>
      <c r="B133" s="56" t="s">
        <v>424</v>
      </c>
      <c r="C133" s="56" t="s">
        <v>425</v>
      </c>
      <c r="D133" s="57">
        <v>3</v>
      </c>
      <c r="E133" s="56" t="s">
        <v>426</v>
      </c>
    </row>
    <row r="134" spans="1:5" x14ac:dyDescent="0.35">
      <c r="A134" s="56" t="s">
        <v>6</v>
      </c>
      <c r="B134" s="56" t="s">
        <v>411</v>
      </c>
      <c r="C134" s="56" t="s">
        <v>412</v>
      </c>
      <c r="D134" s="57">
        <v>2</v>
      </c>
      <c r="E134" s="56" t="s">
        <v>413</v>
      </c>
    </row>
    <row r="135" spans="1:5" x14ac:dyDescent="0.35">
      <c r="A135" s="56" t="s">
        <v>6</v>
      </c>
      <c r="B135" s="56" t="s">
        <v>420</v>
      </c>
      <c r="C135" s="56" t="s">
        <v>421</v>
      </c>
      <c r="D135" s="57">
        <v>1</v>
      </c>
      <c r="E135" s="56" t="s">
        <v>416</v>
      </c>
    </row>
    <row r="136" spans="1:5" x14ac:dyDescent="0.35">
      <c r="A136" s="56" t="s">
        <v>6</v>
      </c>
      <c r="B136" s="56" t="s">
        <v>574</v>
      </c>
      <c r="C136" s="56" t="s">
        <v>451</v>
      </c>
      <c r="D136" s="57">
        <v>2</v>
      </c>
      <c r="E136" s="56" t="s">
        <v>575</v>
      </c>
    </row>
    <row r="137" spans="1:5" x14ac:dyDescent="0.35">
      <c r="A137" s="118"/>
      <c r="B137" s="118" t="s">
        <v>570</v>
      </c>
      <c r="C137" s="118" t="s">
        <v>451</v>
      </c>
      <c r="D137" s="119">
        <v>2</v>
      </c>
      <c r="E137" s="118" t="s">
        <v>571</v>
      </c>
    </row>
    <row r="138" spans="1:5" x14ac:dyDescent="0.35">
      <c r="A138" s="56" t="s">
        <v>6</v>
      </c>
      <c r="B138" s="56" t="s">
        <v>578</v>
      </c>
      <c r="C138" s="56" t="s">
        <v>451</v>
      </c>
      <c r="D138" s="57">
        <v>2</v>
      </c>
      <c r="E138" s="56" t="s">
        <v>579</v>
      </c>
    </row>
    <row r="139" spans="1:5" x14ac:dyDescent="0.35">
      <c r="A139" s="56" t="s">
        <v>9</v>
      </c>
      <c r="B139" s="56" t="s">
        <v>533</v>
      </c>
      <c r="C139" s="56" t="s">
        <v>421</v>
      </c>
      <c r="D139" s="57">
        <v>1</v>
      </c>
      <c r="E139" s="56" t="s">
        <v>534</v>
      </c>
    </row>
    <row r="140" spans="1:5" x14ac:dyDescent="0.35">
      <c r="A140" s="56" t="s">
        <v>6</v>
      </c>
      <c r="B140" s="56" t="s">
        <v>505</v>
      </c>
      <c r="C140" s="56" t="s">
        <v>421</v>
      </c>
      <c r="D140" s="57">
        <v>1</v>
      </c>
      <c r="E140" s="56" t="s">
        <v>506</v>
      </c>
    </row>
    <row r="141" spans="1:5" x14ac:dyDescent="0.35">
      <c r="A141" s="56" t="s">
        <v>6</v>
      </c>
      <c r="B141" s="56" t="s">
        <v>779</v>
      </c>
      <c r="C141" s="56" t="s">
        <v>497</v>
      </c>
      <c r="D141" s="56">
        <v>1</v>
      </c>
      <c r="E141" s="56" t="s">
        <v>20</v>
      </c>
    </row>
    <row r="142" spans="1:5" x14ac:dyDescent="0.35">
      <c r="A142" s="56" t="s">
        <v>6</v>
      </c>
      <c r="B142" s="56" t="s">
        <v>751</v>
      </c>
      <c r="C142" s="56" t="s">
        <v>497</v>
      </c>
      <c r="D142" s="56">
        <v>1</v>
      </c>
      <c r="E142" s="56" t="s">
        <v>28</v>
      </c>
    </row>
    <row r="143" spans="1:5" x14ac:dyDescent="0.35">
      <c r="A143" s="71"/>
      <c r="B143" s="71" t="s">
        <v>1085</v>
      </c>
      <c r="C143" s="71" t="s">
        <v>497</v>
      </c>
      <c r="D143" s="82">
        <v>1</v>
      </c>
      <c r="E143" s="71" t="s">
        <v>957</v>
      </c>
    </row>
    <row r="144" spans="1:5" x14ac:dyDescent="0.35">
      <c r="A144" s="71"/>
      <c r="B144" s="71" t="s">
        <v>1084</v>
      </c>
      <c r="C144" s="71" t="s">
        <v>497</v>
      </c>
      <c r="D144" s="82">
        <v>1</v>
      </c>
      <c r="E144" s="71" t="s">
        <v>956</v>
      </c>
    </row>
    <row r="145" spans="1:5" x14ac:dyDescent="0.35">
      <c r="A145" s="71"/>
      <c r="B145" s="71" t="s">
        <v>1086</v>
      </c>
      <c r="C145" s="71" t="s">
        <v>497</v>
      </c>
      <c r="D145" s="82">
        <v>1</v>
      </c>
      <c r="E145" s="71" t="s">
        <v>958</v>
      </c>
    </row>
    <row r="146" spans="1:5" x14ac:dyDescent="0.35">
      <c r="A146" s="56" t="s">
        <v>6</v>
      </c>
      <c r="B146" s="56" t="s">
        <v>757</v>
      </c>
      <c r="C146" s="56" t="s">
        <v>497</v>
      </c>
      <c r="D146" s="56">
        <v>1</v>
      </c>
      <c r="E146" s="56" t="s">
        <v>26</v>
      </c>
    </row>
    <row r="147" spans="1:5" x14ac:dyDescent="0.35">
      <c r="A147" s="56" t="s">
        <v>6</v>
      </c>
      <c r="B147" s="56" t="s">
        <v>515</v>
      </c>
      <c r="C147" s="56" t="s">
        <v>497</v>
      </c>
      <c r="D147" s="57">
        <v>1</v>
      </c>
      <c r="E147" s="56" t="s">
        <v>26</v>
      </c>
    </row>
    <row r="148" spans="1:5" x14ac:dyDescent="0.35">
      <c r="A148" s="56" t="s">
        <v>6</v>
      </c>
      <c r="B148" s="56" t="s">
        <v>780</v>
      </c>
      <c r="C148" s="56" t="s">
        <v>497</v>
      </c>
      <c r="D148" s="56">
        <v>1</v>
      </c>
      <c r="E148" s="56" t="s">
        <v>14</v>
      </c>
    </row>
    <row r="149" spans="1:5" x14ac:dyDescent="0.35">
      <c r="A149" s="71"/>
      <c r="B149" s="71" t="s">
        <v>1047</v>
      </c>
      <c r="C149" s="71" t="s">
        <v>497</v>
      </c>
      <c r="D149" s="82">
        <v>1</v>
      </c>
      <c r="E149" s="71" t="s">
        <v>1049</v>
      </c>
    </row>
    <row r="150" spans="1:5" x14ac:dyDescent="0.35">
      <c r="A150" s="56" t="s">
        <v>6</v>
      </c>
      <c r="B150" s="56" t="s">
        <v>783</v>
      </c>
      <c r="C150" s="56" t="s">
        <v>497</v>
      </c>
      <c r="D150" s="56">
        <v>1</v>
      </c>
      <c r="E150" s="56" t="s">
        <v>25</v>
      </c>
    </row>
    <row r="151" spans="1:5" s="104" customFormat="1" x14ac:dyDescent="0.35">
      <c r="A151" s="56" t="s">
        <v>6</v>
      </c>
      <c r="B151" s="56" t="s">
        <v>781</v>
      </c>
      <c r="C151" s="56" t="s">
        <v>497</v>
      </c>
      <c r="D151" s="56">
        <v>1</v>
      </c>
      <c r="E151" s="56" t="s">
        <v>23</v>
      </c>
    </row>
    <row r="152" spans="1:5" s="104" customFormat="1" x14ac:dyDescent="0.35">
      <c r="A152" s="56" t="s">
        <v>6</v>
      </c>
      <c r="B152" s="56" t="s">
        <v>782</v>
      </c>
      <c r="C152" s="56" t="s">
        <v>497</v>
      </c>
      <c r="D152" s="56">
        <v>1</v>
      </c>
      <c r="E152" s="56" t="s">
        <v>24</v>
      </c>
    </row>
    <row r="153" spans="1:5" x14ac:dyDescent="0.35">
      <c r="A153" s="56" t="s">
        <v>6</v>
      </c>
      <c r="B153" s="56" t="s">
        <v>770</v>
      </c>
      <c r="C153" s="56" t="s">
        <v>497</v>
      </c>
      <c r="D153" s="56">
        <v>1</v>
      </c>
      <c r="E153" s="56" t="s">
        <v>601</v>
      </c>
    </row>
    <row r="154" spans="1:5" x14ac:dyDescent="0.35">
      <c r="A154" s="71"/>
      <c r="B154" s="71" t="s">
        <v>1147</v>
      </c>
      <c r="C154" s="71" t="s">
        <v>497</v>
      </c>
      <c r="D154" s="82">
        <v>1</v>
      </c>
      <c r="E154" s="71" t="s">
        <v>1115</v>
      </c>
    </row>
    <row r="155" spans="1:5" x14ac:dyDescent="0.35">
      <c r="A155" s="71"/>
      <c r="B155" s="71" t="s">
        <v>1146</v>
      </c>
      <c r="C155" s="71" t="s">
        <v>497</v>
      </c>
      <c r="D155" s="82">
        <v>1</v>
      </c>
      <c r="E155" s="71" t="s">
        <v>1098</v>
      </c>
    </row>
    <row r="156" spans="1:5" x14ac:dyDescent="0.35">
      <c r="A156" s="56" t="s">
        <v>6</v>
      </c>
      <c r="B156" s="56" t="s">
        <v>518</v>
      </c>
      <c r="C156" s="56" t="s">
        <v>497</v>
      </c>
      <c r="D156" s="57">
        <v>1</v>
      </c>
      <c r="E156" s="56" t="s">
        <v>349</v>
      </c>
    </row>
    <row r="157" spans="1:5" x14ac:dyDescent="0.35">
      <c r="A157" s="56" t="s">
        <v>6</v>
      </c>
      <c r="B157" s="56" t="s">
        <v>756</v>
      </c>
      <c r="C157" s="56" t="s">
        <v>497</v>
      </c>
      <c r="D157" s="56">
        <v>1</v>
      </c>
      <c r="E157" s="56" t="s">
        <v>349</v>
      </c>
    </row>
    <row r="158" spans="1:5" x14ac:dyDescent="0.35">
      <c r="A158" s="56" t="s">
        <v>9</v>
      </c>
      <c r="B158" s="56" t="s">
        <v>555</v>
      </c>
      <c r="C158" s="56" t="s">
        <v>497</v>
      </c>
      <c r="D158" s="57">
        <v>1</v>
      </c>
      <c r="E158" s="56" t="s">
        <v>556</v>
      </c>
    </row>
    <row r="159" spans="1:5" x14ac:dyDescent="0.35">
      <c r="A159" s="56" t="s">
        <v>9</v>
      </c>
      <c r="B159" s="56" t="s">
        <v>557</v>
      </c>
      <c r="C159" s="56" t="s">
        <v>497</v>
      </c>
      <c r="D159" s="57">
        <v>1</v>
      </c>
      <c r="E159" s="56" t="s">
        <v>558</v>
      </c>
    </row>
    <row r="160" spans="1:5" x14ac:dyDescent="0.35">
      <c r="A160" s="56" t="s">
        <v>6</v>
      </c>
      <c r="B160" s="56" t="s">
        <v>771</v>
      </c>
      <c r="C160" s="56" t="s">
        <v>497</v>
      </c>
      <c r="D160" s="56">
        <v>1</v>
      </c>
      <c r="E160" s="56" t="s">
        <v>602</v>
      </c>
    </row>
    <row r="161" spans="1:5" x14ac:dyDescent="0.35">
      <c r="A161" s="56" t="s">
        <v>6</v>
      </c>
      <c r="B161" s="56" t="s">
        <v>772</v>
      </c>
      <c r="C161" s="56" t="s">
        <v>497</v>
      </c>
      <c r="D161" s="56">
        <v>1</v>
      </c>
      <c r="E161" s="56" t="s">
        <v>603</v>
      </c>
    </row>
    <row r="162" spans="1:5" x14ac:dyDescent="0.35">
      <c r="A162" s="56" t="s">
        <v>9</v>
      </c>
      <c r="B162" s="56" t="s">
        <v>881</v>
      </c>
      <c r="C162" s="56" t="s">
        <v>497</v>
      </c>
      <c r="D162" s="56">
        <v>1</v>
      </c>
      <c r="E162" s="56" t="s">
        <v>606</v>
      </c>
    </row>
    <row r="163" spans="1:5" x14ac:dyDescent="0.35">
      <c r="A163" s="56" t="s">
        <v>6</v>
      </c>
      <c r="B163" s="56" t="s">
        <v>747</v>
      </c>
      <c r="C163" s="56" t="s">
        <v>497</v>
      </c>
      <c r="D163" s="56">
        <v>1</v>
      </c>
      <c r="E163" s="56" t="s">
        <v>690</v>
      </c>
    </row>
    <row r="164" spans="1:5" x14ac:dyDescent="0.35">
      <c r="A164" s="56" t="s">
        <v>6</v>
      </c>
      <c r="B164" s="56" t="s">
        <v>328</v>
      </c>
      <c r="C164" s="56" t="s">
        <v>480</v>
      </c>
      <c r="D164" s="56">
        <v>2</v>
      </c>
      <c r="E164" s="56" t="s">
        <v>748</v>
      </c>
    </row>
    <row r="165" spans="1:5" x14ac:dyDescent="0.35">
      <c r="A165" s="71"/>
      <c r="B165" s="71" t="s">
        <v>1048</v>
      </c>
      <c r="C165" s="71" t="s">
        <v>497</v>
      </c>
      <c r="D165" s="82">
        <v>1</v>
      </c>
      <c r="E165" s="71" t="s">
        <v>1050</v>
      </c>
    </row>
    <row r="166" spans="1:5" x14ac:dyDescent="0.35">
      <c r="A166" s="56" t="s">
        <v>6</v>
      </c>
      <c r="B166" s="56" t="s">
        <v>776</v>
      </c>
      <c r="C166" s="56" t="s">
        <v>497</v>
      </c>
      <c r="D166" s="56">
        <v>1</v>
      </c>
      <c r="E166" s="56" t="s">
        <v>37</v>
      </c>
    </row>
    <row r="167" spans="1:5" x14ac:dyDescent="0.35">
      <c r="A167" s="71"/>
      <c r="B167" s="71" t="s">
        <v>1195</v>
      </c>
      <c r="C167" s="71" t="s">
        <v>497</v>
      </c>
      <c r="D167" s="82">
        <v>1</v>
      </c>
      <c r="E167" s="71" t="s">
        <v>1196</v>
      </c>
    </row>
    <row r="168" spans="1:5" x14ac:dyDescent="0.35">
      <c r="A168" s="56" t="s">
        <v>6</v>
      </c>
      <c r="B168" s="56" t="s">
        <v>784</v>
      </c>
      <c r="C168" s="56" t="s">
        <v>497</v>
      </c>
      <c r="D168" s="56">
        <v>1</v>
      </c>
      <c r="E168" s="56" t="s">
        <v>688</v>
      </c>
    </row>
    <row r="169" spans="1:5" x14ac:dyDescent="0.35">
      <c r="A169" s="55" t="s">
        <v>6</v>
      </c>
      <c r="B169" s="56" t="s">
        <v>366</v>
      </c>
      <c r="C169" s="56" t="s">
        <v>367</v>
      </c>
      <c r="D169" s="57">
        <v>2</v>
      </c>
      <c r="E169" s="56" t="s">
        <v>368</v>
      </c>
    </row>
    <row r="170" spans="1:5" x14ac:dyDescent="0.35">
      <c r="A170" s="56" t="s">
        <v>6</v>
      </c>
      <c r="B170" s="56" t="s">
        <v>745</v>
      </c>
      <c r="C170" s="56" t="s">
        <v>395</v>
      </c>
      <c r="D170" s="56">
        <v>2</v>
      </c>
      <c r="E170" s="56" t="s">
        <v>746</v>
      </c>
    </row>
    <row r="171" spans="1:5" x14ac:dyDescent="0.35">
      <c r="A171" s="71"/>
      <c r="B171" s="71" t="s">
        <v>1126</v>
      </c>
      <c r="C171" s="71" t="s">
        <v>369</v>
      </c>
      <c r="D171" s="82">
        <v>2</v>
      </c>
      <c r="E171" s="71" t="s">
        <v>1127</v>
      </c>
    </row>
    <row r="172" spans="1:5" x14ac:dyDescent="0.35">
      <c r="A172" s="71"/>
      <c r="B172" s="71" t="s">
        <v>1129</v>
      </c>
      <c r="C172" s="71" t="s">
        <v>492</v>
      </c>
      <c r="D172" s="82">
        <v>2</v>
      </c>
      <c r="E172" s="71" t="s">
        <v>1128</v>
      </c>
    </row>
    <row r="173" spans="1:5" x14ac:dyDescent="0.35">
      <c r="A173" s="71"/>
      <c r="B173" s="71" t="s">
        <v>1119</v>
      </c>
      <c r="C173" s="71" t="s">
        <v>502</v>
      </c>
      <c r="D173" s="82">
        <v>1</v>
      </c>
      <c r="E173" s="71" t="s">
        <v>1117</v>
      </c>
    </row>
    <row r="174" spans="1:5" x14ac:dyDescent="0.35">
      <c r="A174" s="71"/>
      <c r="B174" s="71" t="s">
        <v>1122</v>
      </c>
      <c r="C174" s="71" t="s">
        <v>385</v>
      </c>
      <c r="D174" s="82">
        <v>2</v>
      </c>
      <c r="E174" s="71" t="s">
        <v>1124</v>
      </c>
    </row>
    <row r="175" spans="1:5" x14ac:dyDescent="0.35">
      <c r="A175" s="71"/>
      <c r="B175" s="71" t="s">
        <v>1123</v>
      </c>
      <c r="C175" s="71" t="s">
        <v>451</v>
      </c>
      <c r="D175" s="82">
        <v>2</v>
      </c>
      <c r="E175" s="71" t="s">
        <v>1125</v>
      </c>
    </row>
    <row r="176" spans="1:5" x14ac:dyDescent="0.35">
      <c r="A176" s="71"/>
      <c r="B176" s="71" t="s">
        <v>1034</v>
      </c>
      <c r="C176" s="71" t="s">
        <v>415</v>
      </c>
      <c r="D176" s="82">
        <v>2</v>
      </c>
      <c r="E176" s="71" t="s">
        <v>1121</v>
      </c>
    </row>
    <row r="177" spans="1:5" x14ac:dyDescent="0.35">
      <c r="A177" s="71"/>
      <c r="B177" s="71" t="s">
        <v>1120</v>
      </c>
      <c r="C177" s="71" t="s">
        <v>389</v>
      </c>
      <c r="D177" s="82">
        <v>1</v>
      </c>
      <c r="E177" s="71" t="s">
        <v>1119</v>
      </c>
    </row>
    <row r="178" spans="1:5" x14ac:dyDescent="0.35">
      <c r="A178" s="71"/>
      <c r="B178" s="71" t="s">
        <v>1117</v>
      </c>
      <c r="C178" s="71" t="s">
        <v>499</v>
      </c>
      <c r="D178" s="82">
        <v>2</v>
      </c>
      <c r="E178" s="71" t="s">
        <v>1118</v>
      </c>
    </row>
    <row r="179" spans="1:5" x14ac:dyDescent="0.35">
      <c r="A179" s="56" t="s">
        <v>6</v>
      </c>
      <c r="B179" s="56" t="s">
        <v>272</v>
      </c>
      <c r="C179" s="56" t="s">
        <v>423</v>
      </c>
      <c r="D179" s="57">
        <v>2</v>
      </c>
      <c r="E179" s="56" t="s">
        <v>449</v>
      </c>
    </row>
    <row r="180" spans="1:5" x14ac:dyDescent="0.35">
      <c r="A180" s="71" t="s">
        <v>995</v>
      </c>
      <c r="B180" s="71" t="s">
        <v>1000</v>
      </c>
      <c r="C180" s="71" t="s">
        <v>423</v>
      </c>
      <c r="D180" s="82">
        <v>2</v>
      </c>
      <c r="E180" s="71" t="s">
        <v>1001</v>
      </c>
    </row>
    <row r="181" spans="1:5" x14ac:dyDescent="0.35">
      <c r="A181" s="71"/>
      <c r="B181" s="71" t="s">
        <v>1060</v>
      </c>
      <c r="C181" s="71" t="s">
        <v>415</v>
      </c>
      <c r="D181" s="82">
        <v>2</v>
      </c>
      <c r="E181" s="71" t="s">
        <v>1036</v>
      </c>
    </row>
    <row r="182" spans="1:5" x14ac:dyDescent="0.35">
      <c r="A182" s="71"/>
      <c r="B182" s="71" t="s">
        <v>1076</v>
      </c>
      <c r="C182" s="71" t="s">
        <v>379</v>
      </c>
      <c r="D182" s="82">
        <v>1</v>
      </c>
      <c r="E182" s="71" t="s">
        <v>1077</v>
      </c>
    </row>
    <row r="183" spans="1:5" x14ac:dyDescent="0.35">
      <c r="A183" s="71"/>
      <c r="B183" s="71" t="s">
        <v>1181</v>
      </c>
      <c r="C183" s="71" t="s">
        <v>401</v>
      </c>
      <c r="D183" s="82">
        <v>2</v>
      </c>
      <c r="E183" s="71" t="s">
        <v>1182</v>
      </c>
    </row>
    <row r="184" spans="1:5" x14ac:dyDescent="0.35">
      <c r="A184" s="71"/>
      <c r="B184" s="71" t="s">
        <v>1179</v>
      </c>
      <c r="C184" s="71" t="s">
        <v>412</v>
      </c>
      <c r="D184" s="82">
        <v>2</v>
      </c>
      <c r="E184" s="71" t="s">
        <v>1180</v>
      </c>
    </row>
    <row r="185" spans="1:5" x14ac:dyDescent="0.35">
      <c r="A185" s="118"/>
      <c r="B185" s="118" t="s">
        <v>380</v>
      </c>
      <c r="C185" s="118" t="s">
        <v>381</v>
      </c>
      <c r="D185" s="119">
        <v>3</v>
      </c>
      <c r="E185" s="118" t="s">
        <v>382</v>
      </c>
    </row>
    <row r="186" spans="1:5" x14ac:dyDescent="0.35">
      <c r="A186" s="56" t="s">
        <v>6</v>
      </c>
      <c r="B186" s="56" t="s">
        <v>431</v>
      </c>
      <c r="C186" s="56" t="s">
        <v>381</v>
      </c>
      <c r="D186" s="57">
        <v>3</v>
      </c>
      <c r="E186" s="56" t="s">
        <v>432</v>
      </c>
    </row>
    <row r="187" spans="1:5" x14ac:dyDescent="0.35">
      <c r="A187" s="56" t="s">
        <v>6</v>
      </c>
      <c r="B187" s="56" t="s">
        <v>608</v>
      </c>
      <c r="C187" s="56" t="s">
        <v>375</v>
      </c>
      <c r="D187" s="57">
        <v>2</v>
      </c>
      <c r="E187" s="56" t="s">
        <v>609</v>
      </c>
    </row>
    <row r="188" spans="1:5" x14ac:dyDescent="0.35">
      <c r="A188" s="56" t="s">
        <v>6</v>
      </c>
      <c r="B188" s="56" t="s">
        <v>865</v>
      </c>
      <c r="C188" s="56" t="s">
        <v>491</v>
      </c>
      <c r="D188" s="56">
        <v>1</v>
      </c>
      <c r="E188" s="56" t="s">
        <v>327</v>
      </c>
    </row>
    <row r="189" spans="1:5" x14ac:dyDescent="0.35">
      <c r="A189" s="56" t="s">
        <v>6</v>
      </c>
      <c r="B189" s="56" t="s">
        <v>725</v>
      </c>
      <c r="C189" s="56" t="s">
        <v>367</v>
      </c>
      <c r="D189" s="56">
        <v>2</v>
      </c>
      <c r="E189" s="56" t="s">
        <v>740</v>
      </c>
    </row>
    <row r="190" spans="1:5" x14ac:dyDescent="0.35">
      <c r="A190" s="56" t="s">
        <v>6</v>
      </c>
      <c r="B190" s="56" t="s">
        <v>396</v>
      </c>
      <c r="C190" s="56" t="s">
        <v>367</v>
      </c>
      <c r="D190" s="57">
        <v>2</v>
      </c>
      <c r="E190" s="56" t="s">
        <v>397</v>
      </c>
    </row>
    <row r="191" spans="1:5" x14ac:dyDescent="0.35">
      <c r="A191" s="56" t="s">
        <v>6</v>
      </c>
      <c r="B191" s="56" t="s">
        <v>428</v>
      </c>
      <c r="C191" s="56" t="s">
        <v>423</v>
      </c>
      <c r="D191" s="57">
        <v>2</v>
      </c>
      <c r="E191" s="56" t="s">
        <v>429</v>
      </c>
    </row>
    <row r="192" spans="1:5" x14ac:dyDescent="0.35">
      <c r="A192" s="118"/>
      <c r="B192" s="118" t="s">
        <v>388</v>
      </c>
      <c r="C192" s="118" t="s">
        <v>389</v>
      </c>
      <c r="D192" s="119">
        <v>1</v>
      </c>
      <c r="E192" s="118" t="s">
        <v>37</v>
      </c>
    </row>
    <row r="193" spans="1:5" x14ac:dyDescent="0.35">
      <c r="A193" s="56" t="s">
        <v>6</v>
      </c>
      <c r="B193" s="56" t="s">
        <v>607</v>
      </c>
      <c r="C193" s="56" t="s">
        <v>389</v>
      </c>
      <c r="D193" s="57">
        <v>1</v>
      </c>
      <c r="E193" s="56" t="s">
        <v>605</v>
      </c>
    </row>
    <row r="194" spans="1:5" x14ac:dyDescent="0.35">
      <c r="A194" s="56" t="s">
        <v>6</v>
      </c>
      <c r="B194" s="56" t="s">
        <v>614</v>
      </c>
      <c r="C194" s="56" t="s">
        <v>369</v>
      </c>
      <c r="D194" s="57">
        <v>2</v>
      </c>
      <c r="E194" s="56" t="s">
        <v>615</v>
      </c>
    </row>
    <row r="195" spans="1:5" x14ac:dyDescent="0.35">
      <c r="A195" s="56" t="s">
        <v>6</v>
      </c>
      <c r="B195" s="56" t="s">
        <v>613</v>
      </c>
      <c r="C195" s="56" t="s">
        <v>385</v>
      </c>
      <c r="D195" s="57">
        <v>2</v>
      </c>
      <c r="E195" s="56" t="s">
        <v>610</v>
      </c>
    </row>
    <row r="196" spans="1:5" x14ac:dyDescent="0.35">
      <c r="A196" s="56" t="s">
        <v>6</v>
      </c>
      <c r="B196" s="56" t="s">
        <v>612</v>
      </c>
      <c r="C196" s="56" t="s">
        <v>451</v>
      </c>
      <c r="D196" s="57">
        <v>2</v>
      </c>
      <c r="E196" s="56" t="s">
        <v>611</v>
      </c>
    </row>
    <row r="197" spans="1:5" x14ac:dyDescent="0.35">
      <c r="A197" s="56" t="s">
        <v>9</v>
      </c>
      <c r="B197" s="56" t="s">
        <v>452</v>
      </c>
      <c r="C197" s="56" t="s">
        <v>389</v>
      </c>
      <c r="D197" s="57">
        <v>1</v>
      </c>
      <c r="E197" s="56" t="s">
        <v>453</v>
      </c>
    </row>
    <row r="198" spans="1:5" x14ac:dyDescent="0.35">
      <c r="A198" s="56" t="s">
        <v>6</v>
      </c>
      <c r="B198" s="56" t="s">
        <v>416</v>
      </c>
      <c r="C198" s="56" t="s">
        <v>417</v>
      </c>
      <c r="D198" s="57">
        <v>1</v>
      </c>
      <c r="E198" s="56" t="s">
        <v>27</v>
      </c>
    </row>
    <row r="199" spans="1:5" x14ac:dyDescent="0.35">
      <c r="A199" s="56" t="s">
        <v>6</v>
      </c>
      <c r="B199" s="56" t="s">
        <v>509</v>
      </c>
      <c r="C199" s="56" t="s">
        <v>417</v>
      </c>
      <c r="D199" s="57">
        <v>1</v>
      </c>
      <c r="E199" s="56" t="s">
        <v>505</v>
      </c>
    </row>
    <row r="200" spans="1:5" x14ac:dyDescent="0.35">
      <c r="A200" s="56" t="s">
        <v>6</v>
      </c>
      <c r="B200" s="56" t="s">
        <v>511</v>
      </c>
      <c r="C200" s="56" t="s">
        <v>423</v>
      </c>
      <c r="D200" s="57">
        <v>2</v>
      </c>
      <c r="E200" s="56" t="s">
        <v>512</v>
      </c>
    </row>
    <row r="201" spans="1:5" x14ac:dyDescent="0.35">
      <c r="A201" s="56" t="s">
        <v>6</v>
      </c>
      <c r="B201" s="56" t="s">
        <v>831</v>
      </c>
      <c r="C201" s="56" t="s">
        <v>412</v>
      </c>
      <c r="D201" s="56">
        <v>2</v>
      </c>
      <c r="E201" s="56" t="s">
        <v>832</v>
      </c>
    </row>
    <row r="202" spans="1:5" x14ac:dyDescent="0.35">
      <c r="A202" s="56" t="s">
        <v>6</v>
      </c>
      <c r="B202" s="56" t="s">
        <v>838</v>
      </c>
      <c r="C202" s="56" t="s">
        <v>837</v>
      </c>
      <c r="D202" s="56">
        <v>1</v>
      </c>
      <c r="E202" s="56" t="s">
        <v>69</v>
      </c>
    </row>
    <row r="203" spans="1:5" x14ac:dyDescent="0.35">
      <c r="A203" s="56" t="s">
        <v>6</v>
      </c>
      <c r="B203" s="56" t="s">
        <v>839</v>
      </c>
      <c r="C203" s="56" t="s">
        <v>423</v>
      </c>
      <c r="D203" s="56">
        <v>2</v>
      </c>
      <c r="E203" s="56" t="s">
        <v>840</v>
      </c>
    </row>
    <row r="204" spans="1:5" x14ac:dyDescent="0.35">
      <c r="A204" s="56" t="s">
        <v>6</v>
      </c>
      <c r="B204" s="56" t="s">
        <v>835</v>
      </c>
      <c r="C204" s="56" t="s">
        <v>401</v>
      </c>
      <c r="D204" s="56">
        <v>2</v>
      </c>
      <c r="E204" s="56" t="s">
        <v>836</v>
      </c>
    </row>
    <row r="205" spans="1:5" x14ac:dyDescent="0.35">
      <c r="A205" s="56" t="s">
        <v>6</v>
      </c>
      <c r="B205" s="56" t="s">
        <v>743</v>
      </c>
      <c r="C205" s="56" t="s">
        <v>554</v>
      </c>
      <c r="D205" s="56">
        <v>2</v>
      </c>
      <c r="E205" s="56" t="s">
        <v>872</v>
      </c>
    </row>
    <row r="206" spans="1:5" x14ac:dyDescent="0.35">
      <c r="A206" s="72"/>
      <c r="B206" s="71" t="s">
        <v>1198</v>
      </c>
      <c r="C206" s="71" t="s">
        <v>389</v>
      </c>
      <c r="D206" s="82">
        <v>1</v>
      </c>
      <c r="E206" s="71" t="s">
        <v>37</v>
      </c>
    </row>
    <row r="207" spans="1:5" x14ac:dyDescent="0.35">
      <c r="A207" s="124"/>
      <c r="B207" s="124" t="s">
        <v>1069</v>
      </c>
      <c r="C207" s="124" t="s">
        <v>492</v>
      </c>
      <c r="D207" s="126">
        <v>2</v>
      </c>
      <c r="E207" s="124" t="s">
        <v>1199</v>
      </c>
    </row>
    <row r="208" spans="1:5" x14ac:dyDescent="0.35">
      <c r="A208" s="72"/>
      <c r="B208" s="72" t="s">
        <v>1176</v>
      </c>
      <c r="C208" s="72" t="s">
        <v>491</v>
      </c>
      <c r="D208" s="70">
        <v>1</v>
      </c>
      <c r="E208" s="71" t="s">
        <v>1089</v>
      </c>
    </row>
    <row r="209" spans="1:5" x14ac:dyDescent="0.35">
      <c r="A209" s="72"/>
      <c r="B209" s="71" t="s">
        <v>1200</v>
      </c>
      <c r="C209" s="72" t="s">
        <v>423</v>
      </c>
      <c r="D209" s="70">
        <v>2</v>
      </c>
      <c r="E209" s="72" t="s">
        <v>1201</v>
      </c>
    </row>
    <row r="210" spans="1:5" x14ac:dyDescent="0.35">
      <c r="A210" s="72"/>
      <c r="B210" s="72" t="s">
        <v>1203</v>
      </c>
      <c r="C210" s="72" t="s">
        <v>369</v>
      </c>
      <c r="D210" s="70">
        <v>2</v>
      </c>
      <c r="E210" s="72" t="s">
        <v>1202</v>
      </c>
    </row>
    <row r="211" spans="1:5" x14ac:dyDescent="0.35">
      <c r="A211" s="72"/>
      <c r="B211" s="72" t="s">
        <v>1204</v>
      </c>
      <c r="C211" s="72" t="s">
        <v>497</v>
      </c>
      <c r="D211" s="70">
        <v>1</v>
      </c>
      <c r="E211" s="72" t="s">
        <v>343</v>
      </c>
    </row>
    <row r="212" spans="1:5" x14ac:dyDescent="0.35">
      <c r="A212" s="72"/>
      <c r="B212" s="72" t="s">
        <v>1205</v>
      </c>
      <c r="C212" s="72" t="s">
        <v>497</v>
      </c>
      <c r="D212" s="70">
        <v>1</v>
      </c>
      <c r="E212" s="72" t="s">
        <v>344</v>
      </c>
    </row>
    <row r="213" spans="1:5" x14ac:dyDescent="0.35">
      <c r="A213" s="72"/>
      <c r="B213" s="72" t="s">
        <v>1206</v>
      </c>
      <c r="C213" s="72" t="s">
        <v>497</v>
      </c>
      <c r="D213" s="70">
        <v>1</v>
      </c>
      <c r="E213" s="72" t="s">
        <v>345</v>
      </c>
    </row>
    <row r="214" spans="1:5" x14ac:dyDescent="0.35">
      <c r="A214" s="72"/>
      <c r="B214" s="72" t="s">
        <v>1207</v>
      </c>
      <c r="C214" s="72" t="s">
        <v>497</v>
      </c>
      <c r="D214" s="70">
        <v>1</v>
      </c>
      <c r="E214" s="72" t="s">
        <v>346</v>
      </c>
    </row>
    <row r="215" spans="1:5" x14ac:dyDescent="0.35">
      <c r="A215" s="72"/>
      <c r="B215" s="72" t="s">
        <v>1208</v>
      </c>
      <c r="C215" s="72" t="s">
        <v>497</v>
      </c>
      <c r="D215" s="70">
        <v>1</v>
      </c>
      <c r="E215" s="72" t="s">
        <v>66</v>
      </c>
    </row>
    <row r="216" spans="1:5" x14ac:dyDescent="0.35">
      <c r="A216" s="72"/>
      <c r="B216" s="72" t="s">
        <v>1209</v>
      </c>
      <c r="C216" s="72" t="s">
        <v>497</v>
      </c>
      <c r="D216" s="70">
        <v>1</v>
      </c>
      <c r="E216" s="72" t="s">
        <v>26</v>
      </c>
    </row>
    <row r="217" spans="1:5" s="28" customFormat="1" x14ac:dyDescent="0.35">
      <c r="A217" s="72"/>
      <c r="B217" s="72" t="s">
        <v>1675</v>
      </c>
      <c r="C217" s="72" t="s">
        <v>837</v>
      </c>
      <c r="D217" s="70">
        <v>1</v>
      </c>
      <c r="E217" s="72" t="s">
        <v>26</v>
      </c>
    </row>
    <row r="218" spans="1:5" x14ac:dyDescent="0.35">
      <c r="A218" s="72"/>
      <c r="B218" s="72" t="s">
        <v>1213</v>
      </c>
      <c r="C218" s="72" t="s">
        <v>423</v>
      </c>
      <c r="D218" s="70">
        <v>2</v>
      </c>
      <c r="E218" s="72" t="s">
        <v>1676</v>
      </c>
    </row>
    <row r="219" spans="1:5" x14ac:dyDescent="0.35">
      <c r="A219" s="72"/>
      <c r="B219" s="72" t="s">
        <v>1214</v>
      </c>
      <c r="C219" s="72" t="s">
        <v>488</v>
      </c>
      <c r="D219" s="70">
        <v>3</v>
      </c>
      <c r="E219" s="72" t="s">
        <v>1215</v>
      </c>
    </row>
    <row r="220" spans="1:5" x14ac:dyDescent="0.35">
      <c r="A220" s="72"/>
      <c r="B220" s="72" t="s">
        <v>1217</v>
      </c>
      <c r="C220" s="72" t="s">
        <v>497</v>
      </c>
      <c r="D220" s="70">
        <v>1</v>
      </c>
      <c r="E220" s="72" t="s">
        <v>1216</v>
      </c>
    </row>
    <row r="221" spans="1:5" x14ac:dyDescent="0.35">
      <c r="A221" s="72"/>
      <c r="B221" s="72" t="s">
        <v>1219</v>
      </c>
      <c r="C221" s="72" t="s">
        <v>497</v>
      </c>
      <c r="D221" s="70">
        <v>1</v>
      </c>
      <c r="E221" s="72" t="s">
        <v>1218</v>
      </c>
    </row>
    <row r="222" spans="1:5" x14ac:dyDescent="0.35">
      <c r="A222" s="72"/>
      <c r="B222" s="71" t="s">
        <v>1226</v>
      </c>
      <c r="C222" s="71" t="s">
        <v>492</v>
      </c>
      <c r="D222" s="82">
        <v>2</v>
      </c>
      <c r="E222" s="71" t="s">
        <v>1225</v>
      </c>
    </row>
    <row r="223" spans="1:5" x14ac:dyDescent="0.35">
      <c r="A223" s="72"/>
      <c r="B223" s="71" t="s">
        <v>1223</v>
      </c>
      <c r="C223" s="71" t="s">
        <v>502</v>
      </c>
      <c r="D223" s="82">
        <v>1</v>
      </c>
      <c r="E223" s="71" t="s">
        <v>1222</v>
      </c>
    </row>
    <row r="224" spans="1:5" x14ac:dyDescent="0.35">
      <c r="A224" s="72"/>
      <c r="B224" s="71" t="s">
        <v>1224</v>
      </c>
      <c r="C224" s="71" t="s">
        <v>389</v>
      </c>
      <c r="D224" s="82">
        <v>1</v>
      </c>
      <c r="E224" s="71" t="s">
        <v>1223</v>
      </c>
    </row>
    <row r="225" spans="1:5" x14ac:dyDescent="0.35">
      <c r="A225" s="72"/>
      <c r="B225" s="71" t="s">
        <v>1222</v>
      </c>
      <c r="C225" s="71" t="s">
        <v>499</v>
      </c>
      <c r="D225" s="82">
        <v>2</v>
      </c>
      <c r="E225" s="71" t="s">
        <v>1221</v>
      </c>
    </row>
    <row r="226" spans="1:5" x14ac:dyDescent="0.35">
      <c r="A226" s="72"/>
      <c r="B226" s="72" t="s">
        <v>1229</v>
      </c>
      <c r="C226" s="72" t="s">
        <v>491</v>
      </c>
      <c r="D226" s="70">
        <v>1</v>
      </c>
      <c r="E226" s="72" t="s">
        <v>1230</v>
      </c>
    </row>
    <row r="227" spans="1:5" x14ac:dyDescent="0.35">
      <c r="A227" s="72"/>
      <c r="B227" s="72" t="s">
        <v>1233</v>
      </c>
      <c r="C227" s="72" t="s">
        <v>497</v>
      </c>
      <c r="D227" s="70">
        <v>1</v>
      </c>
      <c r="E227" s="72" t="s">
        <v>912</v>
      </c>
    </row>
    <row r="228" spans="1:5" x14ac:dyDescent="0.35">
      <c r="A228" s="72"/>
      <c r="B228" s="72" t="s">
        <v>1234</v>
      </c>
      <c r="C228" s="72" t="s">
        <v>497</v>
      </c>
      <c r="D228" s="70">
        <v>1</v>
      </c>
      <c r="E228" s="72" t="s">
        <v>913</v>
      </c>
    </row>
    <row r="229" spans="1:5" x14ac:dyDescent="0.35">
      <c r="A229" s="72"/>
      <c r="B229" s="72" t="s">
        <v>1246</v>
      </c>
      <c r="C229" s="72" t="s">
        <v>497</v>
      </c>
      <c r="D229" s="70">
        <v>1</v>
      </c>
      <c r="E229" s="72" t="s">
        <v>913</v>
      </c>
    </row>
    <row r="230" spans="1:5" x14ac:dyDescent="0.35">
      <c r="A230" s="72"/>
      <c r="B230" s="72" t="s">
        <v>1247</v>
      </c>
      <c r="C230" s="75" t="s">
        <v>497</v>
      </c>
      <c r="D230" s="70">
        <v>1</v>
      </c>
      <c r="E230" s="72" t="s">
        <v>914</v>
      </c>
    </row>
    <row r="231" spans="1:5" x14ac:dyDescent="0.35">
      <c r="A231" s="72"/>
      <c r="B231" s="72" t="s">
        <v>1248</v>
      </c>
      <c r="C231" s="75" t="s">
        <v>497</v>
      </c>
      <c r="D231" s="70">
        <v>1</v>
      </c>
      <c r="E231" s="72" t="s">
        <v>915</v>
      </c>
    </row>
    <row r="232" spans="1:5" x14ac:dyDescent="0.35">
      <c r="A232" s="72"/>
      <c r="B232" s="72" t="s">
        <v>1249</v>
      </c>
      <c r="C232" s="72" t="s">
        <v>497</v>
      </c>
      <c r="D232" s="70">
        <v>1</v>
      </c>
      <c r="E232" s="72" t="s">
        <v>916</v>
      </c>
    </row>
    <row r="233" spans="1:5" x14ac:dyDescent="0.35">
      <c r="A233" s="72"/>
      <c r="B233" s="72" t="s">
        <v>1250</v>
      </c>
      <c r="C233" s="72" t="s">
        <v>497</v>
      </c>
      <c r="D233" s="70">
        <v>1</v>
      </c>
      <c r="E233" s="72" t="s">
        <v>917</v>
      </c>
    </row>
    <row r="234" spans="1:5" x14ac:dyDescent="0.35">
      <c r="A234" s="72"/>
      <c r="B234" s="72" t="s">
        <v>1251</v>
      </c>
      <c r="C234" s="72" t="s">
        <v>497</v>
      </c>
      <c r="D234" s="70">
        <v>1</v>
      </c>
      <c r="E234" s="72" t="s">
        <v>918</v>
      </c>
    </row>
    <row r="235" spans="1:5" x14ac:dyDescent="0.35">
      <c r="A235" s="72"/>
      <c r="B235" s="72" t="s">
        <v>1252</v>
      </c>
      <c r="C235" s="72" t="s">
        <v>497</v>
      </c>
      <c r="D235" s="70">
        <v>1</v>
      </c>
      <c r="E235" s="72" t="s">
        <v>919</v>
      </c>
    </row>
    <row r="236" spans="1:5" x14ac:dyDescent="0.35">
      <c r="A236" s="72"/>
      <c r="B236" s="72" t="s">
        <v>1254</v>
      </c>
      <c r="C236" s="72" t="s">
        <v>497</v>
      </c>
      <c r="D236" s="70">
        <v>1</v>
      </c>
      <c r="E236" s="72" t="s">
        <v>922</v>
      </c>
    </row>
    <row r="237" spans="1:5" x14ac:dyDescent="0.35">
      <c r="A237" s="72"/>
      <c r="B237" s="72" t="s">
        <v>1255</v>
      </c>
      <c r="C237" s="72" t="s">
        <v>497</v>
      </c>
      <c r="D237" s="70">
        <v>1</v>
      </c>
      <c r="E237" s="72" t="s">
        <v>923</v>
      </c>
    </row>
    <row r="238" spans="1:5" x14ac:dyDescent="0.35">
      <c r="A238" s="72"/>
      <c r="B238" s="72" t="s">
        <v>1256</v>
      </c>
      <c r="C238" s="72" t="s">
        <v>497</v>
      </c>
      <c r="D238" s="70">
        <v>1</v>
      </c>
      <c r="E238" s="72" t="s">
        <v>924</v>
      </c>
    </row>
    <row r="239" spans="1:5" x14ac:dyDescent="0.35">
      <c r="A239" s="72"/>
      <c r="B239" s="72" t="s">
        <v>1257</v>
      </c>
      <c r="C239" s="72" t="s">
        <v>497</v>
      </c>
      <c r="D239" s="70">
        <v>1</v>
      </c>
      <c r="E239" s="72" t="s">
        <v>925</v>
      </c>
    </row>
    <row r="240" spans="1:5" x14ac:dyDescent="0.35">
      <c r="A240" s="72"/>
      <c r="B240" s="72" t="s">
        <v>1258</v>
      </c>
      <c r="C240" s="72" t="s">
        <v>497</v>
      </c>
      <c r="D240" s="70">
        <v>1</v>
      </c>
      <c r="E240" s="72" t="s">
        <v>926</v>
      </c>
    </row>
    <row r="241" spans="1:5" x14ac:dyDescent="0.35">
      <c r="A241" s="72"/>
      <c r="B241" s="72" t="s">
        <v>1259</v>
      </c>
      <c r="C241" s="72" t="s">
        <v>497</v>
      </c>
      <c r="D241" s="70">
        <v>1</v>
      </c>
      <c r="E241" s="72" t="s">
        <v>927</v>
      </c>
    </row>
    <row r="242" spans="1:5" x14ac:dyDescent="0.35">
      <c r="A242" s="72"/>
      <c r="B242" s="72" t="s">
        <v>1260</v>
      </c>
      <c r="C242" s="72" t="s">
        <v>497</v>
      </c>
      <c r="D242" s="70">
        <v>1</v>
      </c>
      <c r="E242" s="72" t="s">
        <v>928</v>
      </c>
    </row>
    <row r="243" spans="1:5" x14ac:dyDescent="0.35">
      <c r="A243" s="72"/>
      <c r="B243" s="72" t="s">
        <v>1301</v>
      </c>
      <c r="C243" s="72" t="s">
        <v>403</v>
      </c>
      <c r="D243" s="70">
        <v>2</v>
      </c>
      <c r="E243" s="72" t="s">
        <v>1302</v>
      </c>
    </row>
    <row r="244" spans="1:5" x14ac:dyDescent="0.35">
      <c r="A244" s="72"/>
      <c r="B244" s="72" t="s">
        <v>1326</v>
      </c>
      <c r="C244" s="72" t="s">
        <v>415</v>
      </c>
      <c r="D244" s="70">
        <v>2</v>
      </c>
      <c r="E244" s="72" t="s">
        <v>1325</v>
      </c>
    </row>
    <row r="245" spans="1:5" x14ac:dyDescent="0.35">
      <c r="A245" s="72"/>
      <c r="B245" s="72" t="s">
        <v>1329</v>
      </c>
      <c r="C245" s="72" t="s">
        <v>508</v>
      </c>
      <c r="D245" s="70">
        <v>1</v>
      </c>
      <c r="E245" s="72">
        <v>1</v>
      </c>
    </row>
    <row r="246" spans="1:5" x14ac:dyDescent="0.35">
      <c r="A246" s="72"/>
      <c r="B246" s="72" t="s">
        <v>1330</v>
      </c>
      <c r="C246" s="72" t="s">
        <v>403</v>
      </c>
      <c r="D246" s="70">
        <v>6</v>
      </c>
      <c r="E246" s="72" t="s">
        <v>1331</v>
      </c>
    </row>
    <row r="247" spans="1:5" x14ac:dyDescent="0.35">
      <c r="A247" s="72"/>
      <c r="B247" s="72" t="s">
        <v>1332</v>
      </c>
      <c r="C247" s="72" t="s">
        <v>403</v>
      </c>
      <c r="D247" s="70">
        <v>3</v>
      </c>
      <c r="E247" s="72" t="s">
        <v>1333</v>
      </c>
    </row>
    <row r="248" spans="1:5" x14ac:dyDescent="0.35">
      <c r="A248" s="72"/>
      <c r="B248" s="72" t="s">
        <v>1334</v>
      </c>
      <c r="C248" s="72" t="s">
        <v>403</v>
      </c>
      <c r="D248" s="70">
        <v>3</v>
      </c>
      <c r="E248" s="72" t="s">
        <v>1335</v>
      </c>
    </row>
    <row r="249" spans="1:5" x14ac:dyDescent="0.35">
      <c r="A249" s="72"/>
      <c r="B249" s="72" t="s">
        <v>1392</v>
      </c>
      <c r="C249" s="72" t="s">
        <v>491</v>
      </c>
      <c r="D249" s="70">
        <v>1</v>
      </c>
      <c r="E249" s="153" t="s">
        <v>1390</v>
      </c>
    </row>
    <row r="250" spans="1:5" x14ac:dyDescent="0.35">
      <c r="A250" s="72" t="s">
        <v>6</v>
      </c>
      <c r="B250" s="72" t="s">
        <v>1393</v>
      </c>
      <c r="C250" s="72" t="s">
        <v>403</v>
      </c>
      <c r="D250" s="70">
        <v>2</v>
      </c>
      <c r="E250" s="72" t="s">
        <v>1398</v>
      </c>
    </row>
    <row r="251" spans="1:5" x14ac:dyDescent="0.35">
      <c r="A251" s="72" t="s">
        <v>6</v>
      </c>
      <c r="B251" s="72" t="s">
        <v>1394</v>
      </c>
      <c r="C251" s="72" t="s">
        <v>403</v>
      </c>
      <c r="D251" s="70">
        <v>3</v>
      </c>
      <c r="E251" s="72" t="s">
        <v>1397</v>
      </c>
    </row>
    <row r="252" spans="1:5" x14ac:dyDescent="0.35">
      <c r="A252" s="72" t="s">
        <v>6</v>
      </c>
      <c r="B252" s="72" t="s">
        <v>1395</v>
      </c>
      <c r="C252" s="72" t="s">
        <v>403</v>
      </c>
      <c r="D252" s="70">
        <v>3</v>
      </c>
      <c r="E252" s="72" t="s">
        <v>1399</v>
      </c>
    </row>
    <row r="253" spans="1:5" x14ac:dyDescent="0.35">
      <c r="A253" s="72" t="s">
        <v>6</v>
      </c>
      <c r="B253" s="72" t="s">
        <v>1396</v>
      </c>
      <c r="C253" s="72" t="s">
        <v>403</v>
      </c>
      <c r="D253" s="70">
        <v>3</v>
      </c>
      <c r="E253" s="72" t="s">
        <v>1400</v>
      </c>
    </row>
    <row r="254" spans="1:5" s="28" customFormat="1" x14ac:dyDescent="0.35">
      <c r="A254" s="72" t="s">
        <v>6</v>
      </c>
      <c r="B254" s="72" t="s">
        <v>1672</v>
      </c>
      <c r="C254" s="72" t="s">
        <v>403</v>
      </c>
      <c r="D254" s="70">
        <v>3</v>
      </c>
      <c r="E254" s="72" t="s">
        <v>1673</v>
      </c>
    </row>
    <row r="255" spans="1:5" x14ac:dyDescent="0.35">
      <c r="A255" s="72" t="s">
        <v>1464</v>
      </c>
      <c r="B255" s="72" t="s">
        <v>1468</v>
      </c>
      <c r="C255" s="72" t="s">
        <v>508</v>
      </c>
      <c r="D255" s="70">
        <v>1</v>
      </c>
      <c r="E255" s="72" t="s">
        <v>69</v>
      </c>
    </row>
    <row r="256" spans="1:5" x14ac:dyDescent="0.35">
      <c r="A256" s="72"/>
      <c r="B256" s="72" t="s">
        <v>1473</v>
      </c>
      <c r="C256" s="72" t="s">
        <v>497</v>
      </c>
      <c r="D256" s="70">
        <v>1</v>
      </c>
      <c r="E256" s="72" t="s">
        <v>1470</v>
      </c>
    </row>
    <row r="257" spans="1:5" x14ac:dyDescent="0.35">
      <c r="A257" s="72"/>
      <c r="B257" s="71" t="s">
        <v>1498</v>
      </c>
      <c r="C257" s="71" t="s">
        <v>379</v>
      </c>
      <c r="D257" s="179">
        <v>1</v>
      </c>
      <c r="E257" s="71" t="s">
        <v>1638</v>
      </c>
    </row>
    <row r="258" spans="1:5" x14ac:dyDescent="0.35">
      <c r="A258" s="72"/>
      <c r="B258" s="71" t="s">
        <v>1552</v>
      </c>
      <c r="C258" s="71" t="s">
        <v>379</v>
      </c>
      <c r="D258" s="179">
        <v>1</v>
      </c>
      <c r="E258" s="71" t="s">
        <v>1639</v>
      </c>
    </row>
    <row r="259" spans="1:5" x14ac:dyDescent="0.35">
      <c r="A259" s="72"/>
      <c r="B259" s="72" t="s">
        <v>1642</v>
      </c>
      <c r="C259" s="72" t="s">
        <v>403</v>
      </c>
      <c r="D259" s="70">
        <v>2</v>
      </c>
      <c r="E259" s="72" t="s">
        <v>1644</v>
      </c>
    </row>
    <row r="260" spans="1:5" x14ac:dyDescent="0.35">
      <c r="A260" s="72"/>
      <c r="B260" s="72" t="s">
        <v>1643</v>
      </c>
      <c r="C260" s="72" t="s">
        <v>403</v>
      </c>
      <c r="D260" s="70">
        <v>2</v>
      </c>
      <c r="E260" s="72" t="s">
        <v>1645</v>
      </c>
    </row>
    <row r="261" spans="1:5" x14ac:dyDescent="0.35">
      <c r="A261" s="72"/>
      <c r="B261" s="8" t="s">
        <v>1604</v>
      </c>
      <c r="C261" s="8" t="s">
        <v>379</v>
      </c>
      <c r="D261" s="8">
        <v>1</v>
      </c>
      <c r="E261" s="8" t="s">
        <v>1646</v>
      </c>
    </row>
    <row r="262" spans="1:5" x14ac:dyDescent="0.35">
      <c r="A262" s="72"/>
      <c r="B262" s="8" t="s">
        <v>1563</v>
      </c>
      <c r="C262" s="8" t="s">
        <v>379</v>
      </c>
      <c r="D262" s="8">
        <v>1</v>
      </c>
      <c r="E262" s="8" t="s">
        <v>1647</v>
      </c>
    </row>
    <row r="263" spans="1:5" x14ac:dyDescent="0.35">
      <c r="A263" s="72"/>
      <c r="B263" s="8" t="s">
        <v>1570</v>
      </c>
      <c r="C263" s="8" t="s">
        <v>379</v>
      </c>
      <c r="D263" s="8">
        <v>1</v>
      </c>
      <c r="E263" s="8" t="s">
        <v>1648</v>
      </c>
    </row>
    <row r="264" spans="1:5" x14ac:dyDescent="0.35">
      <c r="A264" s="72"/>
      <c r="B264" s="8" t="s">
        <v>1567</v>
      </c>
      <c r="C264" s="8" t="s">
        <v>379</v>
      </c>
      <c r="D264" s="8">
        <v>1</v>
      </c>
      <c r="E264" s="8" t="s">
        <v>1649</v>
      </c>
    </row>
    <row r="265" spans="1:5" x14ac:dyDescent="0.35">
      <c r="A265" s="72"/>
      <c r="B265" s="8" t="s">
        <v>1574</v>
      </c>
      <c r="C265" s="8" t="s">
        <v>379</v>
      </c>
      <c r="D265" s="8">
        <v>1</v>
      </c>
      <c r="E265" s="8" t="s">
        <v>1650</v>
      </c>
    </row>
    <row r="266" spans="1:5" x14ac:dyDescent="0.35">
      <c r="A266" s="72"/>
      <c r="B266" s="8" t="s">
        <v>1586</v>
      </c>
      <c r="C266" s="8" t="s">
        <v>379</v>
      </c>
      <c r="D266" s="8">
        <v>1</v>
      </c>
      <c r="E266" s="8" t="s">
        <v>1651</v>
      </c>
    </row>
    <row r="267" spans="1:5" x14ac:dyDescent="0.35">
      <c r="A267" s="72"/>
      <c r="B267" s="8" t="s">
        <v>1589</v>
      </c>
      <c r="C267" s="8" t="s">
        <v>379</v>
      </c>
      <c r="D267" s="8">
        <v>1</v>
      </c>
      <c r="E267" s="8" t="s">
        <v>1652</v>
      </c>
    </row>
    <row r="268" spans="1:5" x14ac:dyDescent="0.35">
      <c r="A268" s="72"/>
      <c r="B268" s="8" t="s">
        <v>1592</v>
      </c>
      <c r="C268" s="8" t="s">
        <v>379</v>
      </c>
      <c r="D268" s="8">
        <v>1</v>
      </c>
      <c r="E268" s="8" t="s">
        <v>1653</v>
      </c>
    </row>
    <row r="269" spans="1:5" x14ac:dyDescent="0.35">
      <c r="A269" s="72"/>
      <c r="B269" s="8" t="s">
        <v>1580</v>
      </c>
      <c r="C269" s="8" t="s">
        <v>379</v>
      </c>
      <c r="D269" s="8">
        <v>1</v>
      </c>
      <c r="E269" s="8" t="s">
        <v>1654</v>
      </c>
    </row>
    <row r="270" spans="1:5" x14ac:dyDescent="0.35">
      <c r="A270" s="72"/>
      <c r="B270" s="8" t="s">
        <v>1595</v>
      </c>
      <c r="C270" s="8" t="s">
        <v>379</v>
      </c>
      <c r="D270" s="8">
        <v>1</v>
      </c>
      <c r="E270" s="8" t="s">
        <v>1655</v>
      </c>
    </row>
    <row r="271" spans="1:5" x14ac:dyDescent="0.35">
      <c r="A271" s="72"/>
      <c r="B271" s="8" t="s">
        <v>1598</v>
      </c>
      <c r="C271" s="8" t="s">
        <v>379</v>
      </c>
      <c r="D271" s="8">
        <v>1</v>
      </c>
      <c r="E271" s="8" t="s">
        <v>1656</v>
      </c>
    </row>
    <row r="272" spans="1:5" x14ac:dyDescent="0.35">
      <c r="A272" s="72"/>
      <c r="B272" s="8" t="s">
        <v>1601</v>
      </c>
      <c r="C272" s="8" t="s">
        <v>379</v>
      </c>
      <c r="D272" s="8">
        <v>1</v>
      </c>
      <c r="E272" s="8" t="s">
        <v>1657</v>
      </c>
    </row>
    <row r="273" spans="1:5" x14ac:dyDescent="0.35">
      <c r="A273" s="72"/>
      <c r="B273" s="8" t="s">
        <v>1583</v>
      </c>
      <c r="C273" s="8" t="s">
        <v>379</v>
      </c>
      <c r="D273" s="8">
        <v>1</v>
      </c>
      <c r="E273" s="8" t="s">
        <v>1658</v>
      </c>
    </row>
    <row r="274" spans="1:5" x14ac:dyDescent="0.35">
      <c r="A274" s="72"/>
      <c r="B274" s="8" t="s">
        <v>1577</v>
      </c>
      <c r="C274" s="8" t="s">
        <v>379</v>
      </c>
      <c r="D274" s="8">
        <v>1</v>
      </c>
      <c r="E274" s="8" t="s">
        <v>1659</v>
      </c>
    </row>
    <row r="275" spans="1:5" x14ac:dyDescent="0.35">
      <c r="A275" s="72"/>
      <c r="B275" s="8" t="s">
        <v>1660</v>
      </c>
      <c r="C275" s="8" t="s">
        <v>379</v>
      </c>
      <c r="D275" s="8">
        <v>1</v>
      </c>
      <c r="E275" s="8" t="s">
        <v>1661</v>
      </c>
    </row>
    <row r="276" spans="1:5" x14ac:dyDescent="0.35">
      <c r="A276" s="72"/>
      <c r="B276" s="8" t="s">
        <v>1662</v>
      </c>
      <c r="C276" s="8" t="s">
        <v>379</v>
      </c>
      <c r="D276" s="8">
        <v>1</v>
      </c>
      <c r="E276" s="8" t="s">
        <v>1663</v>
      </c>
    </row>
    <row r="277" spans="1:5" x14ac:dyDescent="0.35">
      <c r="A277" s="72"/>
      <c r="B277" s="8" t="s">
        <v>1434</v>
      </c>
      <c r="C277" s="8" t="s">
        <v>379</v>
      </c>
      <c r="D277" s="8">
        <v>1</v>
      </c>
      <c r="E277" s="8" t="s">
        <v>1664</v>
      </c>
    </row>
    <row r="278" spans="1:5" x14ac:dyDescent="0.35">
      <c r="A278" s="72"/>
      <c r="B278" s="8" t="s">
        <v>1432</v>
      </c>
      <c r="C278" s="8" t="s">
        <v>379</v>
      </c>
      <c r="D278" s="8">
        <v>1</v>
      </c>
      <c r="E278" s="8" t="s">
        <v>1665</v>
      </c>
    </row>
    <row r="279" spans="1:5" x14ac:dyDescent="0.35">
      <c r="A279" s="72"/>
      <c r="B279" s="8" t="s">
        <v>1608</v>
      </c>
      <c r="C279" s="8" t="s">
        <v>379</v>
      </c>
      <c r="D279" s="8">
        <v>1</v>
      </c>
      <c r="E279" s="8" t="s">
        <v>1666</v>
      </c>
    </row>
    <row r="280" spans="1:5" x14ac:dyDescent="0.35">
      <c r="A280" s="72"/>
      <c r="B280" s="72"/>
      <c r="C280" s="72"/>
      <c r="D280" s="70"/>
      <c r="E280" s="72"/>
    </row>
    <row r="281" spans="1:5" x14ac:dyDescent="0.35">
      <c r="A281" s="72"/>
      <c r="B281" s="72"/>
      <c r="C281" s="72"/>
      <c r="D281" s="70"/>
      <c r="E281" s="72"/>
    </row>
    <row r="282" spans="1:5" x14ac:dyDescent="0.35">
      <c r="A282" s="72"/>
      <c r="B282" s="72"/>
      <c r="C282" s="72"/>
      <c r="D282" s="70"/>
      <c r="E282" s="72"/>
    </row>
    <row r="283" spans="1:5" x14ac:dyDescent="0.35">
      <c r="A283" s="72"/>
      <c r="B283" s="72"/>
      <c r="C283" s="72"/>
      <c r="D283" s="70"/>
      <c r="E283" s="72"/>
    </row>
    <row r="284" spans="1:5" x14ac:dyDescent="0.35">
      <c r="A284" s="72"/>
      <c r="B284" s="72"/>
      <c r="C284" s="72"/>
      <c r="D284" s="70"/>
      <c r="E284" s="72"/>
    </row>
    <row r="285" spans="1:5" x14ac:dyDescent="0.35">
      <c r="A285" s="72"/>
      <c r="B285" s="72"/>
      <c r="C285" s="72"/>
      <c r="D285" s="70"/>
      <c r="E285" s="72"/>
    </row>
    <row r="286" spans="1:5" x14ac:dyDescent="0.35">
      <c r="A286" s="72"/>
      <c r="B286" s="72"/>
      <c r="C286" s="72"/>
      <c r="D286" s="70"/>
      <c r="E286" s="72"/>
    </row>
    <row r="287" spans="1:5" x14ac:dyDescent="0.35">
      <c r="A287" s="72"/>
      <c r="B287" s="72"/>
      <c r="C287" s="72"/>
      <c r="D287" s="70"/>
      <c r="E287" s="72"/>
    </row>
    <row r="288" spans="1:5" x14ac:dyDescent="0.35">
      <c r="A288" s="72"/>
      <c r="B288" s="72"/>
      <c r="C288" s="72"/>
      <c r="D288" s="70"/>
      <c r="E288" s="72"/>
    </row>
    <row r="289" spans="1:5" x14ac:dyDescent="0.35">
      <c r="A289" s="72"/>
      <c r="B289" s="72"/>
      <c r="C289" s="72"/>
      <c r="D289" s="70"/>
      <c r="E289" s="72"/>
    </row>
    <row r="290" spans="1:5" x14ac:dyDescent="0.35">
      <c r="A290" s="72"/>
      <c r="B290" s="72"/>
      <c r="C290" s="72"/>
      <c r="D290" s="70"/>
      <c r="E290" s="72"/>
    </row>
    <row r="291" spans="1:5" x14ac:dyDescent="0.35">
      <c r="A291" s="72"/>
      <c r="B291" s="72"/>
      <c r="C291" s="72"/>
      <c r="D291" s="70"/>
      <c r="E291" s="72"/>
    </row>
    <row r="292" spans="1:5" x14ac:dyDescent="0.35">
      <c r="A292" s="72"/>
      <c r="B292" s="72"/>
      <c r="C292" s="72"/>
      <c r="D292" s="70"/>
      <c r="E292" s="72"/>
    </row>
    <row r="293" spans="1:5" x14ac:dyDescent="0.35">
      <c r="A293" s="72"/>
      <c r="B293" s="72"/>
      <c r="C293" s="72"/>
      <c r="D293" s="70"/>
      <c r="E293" s="72"/>
    </row>
    <row r="294" spans="1:5" x14ac:dyDescent="0.35">
      <c r="A294" s="72"/>
      <c r="B294" s="72"/>
      <c r="C294" s="72"/>
      <c r="D294" s="70"/>
      <c r="E294" s="72"/>
    </row>
    <row r="295" spans="1:5" x14ac:dyDescent="0.35">
      <c r="A295" s="72"/>
      <c r="B295" s="72"/>
      <c r="C295" s="72"/>
      <c r="D295" s="70"/>
      <c r="E295" s="72"/>
    </row>
    <row r="296" spans="1:5" x14ac:dyDescent="0.35">
      <c r="A296" s="72"/>
      <c r="B296" s="72"/>
      <c r="C296" s="72"/>
      <c r="D296" s="70"/>
      <c r="E296" s="72"/>
    </row>
    <row r="297" spans="1:5" x14ac:dyDescent="0.35">
      <c r="A297" s="72"/>
      <c r="B297" s="72"/>
      <c r="C297" s="72"/>
      <c r="D297" s="70"/>
      <c r="E297" s="72"/>
    </row>
    <row r="298" spans="1:5" x14ac:dyDescent="0.35">
      <c r="A298" s="72"/>
      <c r="B298" s="72"/>
      <c r="C298" s="72"/>
      <c r="D298" s="70"/>
      <c r="E298" s="72"/>
    </row>
    <row r="299" spans="1:5" x14ac:dyDescent="0.35">
      <c r="A299" s="72"/>
      <c r="B299" s="72"/>
      <c r="C299" s="72"/>
      <c r="D299" s="70"/>
      <c r="E299" s="72"/>
    </row>
    <row r="300" spans="1:5" x14ac:dyDescent="0.35">
      <c r="A300" s="72"/>
      <c r="B300" s="72"/>
      <c r="C300" s="72"/>
      <c r="D300" s="70"/>
      <c r="E300" s="72"/>
    </row>
    <row r="301" spans="1:5" x14ac:dyDescent="0.35">
      <c r="A301" s="72"/>
      <c r="B301" s="72"/>
      <c r="C301" s="72"/>
      <c r="D301" s="70"/>
      <c r="E301" s="72"/>
    </row>
    <row r="302" spans="1:5" x14ac:dyDescent="0.35">
      <c r="A302" s="72"/>
      <c r="B302" s="72"/>
      <c r="C302" s="72"/>
      <c r="D302" s="70"/>
      <c r="E302" s="72"/>
    </row>
    <row r="303" spans="1:5" x14ac:dyDescent="0.35">
      <c r="A303" s="72"/>
      <c r="B303" s="72"/>
      <c r="C303" s="72"/>
      <c r="D303" s="70"/>
      <c r="E303" s="72"/>
    </row>
    <row r="304" spans="1:5" x14ac:dyDescent="0.35">
      <c r="A304" s="72"/>
      <c r="B304" s="72"/>
      <c r="C304" s="72"/>
      <c r="D304" s="70"/>
      <c r="E304" s="72"/>
    </row>
    <row r="305" spans="1:5" x14ac:dyDescent="0.35">
      <c r="A305" s="72"/>
      <c r="B305" s="72"/>
      <c r="C305" s="72"/>
      <c r="D305" s="70"/>
      <c r="E305" s="72"/>
    </row>
    <row r="306" spans="1:5" x14ac:dyDescent="0.35">
      <c r="A306" s="72"/>
      <c r="B306" s="72"/>
      <c r="C306" s="72"/>
      <c r="D306" s="70"/>
      <c r="E306" s="72"/>
    </row>
    <row r="307" spans="1:5" x14ac:dyDescent="0.35">
      <c r="A307" s="72"/>
      <c r="B307" s="72"/>
      <c r="C307" s="72"/>
      <c r="D307" s="70"/>
      <c r="E307" s="72"/>
    </row>
    <row r="308" spans="1:5" x14ac:dyDescent="0.35">
      <c r="A308" s="72"/>
      <c r="B308" s="72"/>
      <c r="C308" s="72"/>
      <c r="D308" s="70"/>
      <c r="E308" s="72"/>
    </row>
    <row r="309" spans="1:5" x14ac:dyDescent="0.35">
      <c r="A309" s="72"/>
      <c r="B309" s="72"/>
      <c r="C309" s="72"/>
      <c r="D309" s="70"/>
      <c r="E309" s="72"/>
    </row>
    <row r="310" spans="1:5" x14ac:dyDescent="0.35">
      <c r="A310" s="72"/>
      <c r="B310" s="72"/>
      <c r="C310" s="72"/>
      <c r="D310" s="70"/>
      <c r="E310" s="72"/>
    </row>
    <row r="311" spans="1:5" x14ac:dyDescent="0.35">
      <c r="A311" s="72"/>
      <c r="B311" s="72"/>
      <c r="C311" s="72"/>
      <c r="D311" s="70"/>
      <c r="E311" s="72"/>
    </row>
    <row r="312" spans="1:5" x14ac:dyDescent="0.35">
      <c r="A312" s="72"/>
      <c r="B312" s="72"/>
      <c r="C312" s="72"/>
      <c r="D312" s="70"/>
      <c r="E312" s="72"/>
    </row>
    <row r="313" spans="1:5" x14ac:dyDescent="0.35">
      <c r="A313" s="72"/>
      <c r="B313" s="72"/>
      <c r="C313" s="72"/>
      <c r="D313" s="70"/>
      <c r="E313" s="72"/>
    </row>
    <row r="314" spans="1:5" x14ac:dyDescent="0.35">
      <c r="A314" s="72"/>
      <c r="B314" s="72"/>
      <c r="C314" s="72"/>
      <c r="D314" s="70"/>
      <c r="E314" s="72"/>
    </row>
    <row r="315" spans="1:5" x14ac:dyDescent="0.35">
      <c r="A315" s="72"/>
      <c r="B315" s="72"/>
      <c r="C315" s="72"/>
      <c r="D315" s="70"/>
      <c r="E315" s="72"/>
    </row>
    <row r="316" spans="1:5" x14ac:dyDescent="0.35">
      <c r="A316" s="72"/>
      <c r="B316" s="72"/>
      <c r="C316" s="72"/>
      <c r="D316" s="70"/>
      <c r="E316" s="72"/>
    </row>
    <row r="317" spans="1:5" x14ac:dyDescent="0.35">
      <c r="A317" s="72"/>
      <c r="B317" s="72"/>
      <c r="C317" s="72"/>
      <c r="D317" s="70"/>
      <c r="E317" s="72"/>
    </row>
    <row r="318" spans="1:5" x14ac:dyDescent="0.35">
      <c r="A318" s="72"/>
      <c r="B318" s="72"/>
      <c r="C318" s="72"/>
      <c r="D318" s="70"/>
      <c r="E318" s="72"/>
    </row>
    <row r="319" spans="1:5" x14ac:dyDescent="0.35">
      <c r="A319" s="72"/>
      <c r="B319" s="72"/>
      <c r="C319" s="72"/>
      <c r="D319" s="70"/>
      <c r="E319" s="72"/>
    </row>
    <row r="320" spans="1:5" x14ac:dyDescent="0.35">
      <c r="A320" s="72"/>
      <c r="B320" s="72"/>
      <c r="C320" s="72"/>
      <c r="D320" s="70"/>
      <c r="E320" s="72"/>
    </row>
    <row r="321" spans="1:5" x14ac:dyDescent="0.35">
      <c r="A321" s="72"/>
      <c r="B321" s="72"/>
      <c r="C321" s="72"/>
      <c r="D321" s="70"/>
      <c r="E321" s="72"/>
    </row>
    <row r="322" spans="1:5" x14ac:dyDescent="0.35">
      <c r="A322" s="72"/>
      <c r="B322" s="72"/>
      <c r="C322" s="72"/>
      <c r="D322" s="70"/>
      <c r="E322" s="72"/>
    </row>
    <row r="323" spans="1:5" x14ac:dyDescent="0.35">
      <c r="A323" s="72"/>
      <c r="B323" s="72"/>
      <c r="C323" s="72"/>
      <c r="D323" s="70"/>
      <c r="E323" s="72"/>
    </row>
    <row r="324" spans="1:5" x14ac:dyDescent="0.35">
      <c r="A324" s="72"/>
      <c r="B324" s="72"/>
      <c r="C324" s="72"/>
      <c r="D324" s="70"/>
      <c r="E324" s="72"/>
    </row>
    <row r="325" spans="1:5" x14ac:dyDescent="0.35">
      <c r="A325" s="72"/>
      <c r="B325" s="72"/>
      <c r="C325" s="72"/>
      <c r="D325" s="70"/>
      <c r="E325" s="72"/>
    </row>
    <row r="326" spans="1:5" x14ac:dyDescent="0.35">
      <c r="A326" s="72"/>
      <c r="B326" s="72"/>
      <c r="C326" s="72"/>
      <c r="D326" s="70"/>
      <c r="E326" s="72"/>
    </row>
    <row r="327" spans="1:5" x14ac:dyDescent="0.35">
      <c r="A327" s="72"/>
      <c r="B327" s="72"/>
      <c r="C327" s="72"/>
      <c r="D327" s="70"/>
      <c r="E327" s="72"/>
    </row>
    <row r="328" spans="1:5" x14ac:dyDescent="0.35">
      <c r="A328" s="72"/>
      <c r="B328" s="72"/>
      <c r="C328" s="72"/>
      <c r="D328" s="70"/>
      <c r="E328" s="72"/>
    </row>
    <row r="329" spans="1:5" x14ac:dyDescent="0.35">
      <c r="A329" s="72"/>
      <c r="B329" s="72"/>
      <c r="C329" s="72"/>
      <c r="D329" s="70"/>
      <c r="E329" s="72"/>
    </row>
    <row r="330" spans="1:5" x14ac:dyDescent="0.35">
      <c r="A330" s="72"/>
      <c r="B330" s="72"/>
      <c r="C330" s="72"/>
      <c r="D330" s="70"/>
      <c r="E330" s="72"/>
    </row>
    <row r="331" spans="1:5" x14ac:dyDescent="0.35">
      <c r="A331" s="72"/>
      <c r="B331" s="72"/>
      <c r="C331" s="72"/>
      <c r="D331" s="70"/>
      <c r="E331" s="72"/>
    </row>
    <row r="332" spans="1:5" x14ac:dyDescent="0.35">
      <c r="A332" s="72"/>
      <c r="B332" s="72"/>
      <c r="C332" s="72"/>
      <c r="D332" s="70"/>
      <c r="E332" s="72"/>
    </row>
    <row r="333" spans="1:5" x14ac:dyDescent="0.35">
      <c r="A333" s="72"/>
      <c r="B333" s="72"/>
      <c r="C333" s="72"/>
      <c r="D333" s="70"/>
      <c r="E333" s="72"/>
    </row>
    <row r="334" spans="1:5" x14ac:dyDescent="0.35">
      <c r="A334" s="72"/>
      <c r="B334" s="72"/>
      <c r="C334" s="72"/>
      <c r="D334" s="70"/>
      <c r="E334" s="72"/>
    </row>
    <row r="335" spans="1:5" x14ac:dyDescent="0.35">
      <c r="A335" s="72"/>
      <c r="B335" s="72"/>
      <c r="C335" s="72"/>
      <c r="D335" s="70"/>
      <c r="E335" s="72"/>
    </row>
    <row r="336" spans="1:5" x14ac:dyDescent="0.35">
      <c r="A336" s="72"/>
      <c r="B336" s="72"/>
      <c r="C336" s="72"/>
      <c r="D336" s="70"/>
      <c r="E336" s="72"/>
    </row>
    <row r="337" spans="1:5" x14ac:dyDescent="0.35">
      <c r="A337" s="72"/>
      <c r="B337" s="72"/>
      <c r="C337" s="72"/>
      <c r="D337" s="70"/>
      <c r="E337" s="72"/>
    </row>
    <row r="338" spans="1:5" x14ac:dyDescent="0.35">
      <c r="A338" s="72"/>
      <c r="B338" s="72"/>
      <c r="C338" s="72"/>
      <c r="D338" s="70"/>
      <c r="E338" s="72"/>
    </row>
    <row r="339" spans="1:5" x14ac:dyDescent="0.35">
      <c r="A339" s="72"/>
      <c r="B339" s="72"/>
      <c r="C339" s="72"/>
      <c r="D339" s="70"/>
      <c r="E339" s="72"/>
    </row>
    <row r="340" spans="1:5" x14ac:dyDescent="0.35">
      <c r="A340" s="72"/>
      <c r="B340" s="72"/>
      <c r="C340" s="72"/>
      <c r="D340" s="70"/>
      <c r="E340" s="72"/>
    </row>
    <row r="341" spans="1:5" x14ac:dyDescent="0.35">
      <c r="A341" s="72"/>
      <c r="B341" s="72"/>
      <c r="C341" s="72"/>
      <c r="D341" s="70"/>
      <c r="E341" s="72"/>
    </row>
    <row r="342" spans="1:5" x14ac:dyDescent="0.35">
      <c r="A342" s="72"/>
      <c r="B342" s="72"/>
      <c r="C342" s="72"/>
      <c r="D342" s="70"/>
      <c r="E342" s="72"/>
    </row>
    <row r="343" spans="1:5" x14ac:dyDescent="0.35">
      <c r="A343" s="72"/>
      <c r="B343" s="72"/>
      <c r="C343" s="72"/>
      <c r="D343" s="70"/>
      <c r="E343" s="72"/>
    </row>
    <row r="344" spans="1:5" x14ac:dyDescent="0.35">
      <c r="A344" s="72"/>
      <c r="B344" s="72"/>
      <c r="C344" s="72"/>
      <c r="D344" s="70"/>
      <c r="E344" s="72"/>
    </row>
    <row r="345" spans="1:5" x14ac:dyDescent="0.35">
      <c r="A345" s="72"/>
      <c r="B345" s="72"/>
      <c r="C345" s="72"/>
      <c r="D345" s="70"/>
      <c r="E345" s="72"/>
    </row>
    <row r="346" spans="1:5" x14ac:dyDescent="0.35">
      <c r="A346" s="72"/>
      <c r="B346" s="72"/>
      <c r="C346" s="72"/>
      <c r="D346" s="70"/>
      <c r="E346" s="72"/>
    </row>
    <row r="347" spans="1:5" x14ac:dyDescent="0.35">
      <c r="A347" s="72"/>
      <c r="B347" s="72"/>
      <c r="C347" s="72"/>
      <c r="D347" s="70"/>
      <c r="E347" s="72"/>
    </row>
    <row r="348" spans="1:5" x14ac:dyDescent="0.35">
      <c r="A348" s="72"/>
      <c r="B348" s="72"/>
      <c r="C348" s="72"/>
      <c r="D348" s="70"/>
      <c r="E348" s="72"/>
    </row>
    <row r="349" spans="1:5" x14ac:dyDescent="0.35">
      <c r="A349" s="72"/>
      <c r="B349" s="72"/>
      <c r="C349" s="72"/>
      <c r="D349" s="70"/>
      <c r="E349" s="72"/>
    </row>
    <row r="350" spans="1:5" x14ac:dyDescent="0.35">
      <c r="A350" s="72"/>
      <c r="B350" s="72"/>
      <c r="C350" s="72"/>
      <c r="D350" s="70"/>
      <c r="E350" s="72"/>
    </row>
    <row r="351" spans="1:5" x14ac:dyDescent="0.35">
      <c r="A351" s="72"/>
      <c r="B351" s="72"/>
      <c r="C351" s="72"/>
      <c r="D351" s="70"/>
      <c r="E351" s="72"/>
    </row>
    <row r="352" spans="1:5" x14ac:dyDescent="0.35">
      <c r="A352" s="72"/>
      <c r="B352" s="72"/>
      <c r="C352" s="72"/>
      <c r="D352" s="70"/>
      <c r="E352" s="72"/>
    </row>
    <row r="353" spans="1:5" x14ac:dyDescent="0.35">
      <c r="A353" s="72"/>
      <c r="B353" s="72"/>
      <c r="C353" s="72"/>
      <c r="D353" s="70"/>
      <c r="E353" s="72"/>
    </row>
    <row r="354" spans="1:5" x14ac:dyDescent="0.35">
      <c r="A354" s="72"/>
      <c r="B354" s="72"/>
      <c r="C354" s="72"/>
      <c r="D354" s="70"/>
      <c r="E354" s="72"/>
    </row>
    <row r="355" spans="1:5" x14ac:dyDescent="0.35">
      <c r="A355" s="72"/>
      <c r="B355" s="72"/>
      <c r="C355" s="72"/>
      <c r="D355" s="70"/>
      <c r="E355" s="72"/>
    </row>
    <row r="356" spans="1:5" x14ac:dyDescent="0.35">
      <c r="A356" s="72"/>
      <c r="B356" s="72"/>
      <c r="C356" s="72"/>
      <c r="D356" s="70"/>
      <c r="E356" s="72"/>
    </row>
    <row r="357" spans="1:5" x14ac:dyDescent="0.35">
      <c r="A357" s="72"/>
      <c r="B357" s="72"/>
      <c r="C357" s="72"/>
      <c r="D357" s="70"/>
      <c r="E357" s="72"/>
    </row>
    <row r="358" spans="1:5" x14ac:dyDescent="0.35">
      <c r="A358" s="72"/>
      <c r="B358" s="72"/>
      <c r="C358" s="72"/>
      <c r="D358" s="70"/>
      <c r="E358" s="72"/>
    </row>
    <row r="359" spans="1:5" x14ac:dyDescent="0.35">
      <c r="A359" s="72"/>
      <c r="B359" s="72"/>
      <c r="C359" s="72"/>
      <c r="D359" s="70"/>
      <c r="E359" s="72"/>
    </row>
    <row r="360" spans="1:5" x14ac:dyDescent="0.35">
      <c r="A360" s="72"/>
      <c r="B360" s="72"/>
      <c r="C360" s="72"/>
      <c r="D360" s="70"/>
      <c r="E360" s="72"/>
    </row>
    <row r="361" spans="1:5" x14ac:dyDescent="0.35">
      <c r="A361" s="72"/>
      <c r="B361" s="72"/>
      <c r="C361" s="72"/>
      <c r="D361" s="70"/>
      <c r="E361" s="72"/>
    </row>
    <row r="362" spans="1:5" x14ac:dyDescent="0.35">
      <c r="A362" s="72"/>
      <c r="B362" s="72"/>
      <c r="C362" s="72"/>
      <c r="D362" s="70"/>
      <c r="E362" s="72"/>
    </row>
    <row r="363" spans="1:5" x14ac:dyDescent="0.35">
      <c r="A363" s="72"/>
      <c r="B363" s="72"/>
      <c r="C363" s="72"/>
      <c r="D363" s="70"/>
      <c r="E363" s="72"/>
    </row>
    <row r="364" spans="1:5" x14ac:dyDescent="0.35">
      <c r="A364" s="72"/>
      <c r="B364" s="72"/>
      <c r="C364" s="72"/>
      <c r="D364" s="70"/>
      <c r="E364" s="72"/>
    </row>
    <row r="365" spans="1:5" x14ac:dyDescent="0.35">
      <c r="A365" s="72"/>
      <c r="B365" s="72"/>
      <c r="C365" s="72"/>
      <c r="D365" s="70"/>
      <c r="E365" s="72"/>
    </row>
    <row r="366" spans="1:5" x14ac:dyDescent="0.35">
      <c r="A366" s="72"/>
      <c r="B366" s="72"/>
      <c r="C366" s="72"/>
      <c r="D366" s="70"/>
      <c r="E366" s="72"/>
    </row>
    <row r="367" spans="1:5" x14ac:dyDescent="0.35">
      <c r="A367" s="72"/>
      <c r="B367" s="72"/>
      <c r="C367" s="72"/>
      <c r="D367" s="70"/>
      <c r="E367" s="72"/>
    </row>
    <row r="368" spans="1:5" x14ac:dyDescent="0.35">
      <c r="A368" s="72"/>
      <c r="B368" s="72"/>
      <c r="C368" s="72"/>
      <c r="D368" s="70"/>
      <c r="E368" s="72"/>
    </row>
    <row r="369" spans="1:5" x14ac:dyDescent="0.35">
      <c r="A369" s="72"/>
      <c r="B369" s="72"/>
      <c r="C369" s="72"/>
      <c r="D369" s="70"/>
      <c r="E369" s="72"/>
    </row>
    <row r="370" spans="1:5" x14ac:dyDescent="0.35">
      <c r="A370" s="72"/>
      <c r="B370" s="72"/>
      <c r="C370" s="72"/>
      <c r="D370" s="70"/>
      <c r="E370" s="72"/>
    </row>
    <row r="371" spans="1:5" x14ac:dyDescent="0.35">
      <c r="A371" s="72"/>
      <c r="B371" s="72"/>
      <c r="C371" s="72"/>
      <c r="D371" s="70"/>
      <c r="E371" s="72"/>
    </row>
    <row r="372" spans="1:5" x14ac:dyDescent="0.35">
      <c r="A372" s="72"/>
      <c r="B372" s="72"/>
      <c r="C372" s="72"/>
      <c r="D372" s="70"/>
      <c r="E372" s="72"/>
    </row>
    <row r="373" spans="1:5" x14ac:dyDescent="0.35">
      <c r="A373" s="72"/>
      <c r="B373" s="72"/>
      <c r="C373" s="72"/>
      <c r="D373" s="70"/>
      <c r="E373" s="72"/>
    </row>
    <row r="374" spans="1:5" x14ac:dyDescent="0.35">
      <c r="A374" s="72"/>
      <c r="B374" s="72"/>
      <c r="C374" s="72"/>
      <c r="D374" s="70"/>
      <c r="E374" s="72"/>
    </row>
    <row r="375" spans="1:5" x14ac:dyDescent="0.35">
      <c r="A375" s="72"/>
      <c r="B375" s="72"/>
      <c r="C375" s="72"/>
      <c r="D375" s="70"/>
      <c r="E375" s="72"/>
    </row>
    <row r="376" spans="1:5" x14ac:dyDescent="0.35">
      <c r="A376" s="72"/>
      <c r="B376" s="72"/>
      <c r="C376" s="72"/>
      <c r="D376" s="70"/>
      <c r="E376" s="72"/>
    </row>
    <row r="377" spans="1:5" x14ac:dyDescent="0.35">
      <c r="A377" s="72"/>
      <c r="B377" s="72"/>
      <c r="C377" s="72"/>
      <c r="D377" s="70"/>
      <c r="E377" s="72"/>
    </row>
    <row r="378" spans="1:5" x14ac:dyDescent="0.35">
      <c r="A378" s="72"/>
      <c r="B378" s="72"/>
      <c r="C378" s="72"/>
      <c r="D378" s="70"/>
      <c r="E378" s="72"/>
    </row>
    <row r="379" spans="1:5" x14ac:dyDescent="0.35">
      <c r="A379" s="72"/>
      <c r="B379" s="72"/>
      <c r="C379" s="72"/>
      <c r="D379" s="70"/>
      <c r="E379" s="72"/>
    </row>
    <row r="380" spans="1:5" x14ac:dyDescent="0.35">
      <c r="A380" s="72"/>
      <c r="B380" s="72"/>
      <c r="C380" s="72"/>
      <c r="D380" s="70"/>
      <c r="E380" s="72"/>
    </row>
    <row r="381" spans="1:5" x14ac:dyDescent="0.35">
      <c r="A381" s="72"/>
      <c r="B381" s="72"/>
      <c r="C381" s="72"/>
      <c r="D381" s="70"/>
      <c r="E381" s="72"/>
    </row>
    <row r="382" spans="1:5" x14ac:dyDescent="0.35">
      <c r="A382" s="72"/>
      <c r="B382" s="72"/>
      <c r="C382" s="72"/>
      <c r="D382" s="70"/>
      <c r="E382" s="72"/>
    </row>
    <row r="383" spans="1:5" x14ac:dyDescent="0.35">
      <c r="A383" s="72"/>
      <c r="B383" s="72"/>
      <c r="C383" s="72"/>
      <c r="D383" s="70"/>
      <c r="E383" s="72"/>
    </row>
    <row r="384" spans="1:5" x14ac:dyDescent="0.35">
      <c r="A384" s="72"/>
      <c r="B384" s="72"/>
      <c r="C384" s="72"/>
      <c r="D384" s="70"/>
      <c r="E384" s="72"/>
    </row>
    <row r="385" spans="1:5" x14ac:dyDescent="0.35">
      <c r="A385" s="72"/>
      <c r="B385" s="72"/>
      <c r="C385" s="72"/>
      <c r="D385" s="70"/>
      <c r="E385" s="72"/>
    </row>
    <row r="386" spans="1:5" x14ac:dyDescent="0.35">
      <c r="A386" s="72"/>
      <c r="B386" s="72"/>
      <c r="C386" s="72"/>
      <c r="D386" s="70"/>
      <c r="E386" s="72"/>
    </row>
    <row r="387" spans="1:5" x14ac:dyDescent="0.35">
      <c r="A387" s="72"/>
      <c r="B387" s="72"/>
      <c r="C387" s="72"/>
      <c r="D387" s="70"/>
      <c r="E387" s="72"/>
    </row>
    <row r="388" spans="1:5" x14ac:dyDescent="0.35">
      <c r="A388" s="72"/>
      <c r="B388" s="72"/>
      <c r="C388" s="72"/>
      <c r="D388" s="70"/>
      <c r="E388" s="72"/>
    </row>
    <row r="389" spans="1:5" x14ac:dyDescent="0.35">
      <c r="A389" s="72"/>
      <c r="B389" s="72"/>
      <c r="C389" s="72"/>
      <c r="D389" s="70"/>
      <c r="E389" s="72"/>
    </row>
    <row r="390" spans="1:5" x14ac:dyDescent="0.35">
      <c r="A390" s="72"/>
      <c r="B390" s="72"/>
      <c r="C390" s="72"/>
      <c r="D390" s="70"/>
      <c r="E390" s="72"/>
    </row>
    <row r="391" spans="1:5" x14ac:dyDescent="0.35">
      <c r="A391" s="72"/>
      <c r="B391" s="72"/>
      <c r="C391" s="72"/>
      <c r="D391" s="70"/>
      <c r="E391" s="72"/>
    </row>
    <row r="392" spans="1:5" x14ac:dyDescent="0.35">
      <c r="A392" s="72"/>
      <c r="B392" s="72"/>
      <c r="C392" s="72"/>
      <c r="D392" s="70"/>
      <c r="E392" s="72"/>
    </row>
    <row r="393" spans="1:5" x14ac:dyDescent="0.35">
      <c r="A393" s="72"/>
      <c r="B393" s="72"/>
      <c r="C393" s="72"/>
      <c r="D393" s="70"/>
      <c r="E393" s="72"/>
    </row>
    <row r="394" spans="1:5" x14ac:dyDescent="0.35">
      <c r="A394" s="72"/>
      <c r="B394" s="72"/>
      <c r="C394" s="72"/>
      <c r="D394" s="70"/>
      <c r="E394" s="72"/>
    </row>
    <row r="395" spans="1:5" x14ac:dyDescent="0.35">
      <c r="A395" s="72"/>
      <c r="B395" s="72"/>
      <c r="C395" s="72"/>
      <c r="D395" s="70"/>
      <c r="E395" s="72"/>
    </row>
    <row r="396" spans="1:5" x14ac:dyDescent="0.35">
      <c r="A396" s="72"/>
      <c r="B396" s="72"/>
      <c r="C396" s="72"/>
      <c r="D396" s="70"/>
      <c r="E396" s="72"/>
    </row>
    <row r="397" spans="1:5" x14ac:dyDescent="0.35">
      <c r="A397" s="72"/>
      <c r="B397" s="72"/>
      <c r="C397" s="72"/>
      <c r="D397" s="70"/>
      <c r="E397" s="72"/>
    </row>
    <row r="398" spans="1:5" x14ac:dyDescent="0.35">
      <c r="A398" s="72"/>
      <c r="B398" s="72"/>
      <c r="C398" s="72"/>
      <c r="D398" s="70"/>
      <c r="E398" s="72"/>
    </row>
    <row r="399" spans="1:5" x14ac:dyDescent="0.35">
      <c r="A399" s="72"/>
      <c r="B399" s="72"/>
      <c r="C399" s="72"/>
      <c r="D399" s="70"/>
      <c r="E399" s="72"/>
    </row>
    <row r="400" spans="1:5" x14ac:dyDescent="0.35">
      <c r="A400" s="72"/>
      <c r="B400" s="72"/>
      <c r="C400" s="72"/>
      <c r="D400" s="70"/>
      <c r="E400" s="72"/>
    </row>
    <row r="401" spans="1:5" x14ac:dyDescent="0.35">
      <c r="A401" s="72"/>
      <c r="B401" s="72"/>
      <c r="C401" s="72"/>
      <c r="D401" s="70"/>
      <c r="E401" s="72"/>
    </row>
    <row r="402" spans="1:5" x14ac:dyDescent="0.35">
      <c r="A402" s="72"/>
      <c r="B402" s="72"/>
      <c r="C402" s="72"/>
      <c r="D402" s="70"/>
      <c r="E402" s="72"/>
    </row>
    <row r="403" spans="1:5" x14ac:dyDescent="0.35">
      <c r="A403" s="72"/>
      <c r="B403" s="72"/>
      <c r="C403" s="72"/>
      <c r="D403" s="70"/>
      <c r="E403" s="72"/>
    </row>
    <row r="404" spans="1:5" x14ac:dyDescent="0.35">
      <c r="A404" s="72"/>
      <c r="B404" s="72"/>
      <c r="C404" s="72"/>
      <c r="D404" s="70"/>
      <c r="E404" s="72"/>
    </row>
    <row r="405" spans="1:5" x14ac:dyDescent="0.35">
      <c r="A405" s="72"/>
      <c r="B405" s="72"/>
      <c r="C405" s="72"/>
      <c r="D405" s="70"/>
      <c r="E405" s="72"/>
    </row>
    <row r="406" spans="1:5" x14ac:dyDescent="0.35">
      <c r="A406" s="72"/>
      <c r="B406" s="72"/>
      <c r="C406" s="72"/>
      <c r="D406" s="70"/>
      <c r="E406" s="72"/>
    </row>
    <row r="407" spans="1:5" x14ac:dyDescent="0.35">
      <c r="A407" s="72"/>
      <c r="B407" s="72"/>
      <c r="C407" s="72"/>
      <c r="D407" s="70"/>
      <c r="E407" s="72"/>
    </row>
    <row r="408" spans="1:5" x14ac:dyDescent="0.35">
      <c r="A408" s="72"/>
      <c r="B408" s="72"/>
      <c r="C408" s="72"/>
      <c r="D408" s="70"/>
      <c r="E408" s="72"/>
    </row>
    <row r="409" spans="1:5" x14ac:dyDescent="0.35">
      <c r="A409" s="72"/>
      <c r="B409" s="72"/>
      <c r="C409" s="72"/>
      <c r="D409" s="70"/>
      <c r="E409" s="72"/>
    </row>
    <row r="410" spans="1:5" x14ac:dyDescent="0.35">
      <c r="A410" s="72"/>
      <c r="B410" s="72"/>
      <c r="C410" s="72"/>
      <c r="D410" s="70"/>
      <c r="E410" s="72"/>
    </row>
    <row r="411" spans="1:5" x14ac:dyDescent="0.35">
      <c r="A411" s="72"/>
      <c r="B411" s="72"/>
      <c r="C411" s="72"/>
      <c r="D411" s="70"/>
      <c r="E411" s="72"/>
    </row>
    <row r="412" spans="1:5" x14ac:dyDescent="0.35">
      <c r="A412" s="72"/>
      <c r="B412" s="72"/>
      <c r="C412" s="72"/>
      <c r="D412" s="70"/>
      <c r="E412" s="72"/>
    </row>
    <row r="413" spans="1:5" x14ac:dyDescent="0.35">
      <c r="A413" s="72"/>
      <c r="B413" s="72"/>
      <c r="C413" s="72"/>
      <c r="D413" s="70"/>
      <c r="E413" s="72"/>
    </row>
    <row r="414" spans="1:5" x14ac:dyDescent="0.35">
      <c r="A414" s="72"/>
      <c r="B414" s="72"/>
      <c r="C414" s="72"/>
      <c r="D414" s="70"/>
      <c r="E414" s="72"/>
    </row>
    <row r="415" spans="1:5" x14ac:dyDescent="0.35">
      <c r="A415" s="72"/>
      <c r="B415" s="72"/>
      <c r="C415" s="72"/>
      <c r="D415" s="70"/>
      <c r="E415" s="72"/>
    </row>
    <row r="416" spans="1:5" x14ac:dyDescent="0.35">
      <c r="A416" s="72"/>
      <c r="B416" s="72"/>
      <c r="C416" s="72"/>
      <c r="D416" s="70"/>
      <c r="E416" s="72"/>
    </row>
    <row r="417" spans="1:5" x14ac:dyDescent="0.35">
      <c r="A417" s="72"/>
      <c r="B417" s="72"/>
      <c r="C417" s="72"/>
      <c r="D417" s="70"/>
      <c r="E417" s="72"/>
    </row>
    <row r="418" spans="1:5" x14ac:dyDescent="0.35">
      <c r="A418" s="72"/>
      <c r="B418" s="72"/>
      <c r="C418" s="72"/>
      <c r="D418" s="70"/>
      <c r="E418" s="72"/>
    </row>
    <row r="419" spans="1:5" x14ac:dyDescent="0.35">
      <c r="A419" s="72"/>
      <c r="B419" s="72"/>
      <c r="C419" s="72"/>
      <c r="D419" s="70"/>
      <c r="E419" s="72"/>
    </row>
    <row r="420" spans="1:5" x14ac:dyDescent="0.35">
      <c r="A420" s="72"/>
      <c r="B420" s="72"/>
      <c r="C420" s="72"/>
      <c r="D420" s="70"/>
      <c r="E420" s="72"/>
    </row>
    <row r="421" spans="1:5" x14ac:dyDescent="0.35">
      <c r="A421" s="72"/>
      <c r="B421" s="72"/>
      <c r="C421" s="72"/>
      <c r="D421" s="70"/>
      <c r="E421" s="72"/>
    </row>
    <row r="422" spans="1:5" x14ac:dyDescent="0.35">
      <c r="A422" s="72"/>
      <c r="B422" s="72"/>
      <c r="C422" s="72"/>
      <c r="D422" s="70"/>
      <c r="E422" s="72"/>
    </row>
    <row r="423" spans="1:5" x14ac:dyDescent="0.35">
      <c r="A423" s="72"/>
      <c r="B423" s="72"/>
      <c r="C423" s="72"/>
      <c r="D423" s="70"/>
      <c r="E423" s="72"/>
    </row>
    <row r="424" spans="1:5" x14ac:dyDescent="0.35">
      <c r="A424" s="72"/>
      <c r="B424" s="72"/>
      <c r="C424" s="72"/>
      <c r="D424" s="70"/>
      <c r="E424" s="72"/>
    </row>
    <row r="425" spans="1:5" x14ac:dyDescent="0.35">
      <c r="A425" s="72"/>
      <c r="B425" s="72"/>
      <c r="C425" s="72"/>
      <c r="D425" s="70"/>
      <c r="E425" s="72"/>
    </row>
    <row r="426" spans="1:5" x14ac:dyDescent="0.35">
      <c r="A426" s="72"/>
      <c r="B426" s="72"/>
      <c r="C426" s="72"/>
      <c r="D426" s="70"/>
      <c r="E426" s="72"/>
    </row>
    <row r="427" spans="1:5" x14ac:dyDescent="0.35">
      <c r="A427" s="72"/>
      <c r="B427" s="72"/>
      <c r="C427" s="72"/>
      <c r="D427" s="70"/>
      <c r="E427" s="72"/>
    </row>
    <row r="428" spans="1:5" x14ac:dyDescent="0.35">
      <c r="A428" s="72"/>
      <c r="B428" s="72"/>
      <c r="C428" s="72"/>
      <c r="D428" s="70"/>
      <c r="E428" s="72"/>
    </row>
    <row r="429" spans="1:5" x14ac:dyDescent="0.35">
      <c r="A429" s="72"/>
      <c r="B429" s="72"/>
      <c r="C429" s="72"/>
      <c r="D429" s="70"/>
      <c r="E429" s="72"/>
    </row>
    <row r="430" spans="1:5" x14ac:dyDescent="0.35">
      <c r="A430" s="72"/>
      <c r="B430" s="72"/>
      <c r="C430" s="72"/>
      <c r="D430" s="70"/>
      <c r="E430" s="72"/>
    </row>
    <row r="431" spans="1:5" x14ac:dyDescent="0.35">
      <c r="A431" s="72"/>
      <c r="B431" s="72"/>
      <c r="C431" s="72"/>
      <c r="D431" s="70"/>
      <c r="E431" s="72"/>
    </row>
    <row r="432" spans="1:5" x14ac:dyDescent="0.35">
      <c r="A432" s="72"/>
      <c r="B432" s="72"/>
      <c r="C432" s="72"/>
      <c r="D432" s="70"/>
      <c r="E432" s="72"/>
    </row>
    <row r="433" spans="1:5" x14ac:dyDescent="0.35">
      <c r="A433" s="72"/>
      <c r="B433" s="72"/>
      <c r="C433" s="72"/>
      <c r="D433" s="70"/>
      <c r="E433" s="72"/>
    </row>
    <row r="434" spans="1:5" x14ac:dyDescent="0.35">
      <c r="A434" s="72"/>
      <c r="B434" s="72"/>
      <c r="C434" s="72"/>
      <c r="D434" s="70"/>
      <c r="E434" s="72"/>
    </row>
    <row r="435" spans="1:5" x14ac:dyDescent="0.35">
      <c r="A435" s="72"/>
      <c r="B435" s="72"/>
      <c r="C435" s="72"/>
      <c r="D435" s="70"/>
      <c r="E435" s="72"/>
    </row>
    <row r="436" spans="1:5" x14ac:dyDescent="0.35">
      <c r="A436" s="72"/>
      <c r="B436" s="72"/>
      <c r="C436" s="72"/>
      <c r="D436" s="70"/>
      <c r="E436" s="72"/>
    </row>
    <row r="437" spans="1:5" x14ac:dyDescent="0.35">
      <c r="A437" s="72"/>
      <c r="B437" s="72"/>
      <c r="C437" s="72"/>
      <c r="D437" s="70"/>
      <c r="E437" s="72"/>
    </row>
    <row r="438" spans="1:5" x14ac:dyDescent="0.35">
      <c r="A438" s="72"/>
      <c r="B438" s="72"/>
      <c r="C438" s="72"/>
      <c r="D438" s="70"/>
      <c r="E438" s="72"/>
    </row>
    <row r="439" spans="1:5" x14ac:dyDescent="0.35">
      <c r="A439" s="72"/>
      <c r="B439" s="72"/>
      <c r="C439" s="72"/>
      <c r="D439" s="70"/>
      <c r="E439" s="72"/>
    </row>
    <row r="440" spans="1:5" x14ac:dyDescent="0.35">
      <c r="A440" s="72"/>
      <c r="B440" s="72"/>
      <c r="C440" s="72"/>
      <c r="D440" s="70"/>
      <c r="E440" s="72"/>
    </row>
    <row r="441" spans="1:5" x14ac:dyDescent="0.35">
      <c r="A441" s="72"/>
      <c r="B441" s="72"/>
      <c r="C441" s="72"/>
      <c r="D441" s="70"/>
      <c r="E441" s="72"/>
    </row>
    <row r="442" spans="1:5" x14ac:dyDescent="0.35">
      <c r="A442" s="72"/>
      <c r="B442" s="72"/>
      <c r="C442" s="72"/>
      <c r="D442" s="70"/>
      <c r="E442" s="72"/>
    </row>
    <row r="443" spans="1:5" x14ac:dyDescent="0.35">
      <c r="A443" s="72"/>
      <c r="B443" s="72"/>
      <c r="C443" s="72"/>
      <c r="D443" s="70"/>
      <c r="E443" s="72"/>
    </row>
    <row r="444" spans="1:5" x14ac:dyDescent="0.35">
      <c r="A444" s="72"/>
      <c r="B444" s="72"/>
      <c r="C444" s="72"/>
      <c r="D444" s="70"/>
      <c r="E444" s="72"/>
    </row>
    <row r="445" spans="1:5" x14ac:dyDescent="0.35">
      <c r="A445" s="72"/>
      <c r="B445" s="72"/>
      <c r="C445" s="72"/>
      <c r="D445" s="70"/>
      <c r="E445" s="72"/>
    </row>
    <row r="446" spans="1:5" x14ac:dyDescent="0.35">
      <c r="A446" s="72"/>
      <c r="B446" s="72"/>
      <c r="C446" s="72"/>
      <c r="D446" s="70"/>
      <c r="E446" s="72"/>
    </row>
    <row r="447" spans="1:5" x14ac:dyDescent="0.35">
      <c r="A447" s="72"/>
      <c r="B447" s="72"/>
      <c r="C447" s="72"/>
      <c r="D447" s="70"/>
      <c r="E447" s="72"/>
    </row>
    <row r="448" spans="1:5" x14ac:dyDescent="0.35">
      <c r="A448" s="72"/>
      <c r="B448" s="72"/>
      <c r="C448" s="72"/>
      <c r="D448" s="70"/>
      <c r="E448" s="72"/>
    </row>
    <row r="449" spans="1:5" x14ac:dyDescent="0.35">
      <c r="A449" s="72"/>
      <c r="B449" s="72"/>
      <c r="C449" s="72"/>
      <c r="D449" s="70"/>
      <c r="E449" s="72"/>
    </row>
    <row r="450" spans="1:5" x14ac:dyDescent="0.35">
      <c r="A450" s="72"/>
      <c r="B450" s="72"/>
      <c r="C450" s="72"/>
      <c r="D450" s="70"/>
      <c r="E450" s="72"/>
    </row>
    <row r="451" spans="1:5" x14ac:dyDescent="0.35">
      <c r="A451" s="72"/>
      <c r="B451" s="72"/>
      <c r="C451" s="72"/>
      <c r="D451" s="70"/>
      <c r="E451" s="72"/>
    </row>
    <row r="452" spans="1:5" x14ac:dyDescent="0.35">
      <c r="A452" s="72"/>
      <c r="B452" s="72"/>
      <c r="C452" s="72"/>
      <c r="D452" s="70"/>
      <c r="E452" s="72"/>
    </row>
    <row r="453" spans="1:5" x14ac:dyDescent="0.35">
      <c r="A453" s="72"/>
      <c r="B453" s="72"/>
      <c r="C453" s="72"/>
      <c r="D453" s="70"/>
      <c r="E453" s="72"/>
    </row>
    <row r="454" spans="1:5" x14ac:dyDescent="0.35">
      <c r="A454" s="72"/>
      <c r="B454" s="72"/>
      <c r="C454" s="72"/>
      <c r="D454" s="70"/>
      <c r="E454" s="72"/>
    </row>
    <row r="455" spans="1:5" x14ac:dyDescent="0.35">
      <c r="A455" s="72"/>
      <c r="B455" s="72"/>
      <c r="C455" s="72"/>
      <c r="D455" s="70"/>
      <c r="E455" s="72"/>
    </row>
    <row r="456" spans="1:5" x14ac:dyDescent="0.35">
      <c r="A456" s="72"/>
      <c r="B456" s="72"/>
      <c r="C456" s="72"/>
      <c r="D456" s="70"/>
      <c r="E456" s="72"/>
    </row>
    <row r="457" spans="1:5" x14ac:dyDescent="0.35">
      <c r="A457" s="72"/>
      <c r="B457" s="72"/>
      <c r="C457" s="72"/>
      <c r="D457" s="70"/>
      <c r="E457" s="72"/>
    </row>
    <row r="458" spans="1:5" x14ac:dyDescent="0.35">
      <c r="A458" s="72"/>
      <c r="B458" s="72"/>
      <c r="C458" s="72"/>
      <c r="D458" s="70"/>
      <c r="E458" s="72"/>
    </row>
    <row r="459" spans="1:5" x14ac:dyDescent="0.35">
      <c r="A459" s="72"/>
      <c r="B459" s="72"/>
      <c r="C459" s="72"/>
      <c r="D459" s="70"/>
      <c r="E459" s="72"/>
    </row>
    <row r="460" spans="1:5" x14ac:dyDescent="0.35">
      <c r="A460" s="72"/>
      <c r="B460" s="72"/>
      <c r="C460" s="72"/>
      <c r="D460" s="70"/>
      <c r="E460" s="72"/>
    </row>
    <row r="461" spans="1:5" x14ac:dyDescent="0.35">
      <c r="A461" s="72"/>
      <c r="B461" s="72"/>
      <c r="C461" s="72"/>
      <c r="D461" s="70"/>
      <c r="E461" s="72"/>
    </row>
    <row r="462" spans="1:5" x14ac:dyDescent="0.35">
      <c r="A462" s="72"/>
      <c r="B462" s="72"/>
      <c r="C462" s="72"/>
      <c r="D462" s="70"/>
      <c r="E462" s="72"/>
    </row>
    <row r="463" spans="1:5" x14ac:dyDescent="0.35">
      <c r="A463" s="72"/>
      <c r="B463" s="72"/>
      <c r="C463" s="72"/>
      <c r="D463" s="70"/>
      <c r="E463" s="72"/>
    </row>
    <row r="464" spans="1:5" x14ac:dyDescent="0.35">
      <c r="A464" s="72"/>
      <c r="B464" s="72"/>
      <c r="C464" s="72"/>
      <c r="D464" s="70"/>
      <c r="E464" s="72"/>
    </row>
    <row r="465" spans="1:5" x14ac:dyDescent="0.35">
      <c r="A465" s="72"/>
      <c r="B465" s="72"/>
      <c r="C465" s="72"/>
      <c r="D465" s="70"/>
      <c r="E465" s="72"/>
    </row>
    <row r="466" spans="1:5" x14ac:dyDescent="0.35">
      <c r="A466" s="72"/>
      <c r="B466" s="72"/>
      <c r="C466" s="72"/>
      <c r="D466" s="70"/>
      <c r="E466" s="72"/>
    </row>
    <row r="467" spans="1:5" x14ac:dyDescent="0.35">
      <c r="A467" s="72"/>
      <c r="B467" s="72"/>
      <c r="C467" s="72"/>
      <c r="D467" s="70"/>
      <c r="E467" s="72"/>
    </row>
    <row r="468" spans="1:5" x14ac:dyDescent="0.35">
      <c r="A468" s="72"/>
      <c r="B468" s="72"/>
      <c r="C468" s="72"/>
      <c r="D468" s="70"/>
      <c r="E468" s="72"/>
    </row>
    <row r="469" spans="1:5" x14ac:dyDescent="0.35">
      <c r="A469" s="72"/>
      <c r="B469" s="72"/>
      <c r="C469" s="72"/>
      <c r="D469" s="70"/>
      <c r="E469" s="72"/>
    </row>
    <row r="470" spans="1:5" x14ac:dyDescent="0.35">
      <c r="A470" s="72"/>
      <c r="B470" s="72"/>
      <c r="C470" s="72"/>
      <c r="D470" s="70"/>
      <c r="E470" s="72"/>
    </row>
    <row r="471" spans="1:5" x14ac:dyDescent="0.35">
      <c r="A471" s="72"/>
      <c r="B471" s="72"/>
      <c r="C471" s="72"/>
      <c r="D471" s="70"/>
      <c r="E471" s="72"/>
    </row>
    <row r="472" spans="1:5" x14ac:dyDescent="0.35">
      <c r="A472" s="72"/>
      <c r="B472" s="72"/>
      <c r="C472" s="72"/>
      <c r="D472" s="70"/>
      <c r="E472" s="72"/>
    </row>
    <row r="473" spans="1:5" x14ac:dyDescent="0.35">
      <c r="A473" s="72"/>
      <c r="B473" s="72"/>
      <c r="C473" s="72"/>
      <c r="D473" s="70"/>
      <c r="E473" s="72"/>
    </row>
    <row r="474" spans="1:5" x14ac:dyDescent="0.35">
      <c r="A474" s="72"/>
      <c r="B474" s="72"/>
      <c r="C474" s="72"/>
      <c r="D474" s="70"/>
      <c r="E474" s="72"/>
    </row>
    <row r="475" spans="1:5" x14ac:dyDescent="0.35">
      <c r="A475" s="72"/>
      <c r="B475" s="72"/>
      <c r="C475" s="72"/>
      <c r="D475" s="70"/>
      <c r="E475" s="72"/>
    </row>
    <row r="476" spans="1:5" x14ac:dyDescent="0.35">
      <c r="A476" s="72"/>
      <c r="B476" s="72"/>
      <c r="C476" s="72"/>
      <c r="D476" s="70"/>
      <c r="E476" s="72"/>
    </row>
    <row r="477" spans="1:5" x14ac:dyDescent="0.35">
      <c r="A477" s="72"/>
      <c r="B477" s="72"/>
      <c r="C477" s="72"/>
      <c r="D477" s="70"/>
      <c r="E477" s="72"/>
    </row>
    <row r="478" spans="1:5" x14ac:dyDescent="0.35">
      <c r="A478" s="72"/>
      <c r="B478" s="72"/>
      <c r="C478" s="72"/>
      <c r="D478" s="70"/>
      <c r="E478" s="72"/>
    </row>
    <row r="479" spans="1:5" x14ac:dyDescent="0.35">
      <c r="A479" s="72"/>
      <c r="B479" s="72"/>
      <c r="C479" s="72"/>
      <c r="D479" s="70"/>
      <c r="E479" s="72"/>
    </row>
    <row r="480" spans="1:5" x14ac:dyDescent="0.35">
      <c r="A480" s="72"/>
      <c r="B480" s="72"/>
      <c r="C480" s="72"/>
      <c r="D480" s="70"/>
      <c r="E480" s="72"/>
    </row>
    <row r="481" spans="1:5" x14ac:dyDescent="0.35">
      <c r="A481" s="72"/>
      <c r="B481" s="72"/>
      <c r="C481" s="72"/>
      <c r="D481" s="70"/>
      <c r="E481" s="72"/>
    </row>
    <row r="482" spans="1:5" x14ac:dyDescent="0.35">
      <c r="A482" s="72"/>
      <c r="B482" s="72"/>
      <c r="C482" s="72"/>
      <c r="D482" s="70"/>
      <c r="E482" s="72"/>
    </row>
    <row r="483" spans="1:5" x14ac:dyDescent="0.35">
      <c r="A483" s="72"/>
      <c r="B483" s="72"/>
      <c r="C483" s="72"/>
      <c r="D483" s="70"/>
      <c r="E483" s="72"/>
    </row>
    <row r="484" spans="1:5" x14ac:dyDescent="0.35">
      <c r="A484" s="72"/>
      <c r="B484" s="72"/>
      <c r="C484" s="72"/>
      <c r="D484" s="70"/>
      <c r="E484" s="72"/>
    </row>
    <row r="485" spans="1:5" x14ac:dyDescent="0.35">
      <c r="A485" s="72"/>
      <c r="B485" s="72"/>
      <c r="C485" s="72"/>
      <c r="D485" s="70"/>
      <c r="E485" s="72"/>
    </row>
    <row r="486" spans="1:5" x14ac:dyDescent="0.35">
      <c r="A486" s="72"/>
      <c r="B486" s="72"/>
      <c r="C486" s="72"/>
      <c r="D486" s="70"/>
      <c r="E486" s="72"/>
    </row>
    <row r="487" spans="1:5" x14ac:dyDescent="0.35">
      <c r="A487" s="72"/>
      <c r="B487" s="72"/>
      <c r="C487" s="72"/>
      <c r="D487" s="70"/>
      <c r="E487" s="72"/>
    </row>
    <row r="488" spans="1:5" x14ac:dyDescent="0.35">
      <c r="A488" s="72"/>
      <c r="B488" s="72"/>
      <c r="C488" s="72"/>
      <c r="D488" s="70"/>
      <c r="E488" s="72"/>
    </row>
    <row r="489" spans="1:5" x14ac:dyDescent="0.35">
      <c r="A489" s="72"/>
      <c r="B489" s="72"/>
      <c r="C489" s="72"/>
      <c r="D489" s="70"/>
      <c r="E489" s="72"/>
    </row>
    <row r="490" spans="1:5" x14ac:dyDescent="0.35">
      <c r="A490" s="72"/>
      <c r="B490" s="72"/>
      <c r="C490" s="72"/>
      <c r="D490" s="70"/>
      <c r="E490" s="72"/>
    </row>
    <row r="491" spans="1:5" x14ac:dyDescent="0.35">
      <c r="A491" s="72"/>
      <c r="B491" s="72"/>
      <c r="C491" s="72"/>
      <c r="D491" s="70"/>
      <c r="E491" s="72"/>
    </row>
    <row r="492" spans="1:5" x14ac:dyDescent="0.35">
      <c r="A492" s="72"/>
      <c r="B492" s="72"/>
      <c r="C492" s="72"/>
      <c r="D492" s="70"/>
      <c r="E492" s="72"/>
    </row>
    <row r="493" spans="1:5" x14ac:dyDescent="0.35">
      <c r="A493" s="72"/>
      <c r="B493" s="72"/>
      <c r="C493" s="72"/>
      <c r="D493" s="70"/>
      <c r="E493" s="72"/>
    </row>
    <row r="494" spans="1:5" x14ac:dyDescent="0.35">
      <c r="A494" s="72"/>
      <c r="B494" s="72"/>
      <c r="C494" s="72"/>
      <c r="D494" s="70"/>
      <c r="E494" s="72"/>
    </row>
    <row r="495" spans="1:5" x14ac:dyDescent="0.35">
      <c r="A495" s="72"/>
      <c r="B495" s="72"/>
      <c r="C495" s="72"/>
      <c r="D495" s="70"/>
      <c r="E495" s="72"/>
    </row>
    <row r="496" spans="1:5" x14ac:dyDescent="0.35">
      <c r="A496" s="72"/>
      <c r="B496" s="72"/>
      <c r="C496" s="72"/>
      <c r="D496" s="70"/>
      <c r="E496" s="72"/>
    </row>
    <row r="497" spans="1:5" x14ac:dyDescent="0.35">
      <c r="A497" s="72"/>
      <c r="B497" s="72"/>
      <c r="C497" s="72"/>
      <c r="D497" s="70"/>
      <c r="E497" s="72"/>
    </row>
    <row r="498" spans="1:5" x14ac:dyDescent="0.35">
      <c r="A498" s="72"/>
      <c r="B498" s="72"/>
      <c r="C498" s="72"/>
      <c r="D498" s="70"/>
      <c r="E498" s="72"/>
    </row>
    <row r="499" spans="1:5" x14ac:dyDescent="0.35">
      <c r="A499" s="72"/>
      <c r="B499" s="72"/>
      <c r="C499" s="72"/>
      <c r="D499" s="70"/>
      <c r="E499" s="72"/>
    </row>
    <row r="500" spans="1:5" x14ac:dyDescent="0.35">
      <c r="A500" s="72"/>
      <c r="B500" s="72"/>
      <c r="C500" s="72"/>
      <c r="D500" s="70"/>
      <c r="E500" s="72"/>
    </row>
  </sheetData>
  <protectedRanges>
    <protectedRange sqref="A206:A207 C207:D207 A208:D208 A209 C209:E209 A210:E221 A226:E256 A222:A225 A259:E500 A257 A258" name="Range1"/>
    <protectedRange sqref="A86:E148 A154:B155 A156:A157 A158:D158 A162:A163 C163:E163 A161:D161 C162:D162 A164:B164 D164:E164 D154:E155 A165:E165 A166:D169 A150:E153 A170:E177 B179:E185 B186:D186 A178:A189 C187:D189 A159:E160 A190:E192 A193:D194 C195:D195 A195:A201 B196:E199 C200:E200 B201:D201 A202:E205 B222:E224" name="Range1_3"/>
    <protectedRange sqref="A149:E149" name="Range1_1_1"/>
    <protectedRange sqref="B156:E157 E158" name="Range1_12_1"/>
    <protectedRange sqref="B162:B163 E161 B189" name="Range1_2_1"/>
    <protectedRange sqref="E167:E169" name="Range9_1_3"/>
    <protectedRange sqref="E166" name="Range9_2_1"/>
    <protectedRange sqref="E186" name="Range9_1_1_1"/>
    <protectedRange sqref="B187 E187" name="Range9_3_1"/>
    <protectedRange sqref="B188 E188" name="Range9_1_2_1"/>
    <protectedRange sqref="E162 E189" name="Range9_4_1"/>
    <protectedRange sqref="E193:E194" name="Range9_5_1"/>
    <protectedRange sqref="B195" name="Range9_7"/>
    <protectedRange sqref="E195" name="Range9_6_1"/>
    <protectedRange sqref="E201" name="Range9_7_1"/>
    <protectedRange sqref="E208" name="Range9"/>
    <protectedRange sqref="B209" name="Range9_2"/>
    <protectedRange sqref="B257:E257" name="Range1_23"/>
    <protectedRange sqref="B258:E258" name="Range1_23_1"/>
  </protectedRanges>
  <dataConsolidate/>
  <conditionalFormatting sqref="B206">
    <cfRule type="duplicateValues" dxfId="2426" priority="9"/>
  </conditionalFormatting>
  <conditionalFormatting sqref="B207">
    <cfRule type="duplicateValues" dxfId="2425" priority="8"/>
  </conditionalFormatting>
  <conditionalFormatting sqref="B4:B205">
    <cfRule type="duplicateValues" dxfId="2424" priority="115"/>
  </conditionalFormatting>
  <conditionalFormatting sqref="B226:B256 B4:B221 B259:B260 B280:B398">
    <cfRule type="duplicateValues" dxfId="2423" priority="117"/>
  </conditionalFormatting>
  <conditionalFormatting sqref="B222:B225">
    <cfRule type="duplicateValues" dxfId="2422" priority="121"/>
  </conditionalFormatting>
  <conditionalFormatting sqref="B3">
    <cfRule type="duplicateValues" dxfId="2421" priority="125"/>
  </conditionalFormatting>
  <conditionalFormatting sqref="B259:B260 B1:B256 B280:B1048576">
    <cfRule type="duplicateValues" dxfId="2420" priority="2"/>
  </conditionalFormatting>
  <conditionalFormatting sqref="B257">
    <cfRule type="duplicateValues" dxfId="2419" priority="1"/>
  </conditionalFormatting>
  <dataValidations count="1">
    <dataValidation type="custom" allowBlank="1" showInputMessage="1" showErrorMessage="1" errorTitle="Duplicate Expression Name" error="Duplicate Expression names are not allowed. Please rename the expression" sqref="E165 E155 E171:E173 E176 E184 E179:E181 B164:B186 B158:B161 E202:E204 B3:B155 E222:E223 B190:B260 B280:B500" xr:uid="{00000000-0002-0000-0400-000000000000}">
      <formula1>COUNTIF(expressionList,B3) &lt; 2</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7743C4E-9D96-3242-9495-8D239FD28CF7}">
          <x14:formula1>
            <xm:f>OFFSET('\Users\htahir\Library\Containers\com.microsoft.Excel\Data\Documents\Users\htahir\Downloads\Users\aldavis\Box Sync\Volkswagen\Build &amp; Deploy\C:\Users\aldavis\Downloads\[allstate_v90adpPRESRC_GENERATIONNAaip20190523132118676464.xlsm]DataSource'!#REF!,0,0,COUNTA('\Users\htahir\Library\Containers\com.microsoft.Excel\Data\Documents\Users\htahir\Downloads\Users\aldavis\Box Sync\Volkswagen\Build &amp; Deploy\C:\Users\aldavis\Downloads\[allstate_v90adpPRESRC_GENERATIONNAaip20190523132118676464.xlsm]DataSource'!#REF!),1)</xm:f>
          </x14:formula1>
          <xm:sqref>A149</xm:sqref>
        </x14:dataValidation>
        <x14:dataValidation type="list" allowBlank="1" showInputMessage="1" showErrorMessage="1" errorTitle="DataSource Alert" error="You have entered a incorrect datasource.  Please enter datasources specified on the DataSource tab." xr:uid="{A08E6486-BD77-9745-B7CB-76C1849BA34A}">
          <x14:formula1>
            <xm:f>OFFSET('\Users\htahir\Library\Containers\com.microsoft.Excel\Data\Documents\Users\htahir\Downloads\Users\aldavis\Box Sync\Volkswagen\Build &amp; Deploy\C:\Users\aldavis\Downloads\[allstate_v90adpPRESRC_GENERATIONNAaip20190523132118676464.xlsm]DataSource'!#REF!,0,0,COUNTA('\Users\htahir\Library\Containers\com.microsoft.Excel\Data\Documents\Users\htahir\Downloads\Users\aldavis\Box Sync\Volkswagen\Build &amp; Deploy\C:\Users\aldavis\Downloads\[allstate_v90adpPRESRC_GENERATIONNAaip20190523132118676464.xlsm]DataSource'!#REF!),1)</xm:f>
          </x14:formula1>
          <xm:sqref>A150:A193 A195:A205 A3:A148</xm:sqref>
        </x14:dataValidation>
        <x14:dataValidation type="list" allowBlank="1" showInputMessage="1" showErrorMessage="1" errorTitle="DataSource Alert" error="You have entered a incorrect datasource.  Please enter datasources specified on the DataSource tab." xr:uid="{00000000-0002-0000-0400-000001000000}">
          <x14:formula1>
            <xm:f>OFFSET(DataSource!$B$3,0,0,COUNTA(DataSource!$B$3:$B$50),1)</xm:f>
          </x14:formula1>
          <xm:sqref>A206:A500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92D050"/>
  </sheetPr>
  <dimension ref="A1:M36"/>
  <sheetViews>
    <sheetView showGridLines="0" topLeftCell="B22" zoomScale="70" zoomScaleNormal="70" workbookViewId="0">
      <selection activeCell="B36" sqref="A36:XFD36"/>
    </sheetView>
  </sheetViews>
  <sheetFormatPr defaultColWidth="0" defaultRowHeight="14.5" x14ac:dyDescent="0.35"/>
  <cols>
    <col min="1" max="1" width="48.6328125" bestFit="1" customWidth="1"/>
    <col min="2" max="2" width="20.81640625" bestFit="1" customWidth="1"/>
    <col min="3" max="3" width="19.81640625" bestFit="1" customWidth="1"/>
    <col min="4" max="4" width="21.453125" bestFit="1" customWidth="1"/>
    <col min="5" max="5" width="23.453125" bestFit="1" customWidth="1"/>
    <col min="6" max="6" width="35.1796875" bestFit="1" customWidth="1"/>
    <col min="7" max="7" width="38.6328125" bestFit="1" customWidth="1"/>
    <col min="8" max="9" width="8.81640625" customWidth="1"/>
    <col min="10" max="10" width="23.36328125" bestFit="1" customWidth="1"/>
    <col min="11" max="11" width="9.6328125" bestFit="1" customWidth="1"/>
    <col min="12" max="12" width="18" bestFit="1" customWidth="1"/>
    <col min="13" max="13" width="8.81640625" customWidth="1"/>
    <col min="14" max="16384" width="8.81640625" hidden="1"/>
  </cols>
  <sheetData>
    <row r="1" spans="1:13" x14ac:dyDescent="0.35">
      <c r="A1" s="31" t="s">
        <v>152</v>
      </c>
      <c r="B1" s="28"/>
      <c r="C1" s="28"/>
      <c r="D1" s="28"/>
      <c r="E1" s="28"/>
      <c r="F1" s="28"/>
      <c r="G1" s="28"/>
      <c r="H1" s="28"/>
      <c r="I1" s="28"/>
      <c r="J1" s="31" t="s">
        <v>128</v>
      </c>
      <c r="K1" s="31"/>
      <c r="L1" s="28"/>
      <c r="M1" s="28"/>
    </row>
    <row r="2" spans="1:13" x14ac:dyDescent="0.35">
      <c r="A2" s="29" t="s">
        <v>119</v>
      </c>
      <c r="B2" s="29" t="s">
        <v>17</v>
      </c>
      <c r="C2" s="29" t="s">
        <v>11</v>
      </c>
      <c r="D2" s="29" t="s">
        <v>126</v>
      </c>
      <c r="E2" s="29" t="s">
        <v>16</v>
      </c>
      <c r="F2" s="29" t="s">
        <v>218</v>
      </c>
      <c r="G2" s="28"/>
      <c r="H2" s="28"/>
      <c r="I2" s="28"/>
      <c r="J2" s="29" t="s">
        <v>46</v>
      </c>
      <c r="K2" s="29" t="s">
        <v>47</v>
      </c>
      <c r="L2" s="29" t="s">
        <v>150</v>
      </c>
      <c r="M2" s="28"/>
    </row>
    <row r="3" spans="1:13" x14ac:dyDescent="0.35">
      <c r="A3" s="22" t="str">
        <f ca="1">MID(CELL("filename",$A$1),FIND("]",CELL("filename",$A$1))+1,255)</f>
        <v>raw_1</v>
      </c>
      <c r="B3" s="22">
        <f ca="1">TRIM(MID($A$3,5,2))*1</f>
        <v>1</v>
      </c>
      <c r="C3" s="22" t="str">
        <f ca="1">VLOOKUP($B3,Workflows!$B:$H,3,0)</f>
        <v>DSDK</v>
      </c>
      <c r="D3" s="22" t="str">
        <f ca="1">VLOOKUP($B3,Workflows!$B:$H,4,0)</f>
        <v>impressions</v>
      </c>
      <c r="E3" s="26" t="str">
        <f ca="1">VLOOKUP($B3,Workflows!$B:$U,20,0)</f>
        <v>EVENTS</v>
      </c>
      <c r="F3" s="26" t="str">
        <f ca="1">IF(UPPER($E$3)="LMT",SUBSTITUTE(SUBSTITUTE(VLOOKUP($B$3,Workflows!$B:$J,8,0),C3,""),"__","_"),"")</f>
        <v/>
      </c>
      <c r="G3" s="28"/>
      <c r="H3" s="28"/>
      <c r="I3" s="28"/>
      <c r="J3" s="8" t="s">
        <v>37</v>
      </c>
      <c r="K3" s="8" t="s">
        <v>15</v>
      </c>
      <c r="L3" s="25"/>
      <c r="M3" s="28"/>
    </row>
    <row r="4" spans="1:13" x14ac:dyDescent="0.35">
      <c r="A4" s="28"/>
      <c r="B4" s="28"/>
      <c r="C4" s="28"/>
      <c r="D4" s="28"/>
      <c r="E4" s="28"/>
      <c r="F4" s="28"/>
      <c r="G4" s="28"/>
      <c r="H4" s="28"/>
      <c r="I4" s="28"/>
      <c r="J4" s="8" t="s">
        <v>133</v>
      </c>
      <c r="K4" s="8" t="s">
        <v>15</v>
      </c>
      <c r="L4" s="25"/>
      <c r="M4" s="28"/>
    </row>
    <row r="5" spans="1:13" x14ac:dyDescent="0.35">
      <c r="A5" s="31" t="s">
        <v>151</v>
      </c>
      <c r="B5" s="28"/>
      <c r="C5" s="28"/>
      <c r="D5" s="28"/>
      <c r="E5" s="28"/>
      <c r="F5" s="28"/>
      <c r="G5" s="28"/>
      <c r="H5" s="28"/>
      <c r="I5" s="28"/>
      <c r="J5" s="8" t="s">
        <v>26</v>
      </c>
      <c r="K5" s="8" t="s">
        <v>15</v>
      </c>
      <c r="L5" s="25"/>
      <c r="M5" s="28"/>
    </row>
    <row r="6" spans="1:13" x14ac:dyDescent="0.35">
      <c r="A6" s="29" t="s">
        <v>195</v>
      </c>
      <c r="B6" s="29" t="s">
        <v>191</v>
      </c>
      <c r="C6" s="29" t="s">
        <v>219</v>
      </c>
      <c r="D6" s="28"/>
      <c r="E6" s="28"/>
      <c r="F6" s="28"/>
      <c r="G6" s="28"/>
      <c r="H6" s="28"/>
      <c r="I6" s="28"/>
      <c r="J6" s="8" t="s">
        <v>134</v>
      </c>
      <c r="K6" s="8" t="s">
        <v>15</v>
      </c>
      <c r="L6" s="25"/>
      <c r="M6" s="28"/>
    </row>
    <row r="7" spans="1:13" x14ac:dyDescent="0.35">
      <c r="A7" s="22" t="str">
        <f ca="1">VLOOKUP($B3,Workflows!$B:$H,6,0)</f>
        <v>dsdk_impressions</v>
      </c>
      <c r="B7" s="22" t="str">
        <f ca="1">VLOOKUP($B3,Workflows!$B:$H,7,0)</f>
        <v>raw_dsdk_impressions</v>
      </c>
      <c r="C7" s="30" t="b">
        <v>0</v>
      </c>
      <c r="D7" s="28"/>
      <c r="E7" s="28"/>
      <c r="F7" s="28"/>
      <c r="G7" s="28"/>
      <c r="H7" s="28"/>
      <c r="I7" s="28"/>
      <c r="J7" s="8" t="s">
        <v>135</v>
      </c>
      <c r="K7" s="8" t="s">
        <v>15</v>
      </c>
      <c r="L7" s="25"/>
      <c r="M7" s="28"/>
    </row>
    <row r="8" spans="1:13" x14ac:dyDescent="0.35">
      <c r="A8" s="28"/>
      <c r="B8" s="28"/>
      <c r="C8" s="28"/>
      <c r="D8" s="27"/>
      <c r="E8" s="28"/>
      <c r="F8" s="28"/>
      <c r="G8" s="28"/>
      <c r="H8" s="28"/>
      <c r="I8" s="28"/>
      <c r="J8" s="8" t="s">
        <v>136</v>
      </c>
      <c r="K8" s="8" t="s">
        <v>15</v>
      </c>
      <c r="L8" s="25"/>
      <c r="M8" s="28"/>
    </row>
    <row r="9" spans="1:13" x14ac:dyDescent="0.35">
      <c r="A9" s="31" t="s">
        <v>61</v>
      </c>
      <c r="B9" s="28"/>
      <c r="C9" s="28"/>
      <c r="D9" s="28"/>
      <c r="E9" s="28"/>
      <c r="F9" s="28"/>
      <c r="G9" s="28"/>
      <c r="H9" s="28"/>
      <c r="I9" s="28"/>
      <c r="J9" s="8" t="s">
        <v>22</v>
      </c>
      <c r="K9" s="8" t="s">
        <v>15</v>
      </c>
      <c r="L9" s="25"/>
      <c r="M9" s="28"/>
    </row>
    <row r="10" spans="1:13" x14ac:dyDescent="0.35">
      <c r="A10" s="29" t="s">
        <v>59</v>
      </c>
      <c r="B10" s="29" t="s">
        <v>60</v>
      </c>
      <c r="C10" s="29" t="s">
        <v>62</v>
      </c>
      <c r="D10" s="29" t="s">
        <v>220</v>
      </c>
      <c r="E10" s="29" t="s">
        <v>221</v>
      </c>
      <c r="F10" s="29" t="s">
        <v>222</v>
      </c>
      <c r="G10" s="29" t="s">
        <v>223</v>
      </c>
      <c r="H10" s="28"/>
      <c r="I10" s="28"/>
      <c r="J10" s="8" t="s">
        <v>113</v>
      </c>
      <c r="K10" s="8" t="s">
        <v>15</v>
      </c>
      <c r="L10" s="25"/>
      <c r="M10" s="28"/>
    </row>
    <row r="11" spans="1:13" x14ac:dyDescent="0.35">
      <c r="A11" s="8"/>
      <c r="B11" s="8"/>
      <c r="C11" s="8"/>
      <c r="D11" s="8"/>
      <c r="E11" s="8"/>
      <c r="F11" s="8"/>
      <c r="G11" s="8"/>
      <c r="H11" s="28"/>
      <c r="I11" s="28"/>
      <c r="J11" s="8" t="s">
        <v>137</v>
      </c>
      <c r="K11" s="8" t="s">
        <v>15</v>
      </c>
      <c r="L11" s="25"/>
      <c r="M11" s="28"/>
    </row>
    <row r="12" spans="1:13" x14ac:dyDescent="0.35">
      <c r="A12" s="28"/>
      <c r="B12" s="28"/>
      <c r="C12" s="28"/>
      <c r="D12" s="28"/>
      <c r="E12" s="28"/>
      <c r="F12" s="28"/>
      <c r="G12" s="28"/>
      <c r="H12" s="28"/>
      <c r="I12" s="28"/>
      <c r="J12" s="8" t="s">
        <v>111</v>
      </c>
      <c r="K12" s="8" t="s">
        <v>15</v>
      </c>
      <c r="L12" s="25"/>
      <c r="M12" s="28"/>
    </row>
    <row r="13" spans="1:13" x14ac:dyDescent="0.35">
      <c r="A13" s="31" t="s">
        <v>48</v>
      </c>
      <c r="B13" s="28"/>
      <c r="C13" s="28"/>
      <c r="D13" s="28"/>
      <c r="E13" s="28"/>
      <c r="F13" s="28"/>
      <c r="G13" s="28"/>
      <c r="H13" s="28"/>
      <c r="I13" s="28"/>
      <c r="J13" s="8" t="s">
        <v>116</v>
      </c>
      <c r="K13" s="8" t="s">
        <v>15</v>
      </c>
      <c r="L13" s="25"/>
      <c r="M13" s="28"/>
    </row>
    <row r="14" spans="1:13" x14ac:dyDescent="0.35">
      <c r="A14" s="29" t="s">
        <v>49</v>
      </c>
      <c r="B14" s="28"/>
      <c r="C14" s="28"/>
      <c r="D14" s="28"/>
      <c r="E14" s="28"/>
      <c r="F14" s="28"/>
      <c r="G14" s="28"/>
      <c r="H14" s="28"/>
      <c r="I14" s="28"/>
      <c r="J14" s="8" t="s">
        <v>115</v>
      </c>
      <c r="K14" s="8" t="s">
        <v>15</v>
      </c>
      <c r="L14" s="25"/>
      <c r="M14" s="28"/>
    </row>
    <row r="15" spans="1:13" x14ac:dyDescent="0.35">
      <c r="A15" s="8"/>
      <c r="B15" s="28"/>
      <c r="C15" s="28"/>
      <c r="D15" s="28"/>
      <c r="E15" s="28"/>
      <c r="F15" s="28"/>
      <c r="G15" s="28"/>
      <c r="H15" s="28"/>
      <c r="I15" s="28"/>
      <c r="J15" s="8" t="s">
        <v>138</v>
      </c>
      <c r="K15" s="8" t="s">
        <v>15</v>
      </c>
      <c r="L15" s="25"/>
      <c r="M15" s="28"/>
    </row>
    <row r="16" spans="1:13" x14ac:dyDescent="0.35">
      <c r="A16" s="28"/>
      <c r="B16" s="28"/>
      <c r="C16" s="28"/>
      <c r="D16" s="28"/>
      <c r="E16" s="28"/>
      <c r="F16" s="28"/>
      <c r="G16" s="28"/>
      <c r="H16" s="28"/>
      <c r="I16" s="28"/>
      <c r="J16" s="8" t="s">
        <v>112</v>
      </c>
      <c r="K16" s="8" t="s">
        <v>15</v>
      </c>
      <c r="L16" s="25"/>
      <c r="M16" s="28"/>
    </row>
    <row r="17" spans="1:13" x14ac:dyDescent="0.35">
      <c r="A17" s="31" t="s">
        <v>50</v>
      </c>
      <c r="B17" s="28"/>
      <c r="C17" s="28"/>
      <c r="D17" s="28"/>
      <c r="E17" s="28"/>
      <c r="F17" s="28"/>
      <c r="G17" s="28"/>
      <c r="H17" s="28"/>
      <c r="I17" s="28"/>
      <c r="J17" s="8" t="s">
        <v>139</v>
      </c>
      <c r="K17" s="8" t="s">
        <v>15</v>
      </c>
      <c r="L17" s="25"/>
      <c r="M17" s="28"/>
    </row>
    <row r="18" spans="1:13" x14ac:dyDescent="0.35">
      <c r="A18" s="29" t="s">
        <v>63</v>
      </c>
      <c r="B18" s="29" t="s">
        <v>64</v>
      </c>
      <c r="C18" s="29" t="s">
        <v>65</v>
      </c>
      <c r="D18" s="28"/>
      <c r="E18" s="28"/>
      <c r="F18" s="28"/>
      <c r="G18" s="28"/>
      <c r="H18" s="28"/>
      <c r="I18" s="28"/>
      <c r="J18" s="8" t="s">
        <v>140</v>
      </c>
      <c r="K18" s="8" t="s">
        <v>15</v>
      </c>
      <c r="L18" s="25"/>
      <c r="M18" s="28"/>
    </row>
    <row r="19" spans="1:13" x14ac:dyDescent="0.35">
      <c r="A19" s="30"/>
      <c r="B19" s="30"/>
      <c r="C19" s="14"/>
      <c r="D19" s="28"/>
      <c r="E19" s="28"/>
      <c r="F19" s="28"/>
      <c r="G19" s="28"/>
      <c r="H19" s="28"/>
      <c r="I19" s="28"/>
      <c r="J19" s="8" t="s">
        <v>29</v>
      </c>
      <c r="K19" s="8" t="s">
        <v>15</v>
      </c>
      <c r="L19" s="25"/>
      <c r="M19" s="28"/>
    </row>
    <row r="20" spans="1:13" x14ac:dyDescent="0.35">
      <c r="A20" s="28"/>
      <c r="B20" s="28"/>
      <c r="C20" s="28"/>
      <c r="D20" s="28"/>
      <c r="E20" s="28"/>
      <c r="F20" s="28"/>
      <c r="G20" s="28"/>
      <c r="H20" s="28"/>
      <c r="I20" s="28"/>
      <c r="J20" s="8" t="s">
        <v>141</v>
      </c>
      <c r="K20" s="8" t="s">
        <v>15</v>
      </c>
      <c r="L20" s="25"/>
      <c r="M20" s="28"/>
    </row>
    <row r="21" spans="1:13" x14ac:dyDescent="0.35">
      <c r="A21" s="31" t="s">
        <v>51</v>
      </c>
      <c r="B21" s="28"/>
      <c r="C21" s="28"/>
      <c r="D21" s="28"/>
      <c r="E21" s="28"/>
      <c r="F21" s="28"/>
      <c r="G21" s="28"/>
      <c r="H21" s="28"/>
      <c r="I21" s="28"/>
      <c r="J21" s="8" t="s">
        <v>142</v>
      </c>
      <c r="K21" s="8" t="s">
        <v>15</v>
      </c>
      <c r="L21" s="25"/>
      <c r="M21" s="28"/>
    </row>
    <row r="22" spans="1:13" x14ac:dyDescent="0.35">
      <c r="A22" s="29" t="s">
        <v>52</v>
      </c>
      <c r="B22" s="29" t="s">
        <v>53</v>
      </c>
      <c r="C22" s="29" t="s">
        <v>54</v>
      </c>
      <c r="D22" s="29" t="s">
        <v>55</v>
      </c>
      <c r="E22" s="29" t="s">
        <v>13</v>
      </c>
      <c r="F22" s="28"/>
      <c r="G22" s="28"/>
      <c r="H22" s="28"/>
      <c r="I22" s="28"/>
      <c r="J22" s="8" t="s">
        <v>143</v>
      </c>
      <c r="K22" s="8" t="s">
        <v>15</v>
      </c>
      <c r="L22" s="25"/>
      <c r="M22" s="28"/>
    </row>
    <row r="23" spans="1:13" x14ac:dyDescent="0.35">
      <c r="A23" s="85"/>
      <c r="B23" s="21"/>
      <c r="C23" s="30"/>
      <c r="D23" s="30"/>
      <c r="E23" s="30"/>
      <c r="F23" s="28"/>
      <c r="G23" s="28"/>
      <c r="H23" s="28"/>
      <c r="I23" s="28"/>
      <c r="J23" s="8" t="s">
        <v>30</v>
      </c>
      <c r="K23" s="8" t="s">
        <v>15</v>
      </c>
      <c r="L23" s="25"/>
      <c r="M23" s="28"/>
    </row>
    <row r="24" spans="1:13" x14ac:dyDescent="0.35">
      <c r="A24" s="28"/>
      <c r="B24" s="28"/>
      <c r="C24" s="28"/>
      <c r="D24" s="28"/>
      <c r="E24" s="5"/>
      <c r="F24" s="28"/>
      <c r="G24" s="28"/>
      <c r="H24" s="28"/>
      <c r="I24" s="28"/>
      <c r="J24" s="8" t="s">
        <v>31</v>
      </c>
      <c r="K24" s="8" t="s">
        <v>15</v>
      </c>
      <c r="L24" s="25"/>
      <c r="M24" s="28"/>
    </row>
    <row r="25" spans="1:13" x14ac:dyDescent="0.35">
      <c r="A25" s="31" t="s">
        <v>127</v>
      </c>
      <c r="B25" s="28"/>
      <c r="C25" s="28"/>
      <c r="D25" s="28"/>
      <c r="E25" s="28"/>
      <c r="F25" s="28"/>
      <c r="G25" s="28"/>
      <c r="H25" s="28"/>
      <c r="I25" s="28"/>
      <c r="J25" s="8" t="s">
        <v>144</v>
      </c>
      <c r="K25" s="8" t="s">
        <v>15</v>
      </c>
      <c r="L25" s="25"/>
      <c r="M25" s="28"/>
    </row>
    <row r="26" spans="1:13" x14ac:dyDescent="0.35">
      <c r="A26" s="29" t="s">
        <v>56</v>
      </c>
      <c r="B26" s="29" t="s">
        <v>57</v>
      </c>
      <c r="C26" s="28"/>
      <c r="D26" s="28"/>
      <c r="E26" s="28"/>
      <c r="F26" s="28"/>
      <c r="G26" s="28"/>
      <c r="H26" s="28"/>
      <c r="I26" s="28"/>
      <c r="J26" s="8" t="s">
        <v>145</v>
      </c>
      <c r="K26" s="8" t="s">
        <v>15</v>
      </c>
      <c r="L26" s="25"/>
      <c r="M26" s="28"/>
    </row>
    <row r="27" spans="1:13" x14ac:dyDescent="0.35">
      <c r="A27" s="21"/>
      <c r="B27" s="8" t="s">
        <v>130</v>
      </c>
      <c r="C27" s="28"/>
      <c r="D27" s="28"/>
      <c r="E27" s="28"/>
      <c r="F27" s="28"/>
      <c r="G27" s="28"/>
      <c r="H27" s="28"/>
      <c r="I27" s="28"/>
      <c r="J27" s="8" t="s">
        <v>146</v>
      </c>
      <c r="K27" s="8" t="s">
        <v>15</v>
      </c>
      <c r="L27" s="25"/>
      <c r="M27" s="28"/>
    </row>
    <row r="28" spans="1:13" x14ac:dyDescent="0.35">
      <c r="A28" s="11"/>
      <c r="B28" s="10"/>
      <c r="C28" s="4"/>
      <c r="D28" s="10"/>
      <c r="E28" s="28"/>
      <c r="F28" s="28"/>
      <c r="G28" s="28"/>
      <c r="H28" s="28"/>
      <c r="I28" s="28"/>
      <c r="J28" s="8" t="s">
        <v>147</v>
      </c>
      <c r="K28" s="8" t="s">
        <v>15</v>
      </c>
      <c r="L28" s="25"/>
      <c r="M28" s="28"/>
    </row>
    <row r="29" spans="1:13" x14ac:dyDescent="0.35">
      <c r="A29" s="31" t="s">
        <v>189</v>
      </c>
      <c r="B29" s="28"/>
      <c r="C29" s="4"/>
      <c r="D29" s="10"/>
      <c r="E29" s="28"/>
      <c r="F29" s="28"/>
      <c r="G29" s="28"/>
      <c r="H29" s="28"/>
      <c r="I29" s="28"/>
      <c r="J29" s="8" t="s">
        <v>148</v>
      </c>
      <c r="K29" s="8" t="s">
        <v>15</v>
      </c>
      <c r="L29" s="25"/>
      <c r="M29" s="28"/>
    </row>
    <row r="30" spans="1:13" x14ac:dyDescent="0.35">
      <c r="A30" s="29" t="s">
        <v>187</v>
      </c>
      <c r="B30" s="29" t="s">
        <v>188</v>
      </c>
      <c r="C30" s="4"/>
      <c r="D30" s="10"/>
      <c r="E30" s="28"/>
      <c r="F30" s="28"/>
      <c r="G30" s="28"/>
      <c r="H30" s="28"/>
      <c r="I30" s="28"/>
      <c r="J30" s="8" t="s">
        <v>117</v>
      </c>
      <c r="K30" s="8" t="s">
        <v>15</v>
      </c>
      <c r="L30" s="25"/>
      <c r="M30" s="28"/>
    </row>
    <row r="31" spans="1:13" x14ac:dyDescent="0.35">
      <c r="A31" s="21"/>
      <c r="B31" s="21"/>
      <c r="C31" s="4"/>
      <c r="D31" s="10"/>
      <c r="E31" s="28"/>
      <c r="F31" s="28"/>
      <c r="G31" s="28"/>
      <c r="H31" s="28"/>
      <c r="I31" s="28"/>
      <c r="J31" s="8" t="s">
        <v>149</v>
      </c>
      <c r="K31" s="8" t="s">
        <v>15</v>
      </c>
      <c r="L31" s="25"/>
      <c r="M31" s="28"/>
    </row>
    <row r="32" spans="1:13" x14ac:dyDescent="0.35">
      <c r="A32" s="28"/>
      <c r="B32" s="28"/>
      <c r="C32" s="4"/>
      <c r="D32" s="10"/>
      <c r="E32" s="28"/>
      <c r="F32" s="28"/>
      <c r="G32" s="28"/>
      <c r="H32" s="28"/>
      <c r="I32" s="28"/>
      <c r="J32" s="8" t="s">
        <v>131</v>
      </c>
      <c r="K32" s="8" t="s">
        <v>15</v>
      </c>
      <c r="L32" s="34">
        <v>1</v>
      </c>
      <c r="M32" s="28"/>
    </row>
    <row r="33" spans="1:13" x14ac:dyDescent="0.35">
      <c r="A33" s="12" t="s">
        <v>129</v>
      </c>
      <c r="B33" s="28"/>
      <c r="C33" s="4"/>
      <c r="D33" s="10"/>
      <c r="E33" s="28"/>
      <c r="F33" s="28"/>
      <c r="G33" s="28"/>
      <c r="H33" s="28"/>
      <c r="I33" s="28"/>
      <c r="J33" s="8" t="s">
        <v>132</v>
      </c>
      <c r="K33" s="8" t="s">
        <v>15</v>
      </c>
      <c r="L33" s="34">
        <v>2</v>
      </c>
      <c r="M33" s="28"/>
    </row>
    <row r="34" spans="1:13" x14ac:dyDescent="0.35">
      <c r="A34" s="29" t="s">
        <v>67</v>
      </c>
      <c r="B34" s="28"/>
      <c r="C34" s="28"/>
      <c r="D34" s="28"/>
      <c r="E34" s="28"/>
      <c r="F34" s="28"/>
      <c r="G34" s="28"/>
      <c r="H34" s="28"/>
      <c r="I34" s="28"/>
      <c r="J34" s="28"/>
      <c r="K34" s="28"/>
      <c r="L34" s="28"/>
      <c r="M34" s="28"/>
    </row>
    <row r="35" spans="1:13" x14ac:dyDescent="0.35">
      <c r="A35" s="15" t="s">
        <v>462</v>
      </c>
      <c r="B35" s="28"/>
      <c r="C35" s="28"/>
      <c r="D35" s="28"/>
      <c r="E35" s="28"/>
      <c r="F35" s="28"/>
      <c r="G35" s="28"/>
      <c r="H35" s="28"/>
      <c r="I35" s="28"/>
      <c r="J35" s="28"/>
      <c r="K35" s="28"/>
      <c r="L35" s="28"/>
      <c r="M35" s="28"/>
    </row>
    <row r="36" spans="1:13" x14ac:dyDescent="0.35">
      <c r="A36" s="28"/>
      <c r="B36" s="28"/>
      <c r="C36" s="28"/>
      <c r="D36" s="28"/>
      <c r="E36" s="28"/>
      <c r="F36" s="28"/>
      <c r="G36" s="28"/>
      <c r="H36" s="28"/>
      <c r="I36" s="28"/>
      <c r="J36" s="28"/>
      <c r="K36" s="28"/>
      <c r="L36" s="28"/>
      <c r="M36" s="28"/>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2">
    <dataValidation type="custom" allowBlank="1" showInputMessage="1" showErrorMessage="1" error="Please use single quoted string._x000a_you will have to use two single quotes at the start." prompt="Example: ''xyz'" sqref="B23 A31:B31" xr:uid="{00000000-0002-0000-0600-000000000000}">
      <formula1>AND(EXACT(LEFT(A23,1),"'"),EXACT(RIGHT(A23,1),"'"))</formula1>
    </dataValidation>
    <dataValidation type="custom" allowBlank="1" showInputMessage="1" showErrorMessage="1" errorTitle="Invalid Input" error="Please use single quoted string._x000a_you will have to use two single quotes at the start." prompt="Example: ''xyz'" sqref="A27" xr:uid="{00000000-0002-0000-0600-000001000000}">
      <formula1>AND(AND(EXACT(LEFT(A27,1),"'"),EXACT(RIGHT(A27,1),"'")),AND(ISBLANK($A$23),ISBLANK($B$23)))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2000000}">
          <x14:formula1>
            <xm:f>'Validation Values'!$A$15:$A$17</xm:f>
          </x14:formula1>
          <xm:sqref>B27</xm:sqref>
        </x14:dataValidation>
        <x14:dataValidation type="list" allowBlank="1" showInputMessage="1" showErrorMessage="1" xr:uid="{00000000-0002-0000-0600-000003000000}">
          <x14:formula1>
            <xm:f>'Validation Values'!$B$11:$B$12</xm:f>
          </x14:formula1>
          <xm:sqref>C23</xm:sqref>
        </x14:dataValidation>
        <x14:dataValidation type="list" allowBlank="1" showInputMessage="1" showErrorMessage="1" xr:uid="{00000000-0002-0000-0600-000004000000}">
          <x14:formula1>
            <xm:f>'Validation Values'!$B$15:$B$20</xm:f>
          </x14:formula1>
          <xm:sqref>D23</xm:sqref>
        </x14:dataValidation>
        <x14:dataValidation type="list" showInputMessage="1" showErrorMessage="1" xr:uid="{00000000-0002-0000-0600-000005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0600-000006000000}">
          <x14:formula1>
            <xm:f>Variables!$B$4:$B$500</xm:f>
          </x14:formula1>
          <xm:sqref>A35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92D050"/>
  </sheetPr>
  <dimension ref="A1:M35"/>
  <sheetViews>
    <sheetView showGridLines="0" topLeftCell="A16" zoomScale="70" zoomScaleNormal="70" workbookViewId="0">
      <selection sqref="A1:M1048576"/>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v>
      </c>
      <c r="B3" s="22">
        <f ca="1">TRIM(MID($A$3,5,2))*1</f>
        <v>2</v>
      </c>
      <c r="C3" s="22" t="str">
        <f ca="1">VLOOKUP($B3,Workflows!$B:$H,3,0)</f>
        <v>DSDK</v>
      </c>
      <c r="D3" s="22" t="str">
        <f ca="1">VLOOKUP($B3,Workflows!$B:$H,4,0)</f>
        <v>pixelless_impressions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dsdk_pixelless_impressions</v>
      </c>
      <c r="B7" s="22" t="str">
        <f ca="1">VLOOKUP($B3,Workflows!$B:$H,7,0)</f>
        <v>raw_dsdk_pixelless_impressions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137</v>
      </c>
      <c r="K11" s="58" t="s">
        <v>15</v>
      </c>
      <c r="L11" s="60"/>
    </row>
    <row r="12" spans="1:12" x14ac:dyDescent="0.35">
      <c r="J12" s="58" t="s">
        <v>111</v>
      </c>
      <c r="K12" s="58" t="s">
        <v>15</v>
      </c>
      <c r="L12" s="60"/>
    </row>
    <row r="13" spans="1:12" x14ac:dyDescent="0.35">
      <c r="A13" s="31" t="s">
        <v>48</v>
      </c>
      <c r="J13" s="58" t="s">
        <v>116</v>
      </c>
      <c r="K13" s="58" t="s">
        <v>15</v>
      </c>
      <c r="L13" s="60"/>
    </row>
    <row r="14" spans="1:12" x14ac:dyDescent="0.35">
      <c r="A14" s="29" t="s">
        <v>49</v>
      </c>
      <c r="J14" s="58" t="s">
        <v>115</v>
      </c>
      <c r="K14" s="58" t="s">
        <v>15</v>
      </c>
      <c r="L14" s="60"/>
    </row>
    <row r="15" spans="1:12" x14ac:dyDescent="0.35">
      <c r="A15" s="8"/>
      <c r="J15" s="58" t="s">
        <v>138</v>
      </c>
      <c r="K15" s="58" t="s">
        <v>15</v>
      </c>
      <c r="L15" s="60"/>
    </row>
    <row r="16" spans="1:12" x14ac:dyDescent="0.35">
      <c r="J16" s="58" t="s">
        <v>112</v>
      </c>
      <c r="K16" s="58" t="s">
        <v>15</v>
      </c>
      <c r="L16" s="60"/>
    </row>
    <row r="17" spans="1:12" x14ac:dyDescent="0.35">
      <c r="A17" s="31" t="s">
        <v>50</v>
      </c>
      <c r="J17" s="58" t="s">
        <v>139</v>
      </c>
      <c r="K17" s="58" t="s">
        <v>15</v>
      </c>
      <c r="L17" s="60"/>
    </row>
    <row r="18" spans="1:12" x14ac:dyDescent="0.35">
      <c r="A18" s="29" t="s">
        <v>63</v>
      </c>
      <c r="B18" s="29" t="s">
        <v>64</v>
      </c>
      <c r="C18" s="29" t="s">
        <v>65</v>
      </c>
      <c r="J18" s="58" t="s">
        <v>140</v>
      </c>
      <c r="K18" s="58" t="s">
        <v>15</v>
      </c>
      <c r="L18" s="60"/>
    </row>
    <row r="19" spans="1:12" x14ac:dyDescent="0.35">
      <c r="A19" s="30"/>
      <c r="B19" s="30"/>
      <c r="C19" s="14"/>
      <c r="J19" s="58" t="s">
        <v>29</v>
      </c>
      <c r="K19" s="58" t="s">
        <v>15</v>
      </c>
      <c r="L19" s="60"/>
    </row>
    <row r="20" spans="1:12" x14ac:dyDescent="0.35">
      <c r="J20" s="58" t="s">
        <v>141</v>
      </c>
      <c r="K20" s="58" t="s">
        <v>15</v>
      </c>
      <c r="L20" s="60"/>
    </row>
    <row r="21" spans="1:12" x14ac:dyDescent="0.35">
      <c r="A21" s="31" t="s">
        <v>51</v>
      </c>
      <c r="J21" s="58" t="s">
        <v>142</v>
      </c>
      <c r="K21" s="58" t="s">
        <v>15</v>
      </c>
      <c r="L21" s="60"/>
    </row>
    <row r="22" spans="1:12" x14ac:dyDescent="0.35">
      <c r="A22" s="29" t="s">
        <v>52</v>
      </c>
      <c r="B22" s="29" t="s">
        <v>53</v>
      </c>
      <c r="C22" s="29" t="s">
        <v>54</v>
      </c>
      <c r="D22" s="29" t="s">
        <v>55</v>
      </c>
      <c r="E22" s="29" t="s">
        <v>13</v>
      </c>
      <c r="J22" s="58" t="s">
        <v>143</v>
      </c>
      <c r="K22" s="58" t="s">
        <v>15</v>
      </c>
      <c r="L22" s="60"/>
    </row>
    <row r="23" spans="1:12" x14ac:dyDescent="0.35">
      <c r="A23" s="9"/>
      <c r="B23" s="21"/>
      <c r="C23" s="30"/>
      <c r="D23" s="30"/>
      <c r="E23" s="30"/>
      <c r="J23" s="58" t="s">
        <v>30</v>
      </c>
      <c r="K23" s="58" t="s">
        <v>15</v>
      </c>
      <c r="L23" s="60"/>
    </row>
    <row r="24" spans="1:12" x14ac:dyDescent="0.35">
      <c r="E24" s="5"/>
      <c r="J24" s="58" t="s">
        <v>31</v>
      </c>
      <c r="K24" s="58" t="s">
        <v>15</v>
      </c>
      <c r="L24" s="60"/>
    </row>
    <row r="25" spans="1:12" x14ac:dyDescent="0.35">
      <c r="A25" s="31" t="s">
        <v>127</v>
      </c>
      <c r="J25" s="58" t="s">
        <v>144</v>
      </c>
      <c r="K25" s="58" t="s">
        <v>15</v>
      </c>
      <c r="L25" s="60"/>
    </row>
    <row r="26" spans="1:12" x14ac:dyDescent="0.35">
      <c r="A26" s="29" t="s">
        <v>56</v>
      </c>
      <c r="B26" s="29" t="s">
        <v>57</v>
      </c>
      <c r="J26" s="58" t="s">
        <v>145</v>
      </c>
      <c r="K26" s="58" t="s">
        <v>15</v>
      </c>
      <c r="L26" s="60"/>
    </row>
    <row r="27" spans="1:12" x14ac:dyDescent="0.35">
      <c r="A27" s="21"/>
      <c r="B27" s="8" t="s">
        <v>130</v>
      </c>
      <c r="J27" s="58" t="s">
        <v>146</v>
      </c>
      <c r="K27" s="58" t="s">
        <v>15</v>
      </c>
      <c r="L27" s="60"/>
    </row>
    <row r="28" spans="1:12" x14ac:dyDescent="0.35">
      <c r="A28" s="11"/>
      <c r="B28" s="10"/>
      <c r="C28" s="4"/>
      <c r="D28" s="10"/>
      <c r="J28" s="58" t="s">
        <v>147</v>
      </c>
      <c r="K28" s="58" t="s">
        <v>15</v>
      </c>
      <c r="L28" s="60"/>
    </row>
    <row r="29" spans="1:12" x14ac:dyDescent="0.35">
      <c r="A29" s="31" t="s">
        <v>189</v>
      </c>
      <c r="C29" s="4"/>
      <c r="D29" s="10"/>
      <c r="J29" s="58" t="s">
        <v>148</v>
      </c>
      <c r="K29" s="58" t="s">
        <v>15</v>
      </c>
      <c r="L29" s="60"/>
    </row>
    <row r="30" spans="1:12" x14ac:dyDescent="0.35">
      <c r="A30" s="29" t="s">
        <v>187</v>
      </c>
      <c r="B30" s="29" t="s">
        <v>188</v>
      </c>
      <c r="C30" s="4"/>
      <c r="D30" s="10"/>
      <c r="J30" s="58" t="s">
        <v>117</v>
      </c>
      <c r="K30" s="58" t="s">
        <v>15</v>
      </c>
      <c r="L30" s="60"/>
    </row>
    <row r="31" spans="1:12" x14ac:dyDescent="0.35">
      <c r="A31" s="21"/>
      <c r="B31" s="21"/>
      <c r="C31" s="4"/>
      <c r="D31" s="10"/>
      <c r="J31" s="58" t="s">
        <v>149</v>
      </c>
      <c r="K31" s="58" t="s">
        <v>15</v>
      </c>
      <c r="L31" s="60"/>
    </row>
    <row r="32" spans="1:12" x14ac:dyDescent="0.35">
      <c r="C32" s="4"/>
      <c r="D32" s="10"/>
      <c r="J32" s="58" t="s">
        <v>131</v>
      </c>
      <c r="K32" s="58" t="s">
        <v>15</v>
      </c>
      <c r="L32" s="60">
        <v>1</v>
      </c>
    </row>
    <row r="33" spans="1:12" x14ac:dyDescent="0.35">
      <c r="A33" s="12" t="s">
        <v>129</v>
      </c>
      <c r="C33" s="4"/>
      <c r="D33" s="10"/>
      <c r="J33" s="58" t="s">
        <v>132</v>
      </c>
      <c r="K33" s="58" t="s">
        <v>15</v>
      </c>
      <c r="L33" s="60">
        <v>2</v>
      </c>
    </row>
    <row r="34" spans="1:12" x14ac:dyDescent="0.35">
      <c r="A34" s="29" t="s">
        <v>67</v>
      </c>
    </row>
    <row r="35" spans="1:12" x14ac:dyDescent="0.35">
      <c r="A35" s="15" t="s">
        <v>462</v>
      </c>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7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0700-000001000000}">
          <x14:formula1>
            <xm:f>'Validation Values'!$B$11:$B$12</xm:f>
          </x14:formula1>
          <xm:sqref>C7</xm:sqref>
        </x14:dataValidation>
        <x14:dataValidation type="list" allowBlank="1" showInputMessage="1" showErrorMessage="1" xr:uid="{00000000-0002-0000-0700-000002000000}">
          <x14:formula1>
            <xm:f>'Validation Values'!$B$15:$B$20</xm:f>
          </x14:formula1>
          <xm:sqref>D23</xm:sqref>
        </x14:dataValidation>
        <x14:dataValidation type="list" allowBlank="1" showInputMessage="1" showErrorMessage="1" xr:uid="{00000000-0002-0000-0700-000003000000}">
          <x14:formula1>
            <xm:f>'Validation Values'!$B$11:$B$12</xm:f>
          </x14:formula1>
          <xm:sqref>C23</xm:sqref>
        </x14:dataValidation>
        <x14:dataValidation type="list" allowBlank="1" showInputMessage="1" showErrorMessage="1" xr:uid="{00000000-0002-0000-07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0700-000005000000}">
          <x14:formula1>
            <xm:f>Variables!$B$4:$B$500</xm:f>
          </x14:formula1>
          <xm:sqref>A35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92D050"/>
  </sheetPr>
  <dimension ref="A1:M35"/>
  <sheetViews>
    <sheetView showGridLines="0" zoomScale="70" zoomScaleNormal="70" workbookViewId="0">
      <selection activeCell="A27" sqref="A27"/>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v>
      </c>
      <c r="B3" s="22">
        <f ca="1">TRIM(MID($A$3,5,2))*1</f>
        <v>3</v>
      </c>
      <c r="C3" s="22" t="str">
        <f ca="1">VLOOKUP($B3,Workflows!$B:$H,3,0)</f>
        <v>DSDK</v>
      </c>
      <c r="D3" s="22" t="str">
        <f ca="1">VLOOKUP($B3,Workflows!$B:$H,4,0)</f>
        <v>additive_impressions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dsdk_additive_impressions</v>
      </c>
      <c r="B7" s="22" t="str">
        <f ca="1">VLOOKUP($B3,Workflows!$B:$H,7,0)</f>
        <v>raw_dsdk_additive_impressions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137</v>
      </c>
      <c r="K11" s="58" t="s">
        <v>15</v>
      </c>
      <c r="L11" s="60"/>
    </row>
    <row r="12" spans="1:12" x14ac:dyDescent="0.35">
      <c r="J12" s="58" t="s">
        <v>111</v>
      </c>
      <c r="K12" s="58" t="s">
        <v>15</v>
      </c>
      <c r="L12" s="60"/>
    </row>
    <row r="13" spans="1:12" x14ac:dyDescent="0.35">
      <c r="A13" s="31" t="s">
        <v>48</v>
      </c>
      <c r="J13" s="58" t="s">
        <v>116</v>
      </c>
      <c r="K13" s="58" t="s">
        <v>15</v>
      </c>
      <c r="L13" s="60"/>
    </row>
    <row r="14" spans="1:12" x14ac:dyDescent="0.35">
      <c r="A14" s="29" t="s">
        <v>49</v>
      </c>
      <c r="J14" s="58" t="s">
        <v>115</v>
      </c>
      <c r="K14" s="58" t="s">
        <v>15</v>
      </c>
      <c r="L14" s="60"/>
    </row>
    <row r="15" spans="1:12" x14ac:dyDescent="0.35">
      <c r="A15" s="8"/>
      <c r="J15" s="58" t="s">
        <v>138</v>
      </c>
      <c r="K15" s="58" t="s">
        <v>15</v>
      </c>
      <c r="L15" s="60"/>
    </row>
    <row r="16" spans="1:12" x14ac:dyDescent="0.35">
      <c r="J16" s="58" t="s">
        <v>112</v>
      </c>
      <c r="K16" s="58" t="s">
        <v>15</v>
      </c>
      <c r="L16" s="60"/>
    </row>
    <row r="17" spans="1:12" x14ac:dyDescent="0.35">
      <c r="A17" s="31" t="s">
        <v>50</v>
      </c>
      <c r="J17" s="58" t="s">
        <v>139</v>
      </c>
      <c r="K17" s="58" t="s">
        <v>15</v>
      </c>
      <c r="L17" s="60"/>
    </row>
    <row r="18" spans="1:12" x14ac:dyDescent="0.35">
      <c r="A18" s="29" t="s">
        <v>63</v>
      </c>
      <c r="B18" s="29" t="s">
        <v>64</v>
      </c>
      <c r="C18" s="29" t="s">
        <v>65</v>
      </c>
      <c r="J18" s="58" t="s">
        <v>140</v>
      </c>
      <c r="K18" s="58" t="s">
        <v>15</v>
      </c>
      <c r="L18" s="60"/>
    </row>
    <row r="19" spans="1:12" x14ac:dyDescent="0.35">
      <c r="A19" s="30"/>
      <c r="B19" s="30"/>
      <c r="C19" s="14"/>
      <c r="J19" s="58" t="s">
        <v>29</v>
      </c>
      <c r="K19" s="58" t="s">
        <v>15</v>
      </c>
      <c r="L19" s="60"/>
    </row>
    <row r="20" spans="1:12" x14ac:dyDescent="0.35">
      <c r="J20" s="58" t="s">
        <v>141</v>
      </c>
      <c r="K20" s="58" t="s">
        <v>15</v>
      </c>
      <c r="L20" s="60"/>
    </row>
    <row r="21" spans="1:12" x14ac:dyDescent="0.35">
      <c r="A21" s="31" t="s">
        <v>51</v>
      </c>
      <c r="J21" s="58" t="s">
        <v>142</v>
      </c>
      <c r="K21" s="58" t="s">
        <v>15</v>
      </c>
      <c r="L21" s="60"/>
    </row>
    <row r="22" spans="1:12" x14ac:dyDescent="0.35">
      <c r="A22" s="29" t="s">
        <v>52</v>
      </c>
      <c r="B22" s="29" t="s">
        <v>53</v>
      </c>
      <c r="C22" s="29" t="s">
        <v>54</v>
      </c>
      <c r="D22" s="29" t="s">
        <v>55</v>
      </c>
      <c r="E22" s="29" t="s">
        <v>13</v>
      </c>
      <c r="J22" s="58" t="s">
        <v>143</v>
      </c>
      <c r="K22" s="58" t="s">
        <v>15</v>
      </c>
      <c r="L22" s="60"/>
    </row>
    <row r="23" spans="1:12" x14ac:dyDescent="0.35">
      <c r="A23" s="9"/>
      <c r="B23" s="21"/>
      <c r="C23" s="30"/>
      <c r="D23" s="30"/>
      <c r="E23" s="30"/>
      <c r="J23" s="58" t="s">
        <v>30</v>
      </c>
      <c r="K23" s="58" t="s">
        <v>15</v>
      </c>
      <c r="L23" s="60"/>
    </row>
    <row r="24" spans="1:12" x14ac:dyDescent="0.35">
      <c r="E24" s="5"/>
      <c r="J24" s="58" t="s">
        <v>31</v>
      </c>
      <c r="K24" s="58" t="s">
        <v>15</v>
      </c>
      <c r="L24" s="60"/>
    </row>
    <row r="25" spans="1:12" x14ac:dyDescent="0.35">
      <c r="A25" s="31" t="s">
        <v>127</v>
      </c>
      <c r="J25" s="58" t="s">
        <v>144</v>
      </c>
      <c r="K25" s="58" t="s">
        <v>15</v>
      </c>
      <c r="L25" s="60"/>
    </row>
    <row r="26" spans="1:12" x14ac:dyDescent="0.35">
      <c r="A26" s="29" t="s">
        <v>56</v>
      </c>
      <c r="B26" s="29" t="s">
        <v>57</v>
      </c>
      <c r="J26" s="58" t="s">
        <v>145</v>
      </c>
      <c r="K26" s="58" t="s">
        <v>15</v>
      </c>
      <c r="L26" s="60"/>
    </row>
    <row r="27" spans="1:12" x14ac:dyDescent="0.35">
      <c r="A27" s="21"/>
      <c r="B27" s="8" t="s">
        <v>130</v>
      </c>
      <c r="J27" s="58" t="s">
        <v>146</v>
      </c>
      <c r="K27" s="58" t="s">
        <v>15</v>
      </c>
      <c r="L27" s="60"/>
    </row>
    <row r="28" spans="1:12" x14ac:dyDescent="0.35">
      <c r="A28" s="11"/>
      <c r="B28" s="10"/>
      <c r="C28" s="4"/>
      <c r="D28" s="10"/>
      <c r="J28" s="58" t="s">
        <v>147</v>
      </c>
      <c r="K28" s="58" t="s">
        <v>15</v>
      </c>
      <c r="L28" s="60"/>
    </row>
    <row r="29" spans="1:12" x14ac:dyDescent="0.35">
      <c r="A29" s="31" t="s">
        <v>189</v>
      </c>
      <c r="C29" s="4"/>
      <c r="D29" s="10"/>
      <c r="J29" s="58" t="s">
        <v>148</v>
      </c>
      <c r="K29" s="58" t="s">
        <v>15</v>
      </c>
      <c r="L29" s="60"/>
    </row>
    <row r="30" spans="1:12" x14ac:dyDescent="0.35">
      <c r="A30" s="29" t="s">
        <v>187</v>
      </c>
      <c r="B30" s="29" t="s">
        <v>188</v>
      </c>
      <c r="C30" s="4"/>
      <c r="D30" s="10"/>
      <c r="J30" s="58" t="s">
        <v>117</v>
      </c>
      <c r="K30" s="58" t="s">
        <v>15</v>
      </c>
      <c r="L30" s="60"/>
    </row>
    <row r="31" spans="1:12" x14ac:dyDescent="0.35">
      <c r="A31" s="21"/>
      <c r="B31" s="21"/>
      <c r="C31" s="4"/>
      <c r="D31" s="10"/>
      <c r="J31" s="58" t="s">
        <v>149</v>
      </c>
      <c r="K31" s="58" t="s">
        <v>15</v>
      </c>
      <c r="L31" s="60"/>
    </row>
    <row r="32" spans="1:12" x14ac:dyDescent="0.35">
      <c r="C32" s="4"/>
      <c r="D32" s="10"/>
      <c r="J32" s="58" t="s">
        <v>131</v>
      </c>
      <c r="K32" s="58" t="s">
        <v>15</v>
      </c>
      <c r="L32" s="60">
        <v>1</v>
      </c>
    </row>
    <row r="33" spans="1:12" x14ac:dyDescent="0.35">
      <c r="A33" s="12" t="s">
        <v>129</v>
      </c>
      <c r="C33" s="4"/>
      <c r="D33" s="10"/>
      <c r="J33" s="58" t="s">
        <v>132</v>
      </c>
      <c r="K33" s="58" t="s">
        <v>15</v>
      </c>
      <c r="L33" s="60">
        <v>2</v>
      </c>
    </row>
    <row r="34" spans="1:12" x14ac:dyDescent="0.35">
      <c r="A34" s="29" t="s">
        <v>67</v>
      </c>
    </row>
    <row r="35" spans="1:12" x14ac:dyDescent="0.35">
      <c r="A35" s="15" t="s">
        <v>462</v>
      </c>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8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800-000001000000}">
          <x14:formula1>
            <xm:f>'Validation Values'!$A$15:$A$17</xm:f>
          </x14:formula1>
          <xm:sqref>B27</xm:sqref>
        </x14:dataValidation>
        <x14:dataValidation type="list" allowBlank="1" showInputMessage="1" showErrorMessage="1" xr:uid="{00000000-0002-0000-0800-000002000000}">
          <x14:formula1>
            <xm:f>'Validation Values'!$B$11:$B$12</xm:f>
          </x14:formula1>
          <xm:sqref>C23</xm:sqref>
        </x14:dataValidation>
        <x14:dataValidation type="list" allowBlank="1" showInputMessage="1" showErrorMessage="1" xr:uid="{00000000-0002-0000-0800-000003000000}">
          <x14:formula1>
            <xm:f>'Validation Values'!$B$15:$B$20</xm:f>
          </x14:formula1>
          <xm:sqref>D23</xm:sqref>
        </x14:dataValidation>
        <x14:dataValidation type="list" showInputMessage="1" showErrorMessage="1" xr:uid="{00000000-0002-0000-08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0800-000005000000}">
          <x14:formula1>
            <xm:f>Variables!$B$4:$B$500</xm:f>
          </x14:formula1>
          <xm:sqref>A35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92D050"/>
  </sheetPr>
  <dimension ref="A1:M35"/>
  <sheetViews>
    <sheetView showGridLines="0" zoomScale="70" zoomScaleNormal="70" workbookViewId="0">
      <selection activeCell="A11" sqref="A11"/>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raw_4</v>
      </c>
      <c r="B3" s="22">
        <f ca="1">TRIM(MID($A$3,5,2))*1</f>
        <v>4</v>
      </c>
      <c r="C3" s="22" t="str">
        <f ca="1">VLOOKUP($B3,Workflows!$B:$H,3,0)</f>
        <v>DSDK</v>
      </c>
      <c r="D3" s="22" t="str">
        <f ca="1">VLOOKUP($B3,Workflows!$B:$H,4,0)</f>
        <v>unattributed_impressions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dsdk_unattributed_impressions</v>
      </c>
      <c r="B7" s="22" t="str">
        <f ca="1">VLOOKUP($B3,Workflows!$B:$H,7,0)</f>
        <v>raw_dsdk_unattributed_impressions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137</v>
      </c>
      <c r="K11" s="58" t="s">
        <v>15</v>
      </c>
      <c r="L11" s="60"/>
    </row>
    <row r="12" spans="1:12" x14ac:dyDescent="0.35">
      <c r="J12" s="58" t="s">
        <v>111</v>
      </c>
      <c r="K12" s="58" t="s">
        <v>15</v>
      </c>
      <c r="L12" s="60"/>
    </row>
    <row r="13" spans="1:12" x14ac:dyDescent="0.35">
      <c r="A13" s="31" t="s">
        <v>48</v>
      </c>
      <c r="J13" s="58" t="s">
        <v>116</v>
      </c>
      <c r="K13" s="58" t="s">
        <v>15</v>
      </c>
      <c r="L13" s="60"/>
    </row>
    <row r="14" spans="1:12" x14ac:dyDescent="0.35">
      <c r="A14" s="29" t="s">
        <v>49</v>
      </c>
      <c r="J14" s="58" t="s">
        <v>115</v>
      </c>
      <c r="K14" s="58" t="s">
        <v>15</v>
      </c>
      <c r="L14" s="60"/>
    </row>
    <row r="15" spans="1:12" x14ac:dyDescent="0.35">
      <c r="A15" s="21" t="s">
        <v>1167</v>
      </c>
      <c r="J15" s="58" t="s">
        <v>138</v>
      </c>
      <c r="K15" s="58" t="s">
        <v>15</v>
      </c>
      <c r="L15" s="60"/>
    </row>
    <row r="16" spans="1:12" x14ac:dyDescent="0.35">
      <c r="J16" s="58" t="s">
        <v>112</v>
      </c>
      <c r="K16" s="58" t="s">
        <v>15</v>
      </c>
      <c r="L16" s="60"/>
    </row>
    <row r="17" spans="1:12" x14ac:dyDescent="0.35">
      <c r="A17" s="31" t="s">
        <v>50</v>
      </c>
      <c r="J17" s="58" t="s">
        <v>139</v>
      </c>
      <c r="K17" s="58" t="s">
        <v>15</v>
      </c>
      <c r="L17" s="60"/>
    </row>
    <row r="18" spans="1:12" x14ac:dyDescent="0.35">
      <c r="A18" s="29" t="s">
        <v>63</v>
      </c>
      <c r="B18" s="29" t="s">
        <v>64</v>
      </c>
      <c r="C18" s="29" t="s">
        <v>65</v>
      </c>
      <c r="J18" s="58" t="s">
        <v>140</v>
      </c>
      <c r="K18" s="58" t="s">
        <v>15</v>
      </c>
      <c r="L18" s="60"/>
    </row>
    <row r="19" spans="1:12" x14ac:dyDescent="0.35">
      <c r="A19" s="30"/>
      <c r="B19" s="30"/>
      <c r="C19" s="14"/>
      <c r="J19" s="58" t="s">
        <v>29</v>
      </c>
      <c r="K19" s="58" t="s">
        <v>15</v>
      </c>
      <c r="L19" s="60"/>
    </row>
    <row r="20" spans="1:12" x14ac:dyDescent="0.35">
      <c r="J20" s="58" t="s">
        <v>141</v>
      </c>
      <c r="K20" s="58" t="s">
        <v>15</v>
      </c>
      <c r="L20" s="60"/>
    </row>
    <row r="21" spans="1:12" x14ac:dyDescent="0.35">
      <c r="A21" s="31" t="s">
        <v>51</v>
      </c>
      <c r="J21" s="58" t="s">
        <v>142</v>
      </c>
      <c r="K21" s="58" t="s">
        <v>15</v>
      </c>
      <c r="L21" s="60"/>
    </row>
    <row r="22" spans="1:12" x14ac:dyDescent="0.35">
      <c r="A22" s="29" t="s">
        <v>52</v>
      </c>
      <c r="B22" s="29" t="s">
        <v>53</v>
      </c>
      <c r="C22" s="29" t="s">
        <v>54</v>
      </c>
      <c r="D22" s="29" t="s">
        <v>55</v>
      </c>
      <c r="E22" s="29" t="s">
        <v>13</v>
      </c>
      <c r="J22" s="58" t="s">
        <v>143</v>
      </c>
      <c r="K22" s="58" t="s">
        <v>15</v>
      </c>
      <c r="L22" s="60"/>
    </row>
    <row r="23" spans="1:12" x14ac:dyDescent="0.35">
      <c r="A23" s="9"/>
      <c r="B23" s="21"/>
      <c r="C23" s="30"/>
      <c r="D23" s="30"/>
      <c r="E23" s="30"/>
      <c r="J23" s="58" t="s">
        <v>30</v>
      </c>
      <c r="K23" s="58" t="s">
        <v>15</v>
      </c>
      <c r="L23" s="60"/>
    </row>
    <row r="24" spans="1:12" x14ac:dyDescent="0.35">
      <c r="E24" s="5"/>
      <c r="J24" s="58" t="s">
        <v>31</v>
      </c>
      <c r="K24" s="58" t="s">
        <v>15</v>
      </c>
      <c r="L24" s="60"/>
    </row>
    <row r="25" spans="1:12" x14ac:dyDescent="0.35">
      <c r="A25" s="31" t="s">
        <v>127</v>
      </c>
      <c r="J25" s="58" t="s">
        <v>144</v>
      </c>
      <c r="K25" s="58" t="s">
        <v>15</v>
      </c>
      <c r="L25" s="60"/>
    </row>
    <row r="26" spans="1:12" x14ac:dyDescent="0.35">
      <c r="A26" s="29" t="s">
        <v>56</v>
      </c>
      <c r="B26" s="29" t="s">
        <v>57</v>
      </c>
      <c r="J26" s="58" t="s">
        <v>145</v>
      </c>
      <c r="K26" s="58" t="s">
        <v>15</v>
      </c>
      <c r="L26" s="60"/>
    </row>
    <row r="27" spans="1:12" x14ac:dyDescent="0.35">
      <c r="A27" s="21"/>
      <c r="B27" s="8" t="s">
        <v>130</v>
      </c>
      <c r="J27" s="58" t="s">
        <v>146</v>
      </c>
      <c r="K27" s="58" t="s">
        <v>15</v>
      </c>
      <c r="L27" s="60"/>
    </row>
    <row r="28" spans="1:12" x14ac:dyDescent="0.35">
      <c r="A28" s="11"/>
      <c r="B28" s="10"/>
      <c r="C28" s="4"/>
      <c r="D28" s="10"/>
      <c r="J28" s="58" t="s">
        <v>147</v>
      </c>
      <c r="K28" s="58" t="s">
        <v>15</v>
      </c>
      <c r="L28" s="60"/>
    </row>
    <row r="29" spans="1:12" x14ac:dyDescent="0.35">
      <c r="A29" s="31" t="s">
        <v>189</v>
      </c>
      <c r="C29" s="4"/>
      <c r="D29" s="10"/>
      <c r="J29" s="58" t="s">
        <v>148</v>
      </c>
      <c r="K29" s="58" t="s">
        <v>15</v>
      </c>
      <c r="L29" s="60"/>
    </row>
    <row r="30" spans="1:12" x14ac:dyDescent="0.35">
      <c r="A30" s="29" t="s">
        <v>187</v>
      </c>
      <c r="B30" s="29" t="s">
        <v>188</v>
      </c>
      <c r="C30" s="4"/>
      <c r="D30" s="10"/>
      <c r="J30" s="58" t="s">
        <v>117</v>
      </c>
      <c r="K30" s="58" t="s">
        <v>15</v>
      </c>
      <c r="L30" s="60"/>
    </row>
    <row r="31" spans="1:12" x14ac:dyDescent="0.35">
      <c r="A31" s="21"/>
      <c r="B31" s="21"/>
      <c r="C31" s="4"/>
      <c r="D31" s="10"/>
      <c r="J31" s="58" t="s">
        <v>132</v>
      </c>
      <c r="K31" s="58" t="s">
        <v>15</v>
      </c>
      <c r="L31" s="60">
        <v>1</v>
      </c>
    </row>
    <row r="32" spans="1:12" x14ac:dyDescent="0.35">
      <c r="C32" s="4"/>
      <c r="D32" s="10"/>
      <c r="J32" s="61"/>
      <c r="K32" s="61"/>
      <c r="L32" s="61"/>
    </row>
    <row r="33" spans="1:12" x14ac:dyDescent="0.35">
      <c r="A33" s="12" t="s">
        <v>129</v>
      </c>
      <c r="C33" s="4"/>
      <c r="D33" s="10"/>
      <c r="J33" s="61"/>
      <c r="K33" s="61"/>
      <c r="L33" s="61"/>
    </row>
    <row r="34" spans="1:12" x14ac:dyDescent="0.35">
      <c r="A34" s="29" t="s">
        <v>67</v>
      </c>
    </row>
    <row r="35" spans="1:12" x14ac:dyDescent="0.35">
      <c r="A35" s="15" t="s">
        <v>580</v>
      </c>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9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0900-000001000000}">
          <x14:formula1>
            <xm:f>'Validation Values'!$B$11:$B$12</xm:f>
          </x14:formula1>
          <xm:sqref>C7</xm:sqref>
        </x14:dataValidation>
        <x14:dataValidation type="list" allowBlank="1" showInputMessage="1" showErrorMessage="1" xr:uid="{00000000-0002-0000-0900-000002000000}">
          <x14:formula1>
            <xm:f>'Validation Values'!$B$15:$B$20</xm:f>
          </x14:formula1>
          <xm:sqref>D23</xm:sqref>
        </x14:dataValidation>
        <x14:dataValidation type="list" allowBlank="1" showInputMessage="1" showErrorMessage="1" xr:uid="{00000000-0002-0000-0900-000003000000}">
          <x14:formula1>
            <xm:f>'Validation Values'!$B$11:$B$12</xm:f>
          </x14:formula1>
          <xm:sqref>C23</xm:sqref>
        </x14:dataValidation>
        <x14:dataValidation type="list" allowBlank="1" showInputMessage="1" showErrorMessage="1" xr:uid="{00000000-0002-0000-09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0900-000005000000}">
          <x14:formula1>
            <xm:f>Variables!$B$4:$B$500</xm:f>
          </x14:formula1>
          <xm:sqref>A35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92D050"/>
  </sheetPr>
  <dimension ref="A1:M43"/>
  <sheetViews>
    <sheetView showGridLines="0" zoomScale="70" zoomScaleNormal="70" workbookViewId="0">
      <selection activeCell="A27" sqref="A27"/>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raw_5</v>
      </c>
      <c r="B3" s="22">
        <f ca="1">TRIM(MID($A$3,5,2))*1</f>
        <v>5</v>
      </c>
      <c r="C3" s="22" t="str">
        <f ca="1">VLOOKUP($B3,Workflows!$B:$H,3,0)</f>
        <v>DSDK</v>
      </c>
      <c r="D3" s="22" t="str">
        <f ca="1">VLOOKUP($B3,Workflows!$B:$H,4,0)</f>
        <v>engagements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dsdk_engagements</v>
      </c>
      <c r="B7" s="22" t="str">
        <f ca="1">VLOOKUP($B3,Workflows!$B:$H,7,0)</f>
        <v>raw_dsdk_engagements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643</v>
      </c>
      <c r="K11" s="58" t="s">
        <v>15</v>
      </c>
      <c r="L11" s="60"/>
    </row>
    <row r="12" spans="1:12" x14ac:dyDescent="0.35">
      <c r="J12" s="58" t="s">
        <v>137</v>
      </c>
      <c r="K12" s="58" t="s">
        <v>15</v>
      </c>
      <c r="L12" s="60"/>
    </row>
    <row r="13" spans="1:12" x14ac:dyDescent="0.35">
      <c r="A13" s="31" t="s">
        <v>48</v>
      </c>
      <c r="J13" s="58" t="s">
        <v>506</v>
      </c>
      <c r="K13" s="58" t="s">
        <v>15</v>
      </c>
      <c r="L13" s="60"/>
    </row>
    <row r="14" spans="1:12" x14ac:dyDescent="0.35">
      <c r="A14" s="29" t="s">
        <v>49</v>
      </c>
      <c r="J14" s="58" t="s">
        <v>111</v>
      </c>
      <c r="K14" s="58" t="s">
        <v>15</v>
      </c>
      <c r="L14" s="60"/>
    </row>
    <row r="15" spans="1:12" x14ac:dyDescent="0.35">
      <c r="A15" s="8"/>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869</v>
      </c>
      <c r="K19" s="58" t="s">
        <v>15</v>
      </c>
      <c r="L19" s="60"/>
    </row>
    <row r="20" spans="1:12" x14ac:dyDescent="0.35">
      <c r="J20" s="58" t="s">
        <v>644</v>
      </c>
      <c r="K20" s="58" t="s">
        <v>15</v>
      </c>
      <c r="L20" s="60"/>
    </row>
    <row r="21" spans="1:12" x14ac:dyDescent="0.35">
      <c r="A21" s="31" t="s">
        <v>51</v>
      </c>
      <c r="J21" s="58" t="s">
        <v>139</v>
      </c>
      <c r="K21" s="58" t="s">
        <v>15</v>
      </c>
      <c r="L21" s="60"/>
    </row>
    <row r="22" spans="1:12" x14ac:dyDescent="0.35">
      <c r="A22" s="29" t="s">
        <v>52</v>
      </c>
      <c r="B22" s="29" t="s">
        <v>53</v>
      </c>
      <c r="C22" s="29" t="s">
        <v>54</v>
      </c>
      <c r="D22" s="29" t="s">
        <v>55</v>
      </c>
      <c r="E22" s="29" t="s">
        <v>13</v>
      </c>
      <c r="J22" s="58" t="s">
        <v>140</v>
      </c>
      <c r="K22" s="58" t="s">
        <v>15</v>
      </c>
      <c r="L22" s="60"/>
    </row>
    <row r="23" spans="1:12" x14ac:dyDescent="0.35">
      <c r="A23" s="9"/>
      <c r="B23" s="21"/>
      <c r="C23" s="30"/>
      <c r="D23" s="30"/>
      <c r="E23" s="30"/>
      <c r="J23" s="58" t="s">
        <v>29</v>
      </c>
      <c r="K23" s="58" t="s">
        <v>15</v>
      </c>
      <c r="L23" s="60"/>
    </row>
    <row r="24" spans="1:12" x14ac:dyDescent="0.35">
      <c r="E24" s="5"/>
      <c r="J24" s="58" t="s">
        <v>141</v>
      </c>
      <c r="K24" s="58" t="s">
        <v>15</v>
      </c>
      <c r="L24" s="60"/>
    </row>
    <row r="25" spans="1:12" x14ac:dyDescent="0.35">
      <c r="A25" s="31" t="s">
        <v>127</v>
      </c>
      <c r="J25" s="58" t="s">
        <v>142</v>
      </c>
      <c r="K25" s="58" t="s">
        <v>15</v>
      </c>
      <c r="L25" s="60"/>
    </row>
    <row r="26" spans="1:12" x14ac:dyDescent="0.35">
      <c r="A26" s="29" t="s">
        <v>56</v>
      </c>
      <c r="B26" s="29" t="s">
        <v>57</v>
      </c>
      <c r="J26" s="58" t="s">
        <v>143</v>
      </c>
      <c r="K26" s="58" t="s">
        <v>15</v>
      </c>
      <c r="L26" s="60"/>
    </row>
    <row r="27" spans="1:12" x14ac:dyDescent="0.35">
      <c r="A27" s="21"/>
      <c r="B27" s="8" t="s">
        <v>130</v>
      </c>
      <c r="J27" s="58" t="s">
        <v>30</v>
      </c>
      <c r="K27" s="58" t="s">
        <v>15</v>
      </c>
      <c r="L27" s="60"/>
    </row>
    <row r="28" spans="1:12" x14ac:dyDescent="0.35">
      <c r="A28" s="11"/>
      <c r="B28" s="10"/>
      <c r="C28" s="4"/>
      <c r="D28" s="10"/>
      <c r="J28" s="58" t="s">
        <v>31</v>
      </c>
      <c r="K28" s="58" t="s">
        <v>15</v>
      </c>
      <c r="L28" s="60"/>
    </row>
    <row r="29" spans="1:12" x14ac:dyDescent="0.35">
      <c r="A29" s="31" t="s">
        <v>189</v>
      </c>
      <c r="C29" s="4"/>
      <c r="D29" s="10"/>
      <c r="J29" s="58" t="s">
        <v>144</v>
      </c>
      <c r="K29" s="58" t="s">
        <v>15</v>
      </c>
      <c r="L29" s="60"/>
    </row>
    <row r="30" spans="1:12" x14ac:dyDescent="0.35">
      <c r="A30" s="29" t="s">
        <v>187</v>
      </c>
      <c r="B30" s="29" t="s">
        <v>188</v>
      </c>
      <c r="C30" s="4"/>
      <c r="D30" s="10"/>
      <c r="J30" s="58" t="s">
        <v>145</v>
      </c>
      <c r="K30" s="58" t="s">
        <v>15</v>
      </c>
      <c r="L30" s="60"/>
    </row>
    <row r="31" spans="1:12" x14ac:dyDescent="0.35">
      <c r="A31" s="21"/>
      <c r="B31" s="21"/>
      <c r="C31" s="4"/>
      <c r="D31" s="10"/>
      <c r="J31" s="58" t="s">
        <v>146</v>
      </c>
      <c r="K31" s="58" t="s">
        <v>15</v>
      </c>
      <c r="L31" s="60"/>
    </row>
    <row r="32" spans="1:12" x14ac:dyDescent="0.35">
      <c r="C32" s="4"/>
      <c r="D32" s="10"/>
      <c r="J32" s="58" t="s">
        <v>147</v>
      </c>
      <c r="K32" s="58" t="s">
        <v>15</v>
      </c>
      <c r="L32" s="60"/>
    </row>
    <row r="33" spans="1:12" x14ac:dyDescent="0.35">
      <c r="A33" s="12" t="s">
        <v>129</v>
      </c>
      <c r="C33" s="4"/>
      <c r="D33" s="10"/>
      <c r="J33" s="58" t="s">
        <v>148</v>
      </c>
      <c r="K33" s="58" t="s">
        <v>15</v>
      </c>
      <c r="L33" s="60"/>
    </row>
    <row r="34" spans="1:12" x14ac:dyDescent="0.35">
      <c r="A34" s="29" t="s">
        <v>67</v>
      </c>
      <c r="J34" s="58" t="s">
        <v>117</v>
      </c>
      <c r="K34" s="58" t="s">
        <v>15</v>
      </c>
      <c r="L34" s="60"/>
    </row>
    <row r="35" spans="1:12" x14ac:dyDescent="0.35">
      <c r="A35" s="15" t="s">
        <v>466</v>
      </c>
      <c r="J35" s="58" t="s">
        <v>149</v>
      </c>
      <c r="K35" s="58" t="s">
        <v>15</v>
      </c>
      <c r="L35" s="60"/>
    </row>
    <row r="36" spans="1:12" x14ac:dyDescent="0.35">
      <c r="J36" s="58" t="s">
        <v>131</v>
      </c>
      <c r="K36" s="58" t="s">
        <v>15</v>
      </c>
      <c r="L36" s="60">
        <v>1</v>
      </c>
    </row>
    <row r="37" spans="1:12" x14ac:dyDescent="0.35">
      <c r="J37" s="58" t="s">
        <v>132</v>
      </c>
      <c r="K37" s="58" t="s">
        <v>15</v>
      </c>
      <c r="L37" s="60">
        <v>2</v>
      </c>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row r="43" spans="1:12" x14ac:dyDescent="0.35">
      <c r="J43" s="61"/>
      <c r="K43" s="61"/>
      <c r="L43"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A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A00-000001000000}">
          <x14:formula1>
            <xm:f>'Validation Values'!$A$15:$A$17</xm:f>
          </x14:formula1>
          <xm:sqref>B27</xm:sqref>
        </x14:dataValidation>
        <x14:dataValidation type="list" allowBlank="1" showInputMessage="1" showErrorMessage="1" xr:uid="{00000000-0002-0000-0A00-000002000000}">
          <x14:formula1>
            <xm:f>'Validation Values'!$B$11:$B$12</xm:f>
          </x14:formula1>
          <xm:sqref>C23</xm:sqref>
        </x14:dataValidation>
        <x14:dataValidation type="list" allowBlank="1" showInputMessage="1" showErrorMessage="1" xr:uid="{00000000-0002-0000-0A00-000003000000}">
          <x14:formula1>
            <xm:f>'Validation Values'!$B$15:$B$20</xm:f>
          </x14:formula1>
          <xm:sqref>D23</xm:sqref>
        </x14:dataValidation>
        <x14:dataValidation type="list" showInputMessage="1" showErrorMessage="1" xr:uid="{00000000-0002-0000-0A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0A00-000005000000}">
          <x14:formula1>
            <xm:f>Variables!$B$4:$B$500</xm:f>
          </x14:formula1>
          <xm:sqref>A35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rgb="FF92D050"/>
  </sheetPr>
  <dimension ref="A1:M42"/>
  <sheetViews>
    <sheetView showGridLines="0" zoomScale="70" zoomScaleNormal="70" workbookViewId="0">
      <selection activeCell="A27" sqref="A27"/>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raw_6</v>
      </c>
      <c r="B3" s="22">
        <f ca="1">TRIM(MID($A$3,5,2))*1</f>
        <v>6</v>
      </c>
      <c r="C3" s="22" t="str">
        <f ca="1">VLOOKUP($B3,Workflows!$B:$H,3,0)</f>
        <v>DSDK</v>
      </c>
      <c r="D3" s="22" t="str">
        <f ca="1">VLOOKUP($B3,Workflows!$B:$H,4,0)</f>
        <v>pixelless_engagements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dsdk_pixelless_engagements</v>
      </c>
      <c r="B7" s="22" t="str">
        <f ca="1">VLOOKUP($B3,Workflows!$B:$H,7,0)</f>
        <v>raw_dsdk_pixelless_engagements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643</v>
      </c>
      <c r="K11" s="58" t="s">
        <v>15</v>
      </c>
      <c r="L11" s="60"/>
    </row>
    <row r="12" spans="1:12" x14ac:dyDescent="0.35">
      <c r="J12" s="58" t="s">
        <v>137</v>
      </c>
      <c r="K12" s="58" t="s">
        <v>15</v>
      </c>
      <c r="L12" s="60"/>
    </row>
    <row r="13" spans="1:12" x14ac:dyDescent="0.35">
      <c r="A13" s="31" t="s">
        <v>48</v>
      </c>
      <c r="J13" s="58" t="s">
        <v>506</v>
      </c>
      <c r="K13" s="58" t="s">
        <v>15</v>
      </c>
      <c r="L13" s="60"/>
    </row>
    <row r="14" spans="1:12" x14ac:dyDescent="0.35">
      <c r="A14" s="29" t="s">
        <v>49</v>
      </c>
      <c r="J14" s="58" t="s">
        <v>111</v>
      </c>
      <c r="K14" s="58" t="s">
        <v>15</v>
      </c>
      <c r="L14" s="60"/>
    </row>
    <row r="15" spans="1:12" x14ac:dyDescent="0.35">
      <c r="A15" s="8"/>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869</v>
      </c>
      <c r="K19" s="58" t="s">
        <v>15</v>
      </c>
      <c r="L19" s="60"/>
    </row>
    <row r="20" spans="1:12" x14ac:dyDescent="0.35">
      <c r="J20" s="58" t="s">
        <v>644</v>
      </c>
      <c r="K20" s="58" t="s">
        <v>15</v>
      </c>
      <c r="L20" s="60"/>
    </row>
    <row r="21" spans="1:12" x14ac:dyDescent="0.35">
      <c r="A21" s="31" t="s">
        <v>51</v>
      </c>
      <c r="J21" s="58" t="s">
        <v>139</v>
      </c>
      <c r="K21" s="58" t="s">
        <v>15</v>
      </c>
      <c r="L21" s="60"/>
    </row>
    <row r="22" spans="1:12" x14ac:dyDescent="0.35">
      <c r="A22" s="29" t="s">
        <v>52</v>
      </c>
      <c r="B22" s="29" t="s">
        <v>53</v>
      </c>
      <c r="C22" s="29" t="s">
        <v>54</v>
      </c>
      <c r="D22" s="29" t="s">
        <v>55</v>
      </c>
      <c r="E22" s="29" t="s">
        <v>13</v>
      </c>
      <c r="J22" s="58" t="s">
        <v>140</v>
      </c>
      <c r="K22" s="58" t="s">
        <v>15</v>
      </c>
      <c r="L22" s="60"/>
    </row>
    <row r="23" spans="1:12" x14ac:dyDescent="0.35">
      <c r="A23" s="9"/>
      <c r="B23" s="21"/>
      <c r="C23" s="30"/>
      <c r="D23" s="30"/>
      <c r="E23" s="30"/>
      <c r="J23" s="58" t="s">
        <v>29</v>
      </c>
      <c r="K23" s="58" t="s">
        <v>15</v>
      </c>
      <c r="L23" s="60"/>
    </row>
    <row r="24" spans="1:12" x14ac:dyDescent="0.35">
      <c r="E24" s="5"/>
      <c r="J24" s="58" t="s">
        <v>141</v>
      </c>
      <c r="K24" s="58" t="s">
        <v>15</v>
      </c>
      <c r="L24" s="60"/>
    </row>
    <row r="25" spans="1:12" x14ac:dyDescent="0.35">
      <c r="A25" s="31" t="s">
        <v>127</v>
      </c>
      <c r="J25" s="58" t="s">
        <v>142</v>
      </c>
      <c r="K25" s="58" t="s">
        <v>15</v>
      </c>
      <c r="L25" s="60"/>
    </row>
    <row r="26" spans="1:12" x14ac:dyDescent="0.35">
      <c r="A26" s="29" t="s">
        <v>56</v>
      </c>
      <c r="B26" s="29" t="s">
        <v>57</v>
      </c>
      <c r="J26" s="58" t="s">
        <v>143</v>
      </c>
      <c r="K26" s="58" t="s">
        <v>15</v>
      </c>
      <c r="L26" s="60"/>
    </row>
    <row r="27" spans="1:12" x14ac:dyDescent="0.35">
      <c r="A27" s="21"/>
      <c r="B27" s="8" t="s">
        <v>130</v>
      </c>
      <c r="J27" s="58" t="s">
        <v>30</v>
      </c>
      <c r="K27" s="58" t="s">
        <v>15</v>
      </c>
      <c r="L27" s="60"/>
    </row>
    <row r="28" spans="1:12" x14ac:dyDescent="0.35">
      <c r="A28" s="11"/>
      <c r="B28" s="10"/>
      <c r="C28" s="4"/>
      <c r="D28" s="10"/>
      <c r="J28" s="58" t="s">
        <v>31</v>
      </c>
      <c r="K28" s="58" t="s">
        <v>15</v>
      </c>
      <c r="L28" s="60"/>
    </row>
    <row r="29" spans="1:12" x14ac:dyDescent="0.35">
      <c r="A29" s="31" t="s">
        <v>189</v>
      </c>
      <c r="C29" s="4"/>
      <c r="D29" s="10"/>
      <c r="J29" s="58" t="s">
        <v>144</v>
      </c>
      <c r="K29" s="58" t="s">
        <v>15</v>
      </c>
      <c r="L29" s="60"/>
    </row>
    <row r="30" spans="1:12" x14ac:dyDescent="0.35">
      <c r="A30" s="29" t="s">
        <v>187</v>
      </c>
      <c r="B30" s="29" t="s">
        <v>188</v>
      </c>
      <c r="C30" s="4"/>
      <c r="D30" s="10"/>
      <c r="J30" s="58" t="s">
        <v>145</v>
      </c>
      <c r="K30" s="58" t="s">
        <v>15</v>
      </c>
      <c r="L30" s="60"/>
    </row>
    <row r="31" spans="1:12" x14ac:dyDescent="0.35">
      <c r="A31" s="21"/>
      <c r="B31" s="21"/>
      <c r="C31" s="4"/>
      <c r="D31" s="10"/>
      <c r="J31" s="58" t="s">
        <v>146</v>
      </c>
      <c r="K31" s="58" t="s">
        <v>15</v>
      </c>
      <c r="L31" s="60"/>
    </row>
    <row r="32" spans="1:12" x14ac:dyDescent="0.35">
      <c r="C32" s="4"/>
      <c r="D32" s="10"/>
      <c r="J32" s="58" t="s">
        <v>147</v>
      </c>
      <c r="K32" s="58" t="s">
        <v>15</v>
      </c>
      <c r="L32" s="60"/>
    </row>
    <row r="33" spans="1:12" x14ac:dyDescent="0.35">
      <c r="A33" s="12" t="s">
        <v>129</v>
      </c>
      <c r="C33" s="4"/>
      <c r="D33" s="10"/>
      <c r="J33" s="58" t="s">
        <v>148</v>
      </c>
      <c r="K33" s="58" t="s">
        <v>15</v>
      </c>
      <c r="L33" s="60"/>
    </row>
    <row r="34" spans="1:12" x14ac:dyDescent="0.35">
      <c r="A34" s="29" t="s">
        <v>67</v>
      </c>
      <c r="J34" s="58" t="s">
        <v>117</v>
      </c>
      <c r="K34" s="58" t="s">
        <v>15</v>
      </c>
      <c r="L34" s="60"/>
    </row>
    <row r="35" spans="1:12" x14ac:dyDescent="0.35">
      <c r="A35" s="15" t="s">
        <v>466</v>
      </c>
      <c r="J35" s="58" t="s">
        <v>149</v>
      </c>
      <c r="K35" s="58" t="s">
        <v>15</v>
      </c>
      <c r="L35" s="60"/>
    </row>
    <row r="36" spans="1:12" x14ac:dyDescent="0.35">
      <c r="J36" s="58" t="s">
        <v>131</v>
      </c>
      <c r="K36" s="58" t="s">
        <v>15</v>
      </c>
      <c r="L36" s="60">
        <v>1</v>
      </c>
    </row>
    <row r="37" spans="1:12" x14ac:dyDescent="0.35">
      <c r="J37" s="58" t="s">
        <v>132</v>
      </c>
      <c r="K37" s="58" t="s">
        <v>15</v>
      </c>
      <c r="L37" s="60">
        <v>2</v>
      </c>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B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0B00-000001000000}">
          <x14:formula1>
            <xm:f>'Validation Values'!$B$11:$B$12</xm:f>
          </x14:formula1>
          <xm:sqref>C7</xm:sqref>
        </x14:dataValidation>
        <x14:dataValidation type="list" allowBlank="1" showInputMessage="1" showErrorMessage="1" xr:uid="{00000000-0002-0000-0B00-000002000000}">
          <x14:formula1>
            <xm:f>'Validation Values'!$B$15:$B$20</xm:f>
          </x14:formula1>
          <xm:sqref>D23</xm:sqref>
        </x14:dataValidation>
        <x14:dataValidation type="list" allowBlank="1" showInputMessage="1" showErrorMessage="1" xr:uid="{00000000-0002-0000-0B00-000003000000}">
          <x14:formula1>
            <xm:f>'Validation Values'!$B$11:$B$12</xm:f>
          </x14:formula1>
          <xm:sqref>C23</xm:sqref>
        </x14:dataValidation>
        <x14:dataValidation type="list" allowBlank="1" showInputMessage="1" showErrorMessage="1" xr:uid="{00000000-0002-0000-0B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0B00-000005000000}">
          <x14:formula1>
            <xm:f>Variables!$B$4:$B$500</xm:f>
          </x14:formula1>
          <xm:sqref>A35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92D050"/>
  </sheetPr>
  <dimension ref="A1:M41"/>
  <sheetViews>
    <sheetView showGridLines="0" zoomScale="70" zoomScaleNormal="70" workbookViewId="0">
      <selection activeCell="A27" sqref="A27"/>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raw_7</v>
      </c>
      <c r="B3" s="22">
        <f ca="1">TRIM(MID($A$3,5,2))*1</f>
        <v>7</v>
      </c>
      <c r="C3" s="22" t="str">
        <f ca="1">VLOOKUP($B3,Workflows!$B:$H,3,0)</f>
        <v>DSDK</v>
      </c>
      <c r="D3" s="22" t="str">
        <f ca="1">VLOOKUP($B3,Workflows!$B:$H,4,0)</f>
        <v>additive_engagements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dsdk_additive_engagements</v>
      </c>
      <c r="B7" s="22" t="str">
        <f ca="1">VLOOKUP($B3,Workflows!$B:$H,7,0)</f>
        <v>raw_dsdk_additive_engagements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643</v>
      </c>
      <c r="K11" s="58" t="s">
        <v>15</v>
      </c>
      <c r="L11" s="60"/>
    </row>
    <row r="12" spans="1:12" x14ac:dyDescent="0.35">
      <c r="J12" s="58" t="s">
        <v>137</v>
      </c>
      <c r="K12" s="58" t="s">
        <v>15</v>
      </c>
      <c r="L12" s="60"/>
    </row>
    <row r="13" spans="1:12" x14ac:dyDescent="0.35">
      <c r="A13" s="31" t="s">
        <v>48</v>
      </c>
      <c r="J13" s="58" t="s">
        <v>506</v>
      </c>
      <c r="K13" s="58" t="s">
        <v>15</v>
      </c>
      <c r="L13" s="60"/>
    </row>
    <row r="14" spans="1:12" x14ac:dyDescent="0.35">
      <c r="A14" s="29" t="s">
        <v>49</v>
      </c>
      <c r="J14" s="58" t="s">
        <v>111</v>
      </c>
      <c r="K14" s="58" t="s">
        <v>15</v>
      </c>
      <c r="L14" s="60"/>
    </row>
    <row r="15" spans="1:12" x14ac:dyDescent="0.35">
      <c r="A15" s="8"/>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869</v>
      </c>
      <c r="K19" s="58" t="s">
        <v>15</v>
      </c>
      <c r="L19" s="60"/>
    </row>
    <row r="20" spans="1:12" x14ac:dyDescent="0.35">
      <c r="J20" s="58" t="s">
        <v>644</v>
      </c>
      <c r="K20" s="58" t="s">
        <v>15</v>
      </c>
      <c r="L20" s="60"/>
    </row>
    <row r="21" spans="1:12" x14ac:dyDescent="0.35">
      <c r="A21" s="31" t="s">
        <v>51</v>
      </c>
      <c r="J21" s="58" t="s">
        <v>139</v>
      </c>
      <c r="K21" s="58" t="s">
        <v>15</v>
      </c>
      <c r="L21" s="60"/>
    </row>
    <row r="22" spans="1:12" x14ac:dyDescent="0.35">
      <c r="A22" s="29" t="s">
        <v>52</v>
      </c>
      <c r="B22" s="29" t="s">
        <v>53</v>
      </c>
      <c r="C22" s="29" t="s">
        <v>54</v>
      </c>
      <c r="D22" s="29" t="s">
        <v>55</v>
      </c>
      <c r="E22" s="29" t="s">
        <v>13</v>
      </c>
      <c r="J22" s="58" t="s">
        <v>140</v>
      </c>
      <c r="K22" s="58" t="s">
        <v>15</v>
      </c>
      <c r="L22" s="60"/>
    </row>
    <row r="23" spans="1:12" x14ac:dyDescent="0.35">
      <c r="A23" s="9"/>
      <c r="B23" s="21"/>
      <c r="C23" s="30"/>
      <c r="D23" s="30"/>
      <c r="E23" s="30"/>
      <c r="J23" s="58" t="s">
        <v>29</v>
      </c>
      <c r="K23" s="58" t="s">
        <v>15</v>
      </c>
      <c r="L23" s="60"/>
    </row>
    <row r="24" spans="1:12" x14ac:dyDescent="0.35">
      <c r="E24" s="5"/>
      <c r="J24" s="58" t="s">
        <v>141</v>
      </c>
      <c r="K24" s="58" t="s">
        <v>15</v>
      </c>
      <c r="L24" s="60"/>
    </row>
    <row r="25" spans="1:12" x14ac:dyDescent="0.35">
      <c r="A25" s="31" t="s">
        <v>127</v>
      </c>
      <c r="J25" s="58" t="s">
        <v>142</v>
      </c>
      <c r="K25" s="58" t="s">
        <v>15</v>
      </c>
      <c r="L25" s="60"/>
    </row>
    <row r="26" spans="1:12" x14ac:dyDescent="0.35">
      <c r="A26" s="29" t="s">
        <v>56</v>
      </c>
      <c r="B26" s="29" t="s">
        <v>57</v>
      </c>
      <c r="J26" s="58" t="s">
        <v>143</v>
      </c>
      <c r="K26" s="58" t="s">
        <v>15</v>
      </c>
      <c r="L26" s="60"/>
    </row>
    <row r="27" spans="1:12" x14ac:dyDescent="0.35">
      <c r="A27" s="21"/>
      <c r="B27" s="8" t="s">
        <v>130</v>
      </c>
      <c r="J27" s="58" t="s">
        <v>30</v>
      </c>
      <c r="K27" s="58" t="s">
        <v>15</v>
      </c>
      <c r="L27" s="60"/>
    </row>
    <row r="28" spans="1:12" x14ac:dyDescent="0.35">
      <c r="A28" s="11"/>
      <c r="B28" s="10"/>
      <c r="C28" s="4"/>
      <c r="D28" s="10"/>
      <c r="J28" s="58" t="s">
        <v>31</v>
      </c>
      <c r="K28" s="58" t="s">
        <v>15</v>
      </c>
      <c r="L28" s="60"/>
    </row>
    <row r="29" spans="1:12" x14ac:dyDescent="0.35">
      <c r="A29" s="31" t="s">
        <v>189</v>
      </c>
      <c r="C29" s="4"/>
      <c r="D29" s="10"/>
      <c r="J29" s="58" t="s">
        <v>144</v>
      </c>
      <c r="K29" s="58" t="s">
        <v>15</v>
      </c>
      <c r="L29" s="60"/>
    </row>
    <row r="30" spans="1:12" x14ac:dyDescent="0.35">
      <c r="A30" s="29" t="s">
        <v>187</v>
      </c>
      <c r="B30" s="29" t="s">
        <v>188</v>
      </c>
      <c r="C30" s="4"/>
      <c r="D30" s="10"/>
      <c r="J30" s="58" t="s">
        <v>145</v>
      </c>
      <c r="K30" s="58" t="s">
        <v>15</v>
      </c>
      <c r="L30" s="60"/>
    </row>
    <row r="31" spans="1:12" x14ac:dyDescent="0.35">
      <c r="A31" s="21"/>
      <c r="B31" s="21"/>
      <c r="C31" s="4"/>
      <c r="D31" s="10"/>
      <c r="J31" s="58" t="s">
        <v>146</v>
      </c>
      <c r="K31" s="58" t="s">
        <v>15</v>
      </c>
      <c r="L31" s="60"/>
    </row>
    <row r="32" spans="1:12" x14ac:dyDescent="0.35">
      <c r="C32" s="4"/>
      <c r="D32" s="10"/>
      <c r="J32" s="58" t="s">
        <v>147</v>
      </c>
      <c r="K32" s="58" t="s">
        <v>15</v>
      </c>
      <c r="L32" s="60"/>
    </row>
    <row r="33" spans="1:12" x14ac:dyDescent="0.35">
      <c r="A33" s="12" t="s">
        <v>129</v>
      </c>
      <c r="C33" s="4"/>
      <c r="D33" s="10"/>
      <c r="J33" s="58" t="s">
        <v>148</v>
      </c>
      <c r="K33" s="58" t="s">
        <v>15</v>
      </c>
      <c r="L33" s="60"/>
    </row>
    <row r="34" spans="1:12" x14ac:dyDescent="0.35">
      <c r="A34" s="29" t="s">
        <v>67</v>
      </c>
      <c r="J34" s="58" t="s">
        <v>117</v>
      </c>
      <c r="K34" s="58" t="s">
        <v>15</v>
      </c>
      <c r="L34" s="60"/>
    </row>
    <row r="35" spans="1:12" x14ac:dyDescent="0.35">
      <c r="A35" s="15" t="s">
        <v>466</v>
      </c>
      <c r="J35" s="58" t="s">
        <v>149</v>
      </c>
      <c r="K35" s="58" t="s">
        <v>15</v>
      </c>
      <c r="L35" s="60"/>
    </row>
    <row r="36" spans="1:12" x14ac:dyDescent="0.35">
      <c r="J36" s="58" t="s">
        <v>131</v>
      </c>
      <c r="K36" s="58" t="s">
        <v>15</v>
      </c>
      <c r="L36" s="60">
        <v>1</v>
      </c>
    </row>
    <row r="37" spans="1:12" x14ac:dyDescent="0.35">
      <c r="J37" s="58" t="s">
        <v>132</v>
      </c>
      <c r="K37" s="58" t="s">
        <v>15</v>
      </c>
      <c r="L37" s="60">
        <v>2</v>
      </c>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C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1000000}">
          <x14:formula1>
            <xm:f>'Validation Values'!$A$15:$A$17</xm:f>
          </x14:formula1>
          <xm:sqref>B27</xm:sqref>
        </x14:dataValidation>
        <x14:dataValidation type="list" allowBlank="1" showInputMessage="1" showErrorMessage="1" xr:uid="{00000000-0002-0000-0C00-000002000000}">
          <x14:formula1>
            <xm:f>'Validation Values'!$B$11:$B$12</xm:f>
          </x14:formula1>
          <xm:sqref>C23</xm:sqref>
        </x14:dataValidation>
        <x14:dataValidation type="list" allowBlank="1" showInputMessage="1" showErrorMessage="1" xr:uid="{00000000-0002-0000-0C00-000003000000}">
          <x14:formula1>
            <xm:f>'Validation Values'!$B$15:$B$20</xm:f>
          </x14:formula1>
          <xm:sqref>D23</xm:sqref>
        </x14:dataValidation>
        <x14:dataValidation type="list" showInputMessage="1" showErrorMessage="1" xr:uid="{00000000-0002-0000-0C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0C00-000005000000}">
          <x14:formula1>
            <xm:f>Variables!$B$4:$B$500</xm:f>
          </x14:formula1>
          <xm:sqref>A35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rgb="FF92D050"/>
  </sheetPr>
  <dimension ref="A1:M41"/>
  <sheetViews>
    <sheetView showGridLines="0" zoomScale="70" zoomScaleNormal="70" workbookViewId="0">
      <selection activeCell="A15" sqref="A15"/>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raw_8</v>
      </c>
      <c r="B3" s="22">
        <f ca="1">TRIM(MID($A$3,5,2))*1</f>
        <v>8</v>
      </c>
      <c r="C3" s="22" t="str">
        <f ca="1">VLOOKUP($B3,Workflows!$B:$H,3,0)</f>
        <v>DSDK</v>
      </c>
      <c r="D3" s="22" t="str">
        <f ca="1">VLOOKUP($B3,Workflows!$B:$H,4,0)</f>
        <v>unattributed_engagements</v>
      </c>
      <c r="E3" s="26" t="str">
        <f ca="1">VLOOKUP($B3,Workflows!$B:$U,20,0)</f>
        <v>EVENTS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dsdk_unattributed_engagements</v>
      </c>
      <c r="B7" s="22" t="str">
        <f ca="1">VLOOKUP($B3,Workflows!$B:$H,7,0)</f>
        <v>raw_dsdk_unattributed_engagements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643</v>
      </c>
      <c r="K11" s="58" t="s">
        <v>15</v>
      </c>
      <c r="L11" s="60"/>
    </row>
    <row r="12" spans="1:12" x14ac:dyDescent="0.35">
      <c r="J12" s="58" t="s">
        <v>137</v>
      </c>
      <c r="K12" s="58" t="s">
        <v>15</v>
      </c>
      <c r="L12" s="60"/>
    </row>
    <row r="13" spans="1:12" x14ac:dyDescent="0.35">
      <c r="A13" s="31" t="s">
        <v>48</v>
      </c>
      <c r="J13" s="58" t="s">
        <v>506</v>
      </c>
      <c r="K13" s="58" t="s">
        <v>15</v>
      </c>
      <c r="L13" s="60"/>
    </row>
    <row r="14" spans="1:12" x14ac:dyDescent="0.35">
      <c r="A14" s="29" t="s">
        <v>49</v>
      </c>
      <c r="J14" s="58" t="s">
        <v>111</v>
      </c>
      <c r="K14" s="58" t="s">
        <v>15</v>
      </c>
      <c r="L14" s="60"/>
    </row>
    <row r="15" spans="1:12" x14ac:dyDescent="0.35">
      <c r="A15" s="21" t="s">
        <v>1172</v>
      </c>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869</v>
      </c>
      <c r="K19" s="58" t="s">
        <v>15</v>
      </c>
      <c r="L19" s="60"/>
    </row>
    <row r="20" spans="1:12" x14ac:dyDescent="0.35">
      <c r="J20" s="58" t="s">
        <v>644</v>
      </c>
      <c r="K20" s="58" t="s">
        <v>15</v>
      </c>
      <c r="L20" s="60"/>
    </row>
    <row r="21" spans="1:12" x14ac:dyDescent="0.35">
      <c r="A21" s="31" t="s">
        <v>51</v>
      </c>
      <c r="J21" s="58" t="s">
        <v>139</v>
      </c>
      <c r="K21" s="58" t="s">
        <v>15</v>
      </c>
      <c r="L21" s="60"/>
    </row>
    <row r="22" spans="1:12" x14ac:dyDescent="0.35">
      <c r="A22" s="29" t="s">
        <v>52</v>
      </c>
      <c r="B22" s="29" t="s">
        <v>53</v>
      </c>
      <c r="C22" s="29" t="s">
        <v>54</v>
      </c>
      <c r="D22" s="29" t="s">
        <v>55</v>
      </c>
      <c r="E22" s="29" t="s">
        <v>13</v>
      </c>
      <c r="J22" s="58" t="s">
        <v>140</v>
      </c>
      <c r="K22" s="58" t="s">
        <v>15</v>
      </c>
      <c r="L22" s="60"/>
    </row>
    <row r="23" spans="1:12" x14ac:dyDescent="0.35">
      <c r="A23" s="9"/>
      <c r="B23" s="21"/>
      <c r="C23" s="30"/>
      <c r="D23" s="30"/>
      <c r="E23" s="30"/>
      <c r="J23" s="58" t="s">
        <v>29</v>
      </c>
      <c r="K23" s="58" t="s">
        <v>15</v>
      </c>
      <c r="L23" s="60"/>
    </row>
    <row r="24" spans="1:12" x14ac:dyDescent="0.35">
      <c r="E24" s="5"/>
      <c r="J24" s="58" t="s">
        <v>141</v>
      </c>
      <c r="K24" s="58" t="s">
        <v>15</v>
      </c>
      <c r="L24" s="60"/>
    </row>
    <row r="25" spans="1:12" x14ac:dyDescent="0.35">
      <c r="A25" s="31" t="s">
        <v>127</v>
      </c>
      <c r="J25" s="58" t="s">
        <v>142</v>
      </c>
      <c r="K25" s="58" t="s">
        <v>15</v>
      </c>
      <c r="L25" s="60"/>
    </row>
    <row r="26" spans="1:12" x14ac:dyDescent="0.35">
      <c r="A26" s="29" t="s">
        <v>56</v>
      </c>
      <c r="B26" s="29" t="s">
        <v>57</v>
      </c>
      <c r="J26" s="58" t="s">
        <v>143</v>
      </c>
      <c r="K26" s="58" t="s">
        <v>15</v>
      </c>
      <c r="L26" s="60"/>
    </row>
    <row r="27" spans="1:12" x14ac:dyDescent="0.35">
      <c r="A27" s="21"/>
      <c r="B27" s="8" t="s">
        <v>130</v>
      </c>
      <c r="J27" s="58" t="s">
        <v>30</v>
      </c>
      <c r="K27" s="58" t="s">
        <v>15</v>
      </c>
      <c r="L27" s="60"/>
    </row>
    <row r="28" spans="1:12" x14ac:dyDescent="0.35">
      <c r="A28" s="11"/>
      <c r="B28" s="10"/>
      <c r="C28" s="4"/>
      <c r="D28" s="10"/>
      <c r="J28" s="58" t="s">
        <v>31</v>
      </c>
      <c r="K28" s="58" t="s">
        <v>15</v>
      </c>
      <c r="L28" s="60"/>
    </row>
    <row r="29" spans="1:12" x14ac:dyDescent="0.35">
      <c r="A29" s="31" t="s">
        <v>189</v>
      </c>
      <c r="C29" s="4"/>
      <c r="D29" s="10"/>
      <c r="J29" s="58" t="s">
        <v>144</v>
      </c>
      <c r="K29" s="58" t="s">
        <v>15</v>
      </c>
      <c r="L29" s="60"/>
    </row>
    <row r="30" spans="1:12" x14ac:dyDescent="0.35">
      <c r="A30" s="29" t="s">
        <v>187</v>
      </c>
      <c r="B30" s="29" t="s">
        <v>188</v>
      </c>
      <c r="C30" s="4"/>
      <c r="D30" s="10"/>
      <c r="J30" s="58" t="s">
        <v>145</v>
      </c>
      <c r="K30" s="58" t="s">
        <v>15</v>
      </c>
      <c r="L30" s="60"/>
    </row>
    <row r="31" spans="1:12" x14ac:dyDescent="0.35">
      <c r="A31" s="21"/>
      <c r="B31" s="21"/>
      <c r="C31" s="4"/>
      <c r="D31" s="10"/>
      <c r="J31" s="58" t="s">
        <v>146</v>
      </c>
      <c r="K31" s="58" t="s">
        <v>15</v>
      </c>
      <c r="L31" s="60"/>
    </row>
    <row r="32" spans="1:12" x14ac:dyDescent="0.35">
      <c r="C32" s="4"/>
      <c r="D32" s="10"/>
      <c r="J32" s="58" t="s">
        <v>147</v>
      </c>
      <c r="K32" s="58" t="s">
        <v>15</v>
      </c>
      <c r="L32" s="60"/>
    </row>
    <row r="33" spans="1:12" x14ac:dyDescent="0.35">
      <c r="A33" s="12" t="s">
        <v>129</v>
      </c>
      <c r="C33" s="4"/>
      <c r="D33" s="10"/>
      <c r="J33" s="58" t="s">
        <v>148</v>
      </c>
      <c r="K33" s="58" t="s">
        <v>15</v>
      </c>
      <c r="L33" s="60"/>
    </row>
    <row r="34" spans="1:12" x14ac:dyDescent="0.35">
      <c r="A34" s="29" t="s">
        <v>67</v>
      </c>
      <c r="J34" s="58" t="s">
        <v>117</v>
      </c>
      <c r="K34" s="58" t="s">
        <v>15</v>
      </c>
      <c r="L34" s="60"/>
    </row>
    <row r="35" spans="1:12" x14ac:dyDescent="0.35">
      <c r="A35" s="15" t="s">
        <v>582</v>
      </c>
      <c r="J35" s="58" t="s">
        <v>132</v>
      </c>
      <c r="K35" s="58" t="s">
        <v>15</v>
      </c>
      <c r="L35" s="60">
        <v>1</v>
      </c>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D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0D00-000001000000}">
          <x14:formula1>
            <xm:f>'Validation Values'!$B$11:$B$12</xm:f>
          </x14:formula1>
          <xm:sqref>C7</xm:sqref>
        </x14:dataValidation>
        <x14:dataValidation type="list" allowBlank="1" showInputMessage="1" showErrorMessage="1" xr:uid="{00000000-0002-0000-0D00-000002000000}">
          <x14:formula1>
            <xm:f>'Validation Values'!$B$15:$B$20</xm:f>
          </x14:formula1>
          <xm:sqref>D23</xm:sqref>
        </x14:dataValidation>
        <x14:dataValidation type="list" allowBlank="1" showInputMessage="1" showErrorMessage="1" xr:uid="{00000000-0002-0000-0D00-000003000000}">
          <x14:formula1>
            <xm:f>'Validation Values'!$B$11:$B$12</xm:f>
          </x14:formula1>
          <xm:sqref>C23</xm:sqref>
        </x14:dataValidation>
        <x14:dataValidation type="list" allowBlank="1" showInputMessage="1" showErrorMessage="1" xr:uid="{00000000-0002-0000-0D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0D00-000005000000}">
          <x14:formula1>
            <xm:f>Variables!$B$4:$B$500</xm:f>
          </x14:formula1>
          <xm:sqref>A35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tabColor rgb="FF92D050"/>
  </sheetPr>
  <dimension ref="A1:M43"/>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raw_9</v>
      </c>
      <c r="B3" s="22">
        <f ca="1">TRIM(MID($A$3,5,2))*1</f>
        <v>9</v>
      </c>
      <c r="C3" s="22" t="str">
        <f ca="1">VLOOKUP($B3,Workflows!$B:$H,3,0)</f>
        <v>DSDK</v>
      </c>
      <c r="D3" s="22" t="str">
        <f ca="1">VLOOKUP($B3,Workflows!$B:$H,4,0)</f>
        <v>impression_attributed_conversions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dsdk_impression_attributed_conversions</v>
      </c>
      <c r="B7" s="22" t="str">
        <f ca="1">VLOOKUP($B3,Workflows!$B:$H,7,0)</f>
        <v>raw_dsdk_impression_attributed_conversions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645</v>
      </c>
      <c r="K11" s="58" t="s">
        <v>15</v>
      </c>
      <c r="L11" s="60"/>
    </row>
    <row r="12" spans="1:12" x14ac:dyDescent="0.35">
      <c r="J12" s="58" t="s">
        <v>870</v>
      </c>
      <c r="K12" s="58" t="s">
        <v>15</v>
      </c>
      <c r="L12" s="60"/>
    </row>
    <row r="13" spans="1:12" x14ac:dyDescent="0.35">
      <c r="A13" s="31" t="s">
        <v>48</v>
      </c>
      <c r="J13" s="58" t="s">
        <v>871</v>
      </c>
      <c r="K13" s="58" t="s">
        <v>15</v>
      </c>
      <c r="L13" s="60"/>
    </row>
    <row r="14" spans="1:12" x14ac:dyDescent="0.35">
      <c r="A14" s="29" t="s">
        <v>49</v>
      </c>
      <c r="J14" s="58" t="s">
        <v>111</v>
      </c>
      <c r="K14" s="58" t="s">
        <v>15</v>
      </c>
      <c r="L14" s="60"/>
    </row>
    <row r="15" spans="1:12" x14ac:dyDescent="0.35">
      <c r="A15" s="8"/>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334</v>
      </c>
      <c r="K19" s="58" t="s">
        <v>15</v>
      </c>
      <c r="L19" s="60"/>
    </row>
    <row r="20" spans="1:12" x14ac:dyDescent="0.35">
      <c r="J20" s="58" t="s">
        <v>723</v>
      </c>
      <c r="K20" s="58" t="s">
        <v>15</v>
      </c>
      <c r="L20" s="60"/>
    </row>
    <row r="21" spans="1:12" x14ac:dyDescent="0.35">
      <c r="A21" s="31" t="s">
        <v>51</v>
      </c>
      <c r="J21" s="58" t="s">
        <v>333</v>
      </c>
      <c r="K21" s="58" t="s">
        <v>15</v>
      </c>
      <c r="L21" s="60"/>
    </row>
    <row r="22" spans="1:12" x14ac:dyDescent="0.35">
      <c r="A22" s="29" t="s">
        <v>52</v>
      </c>
      <c r="B22" s="29" t="s">
        <v>53</v>
      </c>
      <c r="C22" s="29" t="s">
        <v>54</v>
      </c>
      <c r="D22" s="29" t="s">
        <v>55</v>
      </c>
      <c r="E22" s="29" t="s">
        <v>13</v>
      </c>
      <c r="J22" s="58" t="s">
        <v>139</v>
      </c>
      <c r="K22" s="58" t="s">
        <v>15</v>
      </c>
      <c r="L22" s="60"/>
    </row>
    <row r="23" spans="1:12" x14ac:dyDescent="0.35">
      <c r="A23" s="9"/>
      <c r="B23" s="21"/>
      <c r="C23" s="30"/>
      <c r="D23" s="30"/>
      <c r="E23" s="30"/>
      <c r="J23" s="58" t="s">
        <v>140</v>
      </c>
      <c r="K23" s="58" t="s">
        <v>15</v>
      </c>
      <c r="L23" s="60"/>
    </row>
    <row r="24" spans="1:12" x14ac:dyDescent="0.35">
      <c r="E24" s="5"/>
      <c r="J24" s="58" t="s">
        <v>29</v>
      </c>
      <c r="K24" s="58" t="s">
        <v>15</v>
      </c>
      <c r="L24" s="60"/>
    </row>
    <row r="25" spans="1:12" x14ac:dyDescent="0.35">
      <c r="A25" s="31" t="s">
        <v>127</v>
      </c>
      <c r="J25" s="58" t="s">
        <v>141</v>
      </c>
      <c r="K25" s="58" t="s">
        <v>15</v>
      </c>
      <c r="L25" s="60"/>
    </row>
    <row r="26" spans="1:12" x14ac:dyDescent="0.35">
      <c r="A26" s="29" t="s">
        <v>56</v>
      </c>
      <c r="B26" s="29" t="s">
        <v>57</v>
      </c>
      <c r="J26" s="58" t="s">
        <v>142</v>
      </c>
      <c r="K26" s="58" t="s">
        <v>15</v>
      </c>
      <c r="L26" s="60"/>
    </row>
    <row r="27" spans="1:12" x14ac:dyDescent="0.35">
      <c r="A27" s="21"/>
      <c r="B27" s="8" t="s">
        <v>130</v>
      </c>
      <c r="J27" s="58" t="s">
        <v>143</v>
      </c>
      <c r="K27" s="58" t="s">
        <v>15</v>
      </c>
      <c r="L27" s="60"/>
    </row>
    <row r="28" spans="1:12" x14ac:dyDescent="0.35">
      <c r="A28" s="11"/>
      <c r="B28" s="10"/>
      <c r="C28" s="4"/>
      <c r="D28" s="10"/>
      <c r="J28" s="58" t="s">
        <v>30</v>
      </c>
      <c r="K28" s="58" t="s">
        <v>15</v>
      </c>
      <c r="L28" s="60"/>
    </row>
    <row r="29" spans="1:12" x14ac:dyDescent="0.35">
      <c r="A29" s="31" t="s">
        <v>189</v>
      </c>
      <c r="C29" s="4"/>
      <c r="D29" s="10"/>
      <c r="J29" s="58" t="s">
        <v>31</v>
      </c>
      <c r="K29" s="58" t="s">
        <v>15</v>
      </c>
      <c r="L29" s="60"/>
    </row>
    <row r="30" spans="1:12" x14ac:dyDescent="0.35">
      <c r="A30" s="29" t="s">
        <v>187</v>
      </c>
      <c r="B30" s="29" t="s">
        <v>188</v>
      </c>
      <c r="C30" s="4"/>
      <c r="D30" s="10"/>
      <c r="J30" s="58" t="s">
        <v>144</v>
      </c>
      <c r="K30" s="58" t="s">
        <v>15</v>
      </c>
      <c r="L30" s="60"/>
    </row>
    <row r="31" spans="1:12" x14ac:dyDescent="0.35">
      <c r="A31" s="21"/>
      <c r="B31" s="21"/>
      <c r="C31" s="4"/>
      <c r="D31" s="10"/>
      <c r="J31" s="58" t="s">
        <v>145</v>
      </c>
      <c r="K31" s="58" t="s">
        <v>15</v>
      </c>
      <c r="L31" s="60"/>
    </row>
    <row r="32" spans="1:12" x14ac:dyDescent="0.35">
      <c r="C32" s="4"/>
      <c r="D32" s="10"/>
      <c r="J32" s="58" t="s">
        <v>146</v>
      </c>
      <c r="K32" s="58" t="s">
        <v>15</v>
      </c>
      <c r="L32" s="60"/>
    </row>
    <row r="33" spans="1:12" x14ac:dyDescent="0.35">
      <c r="A33" s="12" t="s">
        <v>129</v>
      </c>
      <c r="C33" s="4"/>
      <c r="D33" s="10"/>
      <c r="J33" s="58" t="s">
        <v>147</v>
      </c>
      <c r="K33" s="58" t="s">
        <v>15</v>
      </c>
      <c r="L33" s="60"/>
    </row>
    <row r="34" spans="1:12" x14ac:dyDescent="0.35">
      <c r="A34" s="29" t="s">
        <v>67</v>
      </c>
      <c r="J34" s="58" t="s">
        <v>148</v>
      </c>
      <c r="K34" s="58" t="s">
        <v>15</v>
      </c>
      <c r="L34" s="60"/>
    </row>
    <row r="35" spans="1:12" x14ac:dyDescent="0.35">
      <c r="A35" s="15" t="s">
        <v>469</v>
      </c>
      <c r="J35" s="58" t="s">
        <v>117</v>
      </c>
      <c r="K35" s="58" t="s">
        <v>15</v>
      </c>
      <c r="L35" s="60"/>
    </row>
    <row r="36" spans="1:12" x14ac:dyDescent="0.35">
      <c r="J36" s="58" t="s">
        <v>149</v>
      </c>
      <c r="K36" s="58" t="s">
        <v>15</v>
      </c>
      <c r="L36" s="60"/>
    </row>
    <row r="37" spans="1:12" x14ac:dyDescent="0.35">
      <c r="J37" s="58" t="s">
        <v>131</v>
      </c>
      <c r="K37" s="58" t="s">
        <v>15</v>
      </c>
      <c r="L37" s="60">
        <v>1</v>
      </c>
    </row>
    <row r="38" spans="1:12" x14ac:dyDescent="0.35">
      <c r="J38" s="58" t="s">
        <v>132</v>
      </c>
      <c r="K38" s="58" t="s">
        <v>15</v>
      </c>
      <c r="L38" s="60">
        <v>2</v>
      </c>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row r="43" spans="1:12" x14ac:dyDescent="0.35">
      <c r="J43" s="61"/>
      <c r="K43" s="61"/>
      <c r="L43"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E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1000000}">
          <x14:formula1>
            <xm:f>'Validation Values'!$A$15:$A$17</xm:f>
          </x14:formula1>
          <xm:sqref>B27</xm:sqref>
        </x14:dataValidation>
        <x14:dataValidation type="list" allowBlank="1" showInputMessage="1" showErrorMessage="1" xr:uid="{00000000-0002-0000-0E00-000002000000}">
          <x14:formula1>
            <xm:f>'Validation Values'!$B$11:$B$12</xm:f>
          </x14:formula1>
          <xm:sqref>C23</xm:sqref>
        </x14:dataValidation>
        <x14:dataValidation type="list" allowBlank="1" showInputMessage="1" showErrorMessage="1" xr:uid="{00000000-0002-0000-0E00-000003000000}">
          <x14:formula1>
            <xm:f>'Validation Values'!$B$15:$B$20</xm:f>
          </x14:formula1>
          <xm:sqref>D23</xm:sqref>
        </x14:dataValidation>
        <x14:dataValidation type="list" showInputMessage="1" showErrorMessage="1" xr:uid="{00000000-0002-0000-0E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0E00-000005000000}">
          <x14:formula1>
            <xm:f>Variables!$B$4:$B$500</xm:f>
          </x14:formula1>
          <xm:sqref>A35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tabColor rgb="FF92D050"/>
  </sheetPr>
  <dimension ref="A1:M43"/>
  <sheetViews>
    <sheetView showGridLines="0" zoomScale="70" zoomScaleNormal="70" workbookViewId="0">
      <selection activeCell="A15" sqref="A15"/>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raw_10</v>
      </c>
      <c r="B3" s="22">
        <f ca="1">TRIM(MID($A$3,5,2))*1</f>
        <v>10</v>
      </c>
      <c r="C3" s="22" t="str">
        <f ca="1">VLOOKUP($B3,Workflows!$B:$H,3,0)</f>
        <v>DSDK</v>
      </c>
      <c r="D3" s="22" t="str">
        <f ca="1">VLOOKUP($B3,Workflows!$B:$H,4,0)</f>
        <v>unattributed_impression_attributed_conversions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dsdk_unattributed_impression_attributed_conversions</v>
      </c>
      <c r="B7" s="22" t="str">
        <f ca="1">VLOOKUP($B3,Workflows!$B:$H,7,0)</f>
        <v>raw_dsdk_unattributed_impression_attributed_conversions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645</v>
      </c>
      <c r="K11" s="58" t="s">
        <v>15</v>
      </c>
      <c r="L11" s="60"/>
    </row>
    <row r="12" spans="1:12" x14ac:dyDescent="0.35">
      <c r="J12" s="58" t="s">
        <v>870</v>
      </c>
      <c r="K12" s="58" t="s">
        <v>15</v>
      </c>
      <c r="L12" s="60"/>
    </row>
    <row r="13" spans="1:12" x14ac:dyDescent="0.35">
      <c r="A13" s="31" t="s">
        <v>48</v>
      </c>
      <c r="J13" s="58" t="s">
        <v>871</v>
      </c>
      <c r="K13" s="58" t="s">
        <v>15</v>
      </c>
      <c r="L13" s="60"/>
    </row>
    <row r="14" spans="1:12" x14ac:dyDescent="0.35">
      <c r="A14" s="29" t="s">
        <v>49</v>
      </c>
      <c r="J14" s="58" t="s">
        <v>111</v>
      </c>
      <c r="K14" s="58" t="s">
        <v>15</v>
      </c>
      <c r="L14" s="60"/>
    </row>
    <row r="15" spans="1:12" x14ac:dyDescent="0.35">
      <c r="A15" s="8" t="s">
        <v>1168</v>
      </c>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334</v>
      </c>
      <c r="K19" s="58" t="s">
        <v>15</v>
      </c>
      <c r="L19" s="60"/>
    </row>
    <row r="20" spans="1:12" x14ac:dyDescent="0.35">
      <c r="J20" s="58" t="s">
        <v>723</v>
      </c>
      <c r="K20" s="58" t="s">
        <v>15</v>
      </c>
      <c r="L20" s="60"/>
    </row>
    <row r="21" spans="1:12" x14ac:dyDescent="0.35">
      <c r="A21" s="31" t="s">
        <v>51</v>
      </c>
      <c r="J21" s="58" t="s">
        <v>333</v>
      </c>
      <c r="K21" s="58" t="s">
        <v>15</v>
      </c>
      <c r="L21" s="60"/>
    </row>
    <row r="22" spans="1:12" x14ac:dyDescent="0.35">
      <c r="A22" s="29" t="s">
        <v>52</v>
      </c>
      <c r="B22" s="29" t="s">
        <v>53</v>
      </c>
      <c r="C22" s="29" t="s">
        <v>54</v>
      </c>
      <c r="D22" s="29" t="s">
        <v>55</v>
      </c>
      <c r="E22" s="29" t="s">
        <v>13</v>
      </c>
      <c r="J22" s="58" t="s">
        <v>139</v>
      </c>
      <c r="K22" s="58" t="s">
        <v>15</v>
      </c>
      <c r="L22" s="60"/>
    </row>
    <row r="23" spans="1:12" x14ac:dyDescent="0.35">
      <c r="A23" s="9"/>
      <c r="B23" s="21"/>
      <c r="C23" s="30"/>
      <c r="D23" s="30"/>
      <c r="E23" s="30"/>
      <c r="J23" s="58" t="s">
        <v>140</v>
      </c>
      <c r="K23" s="58" t="s">
        <v>15</v>
      </c>
      <c r="L23" s="60"/>
    </row>
    <row r="24" spans="1:12" x14ac:dyDescent="0.35">
      <c r="E24" s="5"/>
      <c r="J24" s="58" t="s">
        <v>29</v>
      </c>
      <c r="K24" s="58" t="s">
        <v>15</v>
      </c>
      <c r="L24" s="60"/>
    </row>
    <row r="25" spans="1:12" x14ac:dyDescent="0.35">
      <c r="A25" s="31" t="s">
        <v>127</v>
      </c>
      <c r="J25" s="58" t="s">
        <v>141</v>
      </c>
      <c r="K25" s="58" t="s">
        <v>15</v>
      </c>
      <c r="L25" s="60"/>
    </row>
    <row r="26" spans="1:12" x14ac:dyDescent="0.35">
      <c r="A26" s="29" t="s">
        <v>56</v>
      </c>
      <c r="B26" s="29" t="s">
        <v>57</v>
      </c>
      <c r="J26" s="58" t="s">
        <v>142</v>
      </c>
      <c r="K26" s="58" t="s">
        <v>15</v>
      </c>
      <c r="L26" s="60"/>
    </row>
    <row r="27" spans="1:12" x14ac:dyDescent="0.35">
      <c r="A27" s="21"/>
      <c r="B27" s="8" t="s">
        <v>130</v>
      </c>
      <c r="J27" s="58" t="s">
        <v>143</v>
      </c>
      <c r="K27" s="58" t="s">
        <v>15</v>
      </c>
      <c r="L27" s="60"/>
    </row>
    <row r="28" spans="1:12" x14ac:dyDescent="0.35">
      <c r="A28" s="11"/>
      <c r="B28" s="10"/>
      <c r="C28" s="4"/>
      <c r="D28" s="10"/>
      <c r="J28" s="58" t="s">
        <v>30</v>
      </c>
      <c r="K28" s="58" t="s">
        <v>15</v>
      </c>
      <c r="L28" s="60"/>
    </row>
    <row r="29" spans="1:12" x14ac:dyDescent="0.35">
      <c r="A29" s="31" t="s">
        <v>189</v>
      </c>
      <c r="C29" s="4"/>
      <c r="D29" s="10"/>
      <c r="J29" s="58" t="s">
        <v>31</v>
      </c>
      <c r="K29" s="58" t="s">
        <v>15</v>
      </c>
      <c r="L29" s="60"/>
    </row>
    <row r="30" spans="1:12" x14ac:dyDescent="0.35">
      <c r="A30" s="29" t="s">
        <v>187</v>
      </c>
      <c r="B30" s="29" t="s">
        <v>188</v>
      </c>
      <c r="C30" s="4"/>
      <c r="D30" s="10"/>
      <c r="J30" s="58" t="s">
        <v>144</v>
      </c>
      <c r="K30" s="58" t="s">
        <v>15</v>
      </c>
      <c r="L30" s="60"/>
    </row>
    <row r="31" spans="1:12" x14ac:dyDescent="0.35">
      <c r="A31" s="21"/>
      <c r="B31" s="21"/>
      <c r="C31" s="4"/>
      <c r="D31" s="10"/>
      <c r="J31" s="58" t="s">
        <v>145</v>
      </c>
      <c r="K31" s="58" t="s">
        <v>15</v>
      </c>
      <c r="L31" s="60"/>
    </row>
    <row r="32" spans="1:12" x14ac:dyDescent="0.35">
      <c r="C32" s="4"/>
      <c r="D32" s="10"/>
      <c r="J32" s="58" t="s">
        <v>146</v>
      </c>
      <c r="K32" s="58" t="s">
        <v>15</v>
      </c>
      <c r="L32" s="60"/>
    </row>
    <row r="33" spans="1:12" x14ac:dyDescent="0.35">
      <c r="A33" s="12" t="s">
        <v>129</v>
      </c>
      <c r="C33" s="4"/>
      <c r="D33" s="10"/>
      <c r="J33" s="58" t="s">
        <v>147</v>
      </c>
      <c r="K33" s="58" t="s">
        <v>15</v>
      </c>
      <c r="L33" s="60"/>
    </row>
    <row r="34" spans="1:12" x14ac:dyDescent="0.35">
      <c r="A34" s="29" t="s">
        <v>67</v>
      </c>
      <c r="J34" s="58" t="s">
        <v>148</v>
      </c>
      <c r="K34" s="58" t="s">
        <v>15</v>
      </c>
      <c r="L34" s="60"/>
    </row>
    <row r="35" spans="1:12" x14ac:dyDescent="0.35">
      <c r="A35" s="15" t="s">
        <v>584</v>
      </c>
      <c r="J35" s="58" t="s">
        <v>117</v>
      </c>
      <c r="K35" s="58" t="s">
        <v>15</v>
      </c>
      <c r="L35" s="60"/>
    </row>
    <row r="36" spans="1:12" x14ac:dyDescent="0.35">
      <c r="J36" s="58" t="s">
        <v>132</v>
      </c>
      <c r="K36" s="58" t="s">
        <v>15</v>
      </c>
      <c r="L36" s="60">
        <v>1</v>
      </c>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row r="43" spans="1:12" x14ac:dyDescent="0.35">
      <c r="J43" s="61"/>
      <c r="K43" s="61"/>
      <c r="L43"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0F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0F00-000001000000}">
          <x14:formula1>
            <xm:f>'Validation Values'!$B$11:$B$12</xm:f>
          </x14:formula1>
          <xm:sqref>C7</xm:sqref>
        </x14:dataValidation>
        <x14:dataValidation type="list" allowBlank="1" showInputMessage="1" showErrorMessage="1" xr:uid="{00000000-0002-0000-0F00-000002000000}">
          <x14:formula1>
            <xm:f>'Validation Values'!$B$15:$B$20</xm:f>
          </x14:formula1>
          <xm:sqref>D23</xm:sqref>
        </x14:dataValidation>
        <x14:dataValidation type="list" allowBlank="1" showInputMessage="1" showErrorMessage="1" xr:uid="{00000000-0002-0000-0F00-000003000000}">
          <x14:formula1>
            <xm:f>'Validation Values'!$B$11:$B$12</xm:f>
          </x14:formula1>
          <xm:sqref>C23</xm:sqref>
        </x14:dataValidation>
        <x14:dataValidation type="list" allowBlank="1" showInputMessage="1" showErrorMessage="1" xr:uid="{00000000-0002-0000-0F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0F00-000005000000}">
          <x14:formula1>
            <xm:f>Variables!$B$4:$B$500</xm:f>
          </x14:formula1>
          <xm:sqref>A35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tabColor rgb="FF92D050"/>
  </sheetPr>
  <dimension ref="A1:M41"/>
  <sheetViews>
    <sheetView showGridLines="0" zoomScale="70" zoomScaleNormal="70" workbookViewId="0">
      <selection activeCell="B27" sqref="A27:B28"/>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raw_11</v>
      </c>
      <c r="B3" s="22">
        <f ca="1">TRIM(MID($A$3,5,2))*1</f>
        <v>11</v>
      </c>
      <c r="C3" s="22" t="str">
        <f ca="1">VLOOKUP($B3,Workflows!$B:$H,3,0)</f>
        <v>DSDK</v>
      </c>
      <c r="D3" s="22" t="str">
        <f ca="1">VLOOKUP($B3,Workflows!$B:$H,4,0)</f>
        <v>engagement_attributed_conversions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dsdk_engagement_attributed_conversions</v>
      </c>
      <c r="B7" s="22" t="str">
        <f ca="1">VLOOKUP($B3,Workflows!$B:$H,7,0)</f>
        <v>raw_dsdk_engagement_attributed_conversions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645</v>
      </c>
      <c r="K11" s="58" t="s">
        <v>15</v>
      </c>
      <c r="L11" s="60"/>
    </row>
    <row r="12" spans="1:12" x14ac:dyDescent="0.35">
      <c r="J12" s="58" t="s">
        <v>870</v>
      </c>
      <c r="K12" s="58" t="s">
        <v>15</v>
      </c>
      <c r="L12" s="60"/>
    </row>
    <row r="13" spans="1:12" x14ac:dyDescent="0.35">
      <c r="A13" s="31" t="s">
        <v>48</v>
      </c>
      <c r="J13" s="58" t="s">
        <v>871</v>
      </c>
      <c r="K13" s="58" t="s">
        <v>15</v>
      </c>
      <c r="L13" s="60"/>
    </row>
    <row r="14" spans="1:12" x14ac:dyDescent="0.35">
      <c r="A14" s="29" t="s">
        <v>49</v>
      </c>
      <c r="J14" s="58" t="s">
        <v>111</v>
      </c>
      <c r="K14" s="58" t="s">
        <v>15</v>
      </c>
      <c r="L14" s="60"/>
    </row>
    <row r="15" spans="1:12" x14ac:dyDescent="0.35">
      <c r="A15" s="8"/>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334</v>
      </c>
      <c r="K19" s="58" t="s">
        <v>15</v>
      </c>
      <c r="L19" s="60"/>
    </row>
    <row r="20" spans="1:12" x14ac:dyDescent="0.35">
      <c r="J20" s="58" t="s">
        <v>723</v>
      </c>
      <c r="K20" s="58" t="s">
        <v>15</v>
      </c>
      <c r="L20" s="60"/>
    </row>
    <row r="21" spans="1:12" x14ac:dyDescent="0.35">
      <c r="A21" s="31" t="s">
        <v>51</v>
      </c>
      <c r="J21" s="58" t="s">
        <v>333</v>
      </c>
      <c r="K21" s="58" t="s">
        <v>15</v>
      </c>
      <c r="L21" s="60"/>
    </row>
    <row r="22" spans="1:12" x14ac:dyDescent="0.35">
      <c r="A22" s="29" t="s">
        <v>52</v>
      </c>
      <c r="B22" s="29" t="s">
        <v>53</v>
      </c>
      <c r="C22" s="29" t="s">
        <v>54</v>
      </c>
      <c r="D22" s="29" t="s">
        <v>55</v>
      </c>
      <c r="E22" s="29" t="s">
        <v>13</v>
      </c>
      <c r="J22" s="58" t="s">
        <v>139</v>
      </c>
      <c r="K22" s="58" t="s">
        <v>15</v>
      </c>
      <c r="L22" s="60"/>
    </row>
    <row r="23" spans="1:12" x14ac:dyDescent="0.35">
      <c r="A23" s="9"/>
      <c r="B23" s="21"/>
      <c r="C23" s="30"/>
      <c r="D23" s="30"/>
      <c r="E23" s="30"/>
      <c r="J23" s="58" t="s">
        <v>140</v>
      </c>
      <c r="K23" s="58" t="s">
        <v>15</v>
      </c>
      <c r="L23" s="60"/>
    </row>
    <row r="24" spans="1:12" x14ac:dyDescent="0.35">
      <c r="E24" s="5"/>
      <c r="J24" s="58" t="s">
        <v>29</v>
      </c>
      <c r="K24" s="58" t="s">
        <v>15</v>
      </c>
      <c r="L24" s="60"/>
    </row>
    <row r="25" spans="1:12" x14ac:dyDescent="0.35">
      <c r="A25" s="31" t="s">
        <v>127</v>
      </c>
      <c r="J25" s="58" t="s">
        <v>141</v>
      </c>
      <c r="K25" s="58" t="s">
        <v>15</v>
      </c>
      <c r="L25" s="60"/>
    </row>
    <row r="26" spans="1:12" x14ac:dyDescent="0.35">
      <c r="A26" s="29" t="s">
        <v>56</v>
      </c>
      <c r="B26" s="29" t="s">
        <v>57</v>
      </c>
      <c r="J26" s="58" t="s">
        <v>142</v>
      </c>
      <c r="K26" s="58" t="s">
        <v>15</v>
      </c>
      <c r="L26" s="60"/>
    </row>
    <row r="27" spans="1:12" x14ac:dyDescent="0.35">
      <c r="A27" s="21"/>
      <c r="B27" s="8" t="s">
        <v>130</v>
      </c>
      <c r="J27" s="58" t="s">
        <v>143</v>
      </c>
      <c r="K27" s="58" t="s">
        <v>15</v>
      </c>
      <c r="L27" s="60"/>
    </row>
    <row r="28" spans="1:12" x14ac:dyDescent="0.35">
      <c r="A28" s="11"/>
      <c r="B28" s="10"/>
      <c r="C28" s="4"/>
      <c r="D28" s="10"/>
      <c r="J28" s="58" t="s">
        <v>30</v>
      </c>
      <c r="K28" s="58" t="s">
        <v>15</v>
      </c>
      <c r="L28" s="60"/>
    </row>
    <row r="29" spans="1:12" x14ac:dyDescent="0.35">
      <c r="A29" s="31" t="s">
        <v>189</v>
      </c>
      <c r="C29" s="4"/>
      <c r="D29" s="10"/>
      <c r="J29" s="58" t="s">
        <v>31</v>
      </c>
      <c r="K29" s="58" t="s">
        <v>15</v>
      </c>
      <c r="L29" s="60"/>
    </row>
    <row r="30" spans="1:12" x14ac:dyDescent="0.35">
      <c r="A30" s="29" t="s">
        <v>187</v>
      </c>
      <c r="B30" s="29" t="s">
        <v>188</v>
      </c>
      <c r="C30" s="4"/>
      <c r="D30" s="10"/>
      <c r="J30" s="58" t="s">
        <v>144</v>
      </c>
      <c r="K30" s="58" t="s">
        <v>15</v>
      </c>
      <c r="L30" s="60"/>
    </row>
    <row r="31" spans="1:12" x14ac:dyDescent="0.35">
      <c r="A31" s="21"/>
      <c r="B31" s="21"/>
      <c r="C31" s="4"/>
      <c r="D31" s="10"/>
      <c r="J31" s="58" t="s">
        <v>145</v>
      </c>
      <c r="K31" s="58" t="s">
        <v>15</v>
      </c>
      <c r="L31" s="60"/>
    </row>
    <row r="32" spans="1:12" x14ac:dyDescent="0.35">
      <c r="C32" s="4"/>
      <c r="D32" s="10"/>
      <c r="J32" s="58" t="s">
        <v>146</v>
      </c>
      <c r="K32" s="58" t="s">
        <v>15</v>
      </c>
      <c r="L32" s="60"/>
    </row>
    <row r="33" spans="1:12" x14ac:dyDescent="0.35">
      <c r="A33" s="12" t="s">
        <v>129</v>
      </c>
      <c r="C33" s="4"/>
      <c r="D33" s="10"/>
      <c r="J33" s="58" t="s">
        <v>147</v>
      </c>
      <c r="K33" s="58" t="s">
        <v>15</v>
      </c>
      <c r="L33" s="60"/>
    </row>
    <row r="34" spans="1:12" x14ac:dyDescent="0.35">
      <c r="A34" s="29" t="s">
        <v>67</v>
      </c>
      <c r="J34" s="58" t="s">
        <v>148</v>
      </c>
      <c r="K34" s="58" t="s">
        <v>15</v>
      </c>
      <c r="L34" s="60"/>
    </row>
    <row r="35" spans="1:12" x14ac:dyDescent="0.35">
      <c r="A35" s="15" t="s">
        <v>469</v>
      </c>
      <c r="J35" s="58" t="s">
        <v>117</v>
      </c>
      <c r="K35" s="58" t="s">
        <v>15</v>
      </c>
      <c r="L35" s="60"/>
    </row>
    <row r="36" spans="1:12" x14ac:dyDescent="0.35">
      <c r="J36" s="58" t="s">
        <v>149</v>
      </c>
      <c r="K36" s="58" t="s">
        <v>15</v>
      </c>
      <c r="L36" s="60"/>
    </row>
    <row r="37" spans="1:12" x14ac:dyDescent="0.35">
      <c r="J37" s="58" t="s">
        <v>131</v>
      </c>
      <c r="K37" s="58" t="s">
        <v>15</v>
      </c>
      <c r="L37" s="60">
        <v>1</v>
      </c>
    </row>
    <row r="38" spans="1:12" x14ac:dyDescent="0.35">
      <c r="J38" s="58" t="s">
        <v>132</v>
      </c>
      <c r="K38" s="58" t="s">
        <v>15</v>
      </c>
      <c r="L38" s="60">
        <v>2</v>
      </c>
    </row>
    <row r="39" spans="1:12" x14ac:dyDescent="0.35">
      <c r="J39" s="61"/>
      <c r="K39" s="61"/>
      <c r="L39" s="61"/>
    </row>
    <row r="40" spans="1:12" x14ac:dyDescent="0.35">
      <c r="J40" s="61"/>
      <c r="K40" s="61"/>
      <c r="L40" s="61"/>
    </row>
    <row r="41" spans="1:12" x14ac:dyDescent="0.35">
      <c r="J41" s="61"/>
      <c r="K41" s="61"/>
      <c r="L41"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0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1000000}">
          <x14:formula1>
            <xm:f>'Validation Values'!$A$15:$A$17</xm:f>
          </x14:formula1>
          <xm:sqref>B27</xm:sqref>
        </x14:dataValidation>
        <x14:dataValidation type="list" allowBlank="1" showInputMessage="1" showErrorMessage="1" xr:uid="{00000000-0002-0000-1000-000002000000}">
          <x14:formula1>
            <xm:f>'Validation Values'!$B$11:$B$12</xm:f>
          </x14:formula1>
          <xm:sqref>C23</xm:sqref>
        </x14:dataValidation>
        <x14:dataValidation type="list" allowBlank="1" showInputMessage="1" showErrorMessage="1" xr:uid="{00000000-0002-0000-1000-000003000000}">
          <x14:formula1>
            <xm:f>'Validation Values'!$B$15:$B$20</xm:f>
          </x14:formula1>
          <xm:sqref>D23</xm:sqref>
        </x14:dataValidation>
        <x14:dataValidation type="list" showInputMessage="1" showErrorMessage="1" xr:uid="{00000000-0002-0000-10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000-000005000000}">
          <x14:formula1>
            <xm:f>Variables!$B$4:$B$500</xm:f>
          </x14:formula1>
          <xm:sqref>A35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tabColor rgb="FF92D050"/>
  </sheetPr>
  <dimension ref="A1:M40"/>
  <sheetViews>
    <sheetView showGridLines="0" zoomScale="70" zoomScaleNormal="70" workbookViewId="0">
      <selection activeCell="A16" sqref="A16"/>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raw_12</v>
      </c>
      <c r="B3" s="22">
        <f ca="1">TRIM(MID($A$3,5,2))*1</f>
        <v>12</v>
      </c>
      <c r="C3" s="22" t="str">
        <f ca="1">VLOOKUP($B3,Workflows!$B:$H,3,0)</f>
        <v>DSDK</v>
      </c>
      <c r="D3" s="22" t="str">
        <f ca="1">VLOOKUP($B3,Workflows!$B:$H,4,0)</f>
        <v>unattributed_engagement_attributed_conversions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dsdk_unattributed_engagement_attributed_conversions</v>
      </c>
      <c r="B7" s="22" t="str">
        <f ca="1">VLOOKUP($B3,Workflows!$B:$H,7,0)</f>
        <v>raw_dsdk_unattributed_engagement_attributed_conversions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113</v>
      </c>
      <c r="K10" s="58" t="s">
        <v>15</v>
      </c>
      <c r="L10" s="60"/>
    </row>
    <row r="11" spans="1:12" x14ac:dyDescent="0.35">
      <c r="A11" s="8"/>
      <c r="B11" s="8"/>
      <c r="C11" s="8"/>
      <c r="D11" s="8"/>
      <c r="E11" s="8"/>
      <c r="F11" s="8"/>
      <c r="G11" s="8"/>
      <c r="J11" s="58" t="s">
        <v>645</v>
      </c>
      <c r="K11" s="58" t="s">
        <v>15</v>
      </c>
      <c r="L11" s="60"/>
    </row>
    <row r="12" spans="1:12" x14ac:dyDescent="0.35">
      <c r="J12" s="58" t="s">
        <v>870</v>
      </c>
      <c r="K12" s="58" t="s">
        <v>15</v>
      </c>
      <c r="L12" s="60"/>
    </row>
    <row r="13" spans="1:12" x14ac:dyDescent="0.35">
      <c r="A13" s="31" t="s">
        <v>48</v>
      </c>
      <c r="J13" s="58" t="s">
        <v>871</v>
      </c>
      <c r="K13" s="58" t="s">
        <v>15</v>
      </c>
      <c r="L13" s="60"/>
    </row>
    <row r="14" spans="1:12" x14ac:dyDescent="0.35">
      <c r="A14" s="29" t="s">
        <v>49</v>
      </c>
      <c r="J14" s="58" t="s">
        <v>111</v>
      </c>
      <c r="K14" s="58" t="s">
        <v>15</v>
      </c>
      <c r="L14" s="60"/>
    </row>
    <row r="15" spans="1:12" x14ac:dyDescent="0.35">
      <c r="A15" s="8" t="s">
        <v>1169</v>
      </c>
      <c r="J15" s="58" t="s">
        <v>116</v>
      </c>
      <c r="K15" s="58" t="s">
        <v>15</v>
      </c>
      <c r="L15" s="60"/>
    </row>
    <row r="16" spans="1:12" x14ac:dyDescent="0.35">
      <c r="J16" s="58" t="s">
        <v>115</v>
      </c>
      <c r="K16" s="58" t="s">
        <v>15</v>
      </c>
      <c r="L16" s="60"/>
    </row>
    <row r="17" spans="1:12" x14ac:dyDescent="0.35">
      <c r="A17" s="31" t="s">
        <v>50</v>
      </c>
      <c r="J17" s="58" t="s">
        <v>138</v>
      </c>
      <c r="K17" s="58" t="s">
        <v>15</v>
      </c>
      <c r="L17" s="60"/>
    </row>
    <row r="18" spans="1:12" x14ac:dyDescent="0.35">
      <c r="A18" s="29" t="s">
        <v>63</v>
      </c>
      <c r="B18" s="29" t="s">
        <v>64</v>
      </c>
      <c r="C18" s="29" t="s">
        <v>65</v>
      </c>
      <c r="J18" s="58" t="s">
        <v>112</v>
      </c>
      <c r="K18" s="58" t="s">
        <v>15</v>
      </c>
      <c r="L18" s="60"/>
    </row>
    <row r="19" spans="1:12" x14ac:dyDescent="0.35">
      <c r="A19" s="30"/>
      <c r="B19" s="30"/>
      <c r="C19" s="14"/>
      <c r="J19" s="58" t="s">
        <v>334</v>
      </c>
      <c r="K19" s="58" t="s">
        <v>15</v>
      </c>
      <c r="L19" s="60"/>
    </row>
    <row r="20" spans="1:12" x14ac:dyDescent="0.35">
      <c r="J20" s="58" t="s">
        <v>723</v>
      </c>
      <c r="K20" s="58" t="s">
        <v>15</v>
      </c>
      <c r="L20" s="60"/>
    </row>
    <row r="21" spans="1:12" x14ac:dyDescent="0.35">
      <c r="A21" s="31" t="s">
        <v>51</v>
      </c>
      <c r="J21" s="58" t="s">
        <v>333</v>
      </c>
      <c r="K21" s="58" t="s">
        <v>15</v>
      </c>
      <c r="L21" s="60"/>
    </row>
    <row r="22" spans="1:12" x14ac:dyDescent="0.35">
      <c r="A22" s="29" t="s">
        <v>52</v>
      </c>
      <c r="B22" s="29" t="s">
        <v>53</v>
      </c>
      <c r="C22" s="29" t="s">
        <v>54</v>
      </c>
      <c r="D22" s="29" t="s">
        <v>55</v>
      </c>
      <c r="E22" s="29" t="s">
        <v>13</v>
      </c>
      <c r="J22" s="58" t="s">
        <v>139</v>
      </c>
      <c r="K22" s="58" t="s">
        <v>15</v>
      </c>
      <c r="L22" s="60"/>
    </row>
    <row r="23" spans="1:12" x14ac:dyDescent="0.35">
      <c r="A23" s="9"/>
      <c r="B23" s="21"/>
      <c r="C23" s="30"/>
      <c r="D23" s="30"/>
      <c r="E23" s="30"/>
      <c r="J23" s="58" t="s">
        <v>140</v>
      </c>
      <c r="K23" s="58" t="s">
        <v>15</v>
      </c>
      <c r="L23" s="60"/>
    </row>
    <row r="24" spans="1:12" x14ac:dyDescent="0.35">
      <c r="E24" s="5"/>
      <c r="J24" s="58" t="s">
        <v>29</v>
      </c>
      <c r="K24" s="58" t="s">
        <v>15</v>
      </c>
      <c r="L24" s="60"/>
    </row>
    <row r="25" spans="1:12" x14ac:dyDescent="0.35">
      <c r="A25" s="31" t="s">
        <v>127</v>
      </c>
      <c r="J25" s="58" t="s">
        <v>141</v>
      </c>
      <c r="K25" s="58" t="s">
        <v>15</v>
      </c>
      <c r="L25" s="60"/>
    </row>
    <row r="26" spans="1:12" x14ac:dyDescent="0.35">
      <c r="A26" s="29" t="s">
        <v>56</v>
      </c>
      <c r="B26" s="29" t="s">
        <v>57</v>
      </c>
      <c r="J26" s="58" t="s">
        <v>142</v>
      </c>
      <c r="K26" s="58" t="s">
        <v>15</v>
      </c>
      <c r="L26" s="60"/>
    </row>
    <row r="27" spans="1:12" x14ac:dyDescent="0.35">
      <c r="A27" s="21"/>
      <c r="B27" s="8" t="s">
        <v>130</v>
      </c>
      <c r="J27" s="58" t="s">
        <v>143</v>
      </c>
      <c r="K27" s="58" t="s">
        <v>15</v>
      </c>
      <c r="L27" s="60"/>
    </row>
    <row r="28" spans="1:12" x14ac:dyDescent="0.35">
      <c r="A28" s="11"/>
      <c r="B28" s="10"/>
      <c r="C28" s="4"/>
      <c r="D28" s="10"/>
      <c r="J28" s="58" t="s">
        <v>30</v>
      </c>
      <c r="K28" s="58" t="s">
        <v>15</v>
      </c>
      <c r="L28" s="60"/>
    </row>
    <row r="29" spans="1:12" x14ac:dyDescent="0.35">
      <c r="A29" s="31" t="s">
        <v>189</v>
      </c>
      <c r="C29" s="4"/>
      <c r="D29" s="10"/>
      <c r="J29" s="58" t="s">
        <v>31</v>
      </c>
      <c r="K29" s="58" t="s">
        <v>15</v>
      </c>
      <c r="L29" s="60"/>
    </row>
    <row r="30" spans="1:12" x14ac:dyDescent="0.35">
      <c r="A30" s="29" t="s">
        <v>187</v>
      </c>
      <c r="B30" s="29" t="s">
        <v>188</v>
      </c>
      <c r="C30" s="4"/>
      <c r="D30" s="10"/>
      <c r="J30" s="58" t="s">
        <v>144</v>
      </c>
      <c r="K30" s="58" t="s">
        <v>15</v>
      </c>
      <c r="L30" s="60"/>
    </row>
    <row r="31" spans="1:12" x14ac:dyDescent="0.35">
      <c r="A31" s="21"/>
      <c r="B31" s="21"/>
      <c r="C31" s="4"/>
      <c r="D31" s="10"/>
      <c r="J31" s="58" t="s">
        <v>145</v>
      </c>
      <c r="K31" s="58" t="s">
        <v>15</v>
      </c>
      <c r="L31" s="60"/>
    </row>
    <row r="32" spans="1:12" x14ac:dyDescent="0.35">
      <c r="C32" s="4"/>
      <c r="D32" s="10"/>
      <c r="J32" s="58" t="s">
        <v>146</v>
      </c>
      <c r="K32" s="58" t="s">
        <v>15</v>
      </c>
      <c r="L32" s="60"/>
    </row>
    <row r="33" spans="1:12" x14ac:dyDescent="0.35">
      <c r="A33" s="12" t="s">
        <v>129</v>
      </c>
      <c r="C33" s="4"/>
      <c r="D33" s="10"/>
      <c r="J33" s="58" t="s">
        <v>147</v>
      </c>
      <c r="K33" s="58" t="s">
        <v>15</v>
      </c>
      <c r="L33" s="60"/>
    </row>
    <row r="34" spans="1:12" x14ac:dyDescent="0.35">
      <c r="A34" s="29" t="s">
        <v>67</v>
      </c>
      <c r="J34" s="58" t="s">
        <v>148</v>
      </c>
      <c r="K34" s="58" t="s">
        <v>15</v>
      </c>
      <c r="L34" s="60"/>
    </row>
    <row r="35" spans="1:12" x14ac:dyDescent="0.35">
      <c r="A35" s="15" t="s">
        <v>584</v>
      </c>
      <c r="J35" s="58" t="s">
        <v>117</v>
      </c>
      <c r="K35" s="58" t="s">
        <v>15</v>
      </c>
      <c r="L35" s="60"/>
    </row>
    <row r="36" spans="1:12" x14ac:dyDescent="0.35">
      <c r="J36" s="58" t="s">
        <v>132</v>
      </c>
      <c r="K36" s="58" t="s">
        <v>15</v>
      </c>
      <c r="L36" s="60">
        <v>1</v>
      </c>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1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100-000001000000}">
          <x14:formula1>
            <xm:f>'Validation Values'!$B$11:$B$12</xm:f>
          </x14:formula1>
          <xm:sqref>C7</xm:sqref>
        </x14:dataValidation>
        <x14:dataValidation type="list" allowBlank="1" showInputMessage="1" showErrorMessage="1" xr:uid="{00000000-0002-0000-1100-000002000000}">
          <x14:formula1>
            <xm:f>'Validation Values'!$B$15:$B$20</xm:f>
          </x14:formula1>
          <xm:sqref>D23</xm:sqref>
        </x14:dataValidation>
        <x14:dataValidation type="list" allowBlank="1" showInputMessage="1" showErrorMessage="1" xr:uid="{00000000-0002-0000-1100-000003000000}">
          <x14:formula1>
            <xm:f>'Validation Values'!$B$11:$B$12</xm:f>
          </x14:formula1>
          <xm:sqref>C23</xm:sqref>
        </x14:dataValidation>
        <x14:dataValidation type="list" allowBlank="1" showInputMessage="1" showErrorMessage="1" xr:uid="{00000000-0002-0000-11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100-000005000000}">
          <x14:formula1>
            <xm:f>Variables!$B$4:$B$500</xm:f>
          </x14:formula1>
          <xm:sqref>A35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rgb="FF92D050"/>
  </sheetPr>
  <dimension ref="A1:M42"/>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raw_13</v>
      </c>
      <c r="B3" s="22">
        <f ca="1">TRIM(MID($A$3,5,2))*1</f>
        <v>13</v>
      </c>
      <c r="C3" s="22" t="str">
        <f ca="1">VLOOKUP($B3,Workflows!$B:$H,3,0)</f>
        <v>DSDK</v>
      </c>
      <c r="D3" s="22" t="str">
        <f ca="1">VLOOKUP($B3,Workflows!$B:$H,4,0)</f>
        <v>unattributed_conversions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dsdk_unattributed_conversions</v>
      </c>
      <c r="B7" s="22" t="str">
        <f ca="1">VLOOKUP($B3,Workflows!$B:$H,7,0)</f>
        <v>raw_dsdk_unattributed_conversions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645</v>
      </c>
      <c r="K10" s="58" t="s">
        <v>15</v>
      </c>
      <c r="L10" s="60"/>
    </row>
    <row r="11" spans="1:12" x14ac:dyDescent="0.35">
      <c r="A11" s="8"/>
      <c r="B11" s="8"/>
      <c r="C11" s="8"/>
      <c r="D11" s="8"/>
      <c r="E11" s="8"/>
      <c r="F11" s="8"/>
      <c r="G11" s="8"/>
      <c r="J11" s="58" t="s">
        <v>870</v>
      </c>
      <c r="K11" s="58" t="s">
        <v>15</v>
      </c>
      <c r="L11" s="60"/>
    </row>
    <row r="12" spans="1:12" x14ac:dyDescent="0.35">
      <c r="J12" s="58" t="s">
        <v>646</v>
      </c>
      <c r="K12" s="58" t="s">
        <v>15</v>
      </c>
      <c r="L12" s="60"/>
    </row>
    <row r="13" spans="1:12" x14ac:dyDescent="0.35">
      <c r="A13" s="31" t="s">
        <v>48</v>
      </c>
      <c r="J13" s="58" t="s">
        <v>334</v>
      </c>
      <c r="K13" s="58" t="s">
        <v>15</v>
      </c>
      <c r="L13" s="60"/>
    </row>
    <row r="14" spans="1:12" x14ac:dyDescent="0.35">
      <c r="A14" s="29" t="s">
        <v>49</v>
      </c>
      <c r="J14" s="58" t="s">
        <v>723</v>
      </c>
      <c r="K14" s="58" t="s">
        <v>15</v>
      </c>
      <c r="L14" s="60"/>
    </row>
    <row r="15" spans="1:12" x14ac:dyDescent="0.35">
      <c r="A15" s="8"/>
      <c r="J15" s="58" t="s">
        <v>333</v>
      </c>
      <c r="K15" s="58" t="s">
        <v>15</v>
      </c>
      <c r="L15" s="60"/>
    </row>
    <row r="16" spans="1:12" x14ac:dyDescent="0.35">
      <c r="J16" s="58" t="s">
        <v>139</v>
      </c>
      <c r="K16" s="58" t="s">
        <v>15</v>
      </c>
      <c r="L16" s="60"/>
    </row>
    <row r="17" spans="1:12" x14ac:dyDescent="0.35">
      <c r="A17" s="31" t="s">
        <v>50</v>
      </c>
      <c r="J17" s="58" t="s">
        <v>140</v>
      </c>
      <c r="K17" s="58" t="s">
        <v>15</v>
      </c>
      <c r="L17" s="60"/>
    </row>
    <row r="18" spans="1:12" x14ac:dyDescent="0.35">
      <c r="A18" s="29" t="s">
        <v>63</v>
      </c>
      <c r="B18" s="29" t="s">
        <v>64</v>
      </c>
      <c r="C18" s="29" t="s">
        <v>65</v>
      </c>
      <c r="J18" s="58" t="s">
        <v>29</v>
      </c>
      <c r="K18" s="58" t="s">
        <v>15</v>
      </c>
      <c r="L18" s="60"/>
    </row>
    <row r="19" spans="1:12" x14ac:dyDescent="0.35">
      <c r="A19" s="30"/>
      <c r="B19" s="30"/>
      <c r="C19" s="14"/>
      <c r="J19" s="58" t="s">
        <v>141</v>
      </c>
      <c r="K19" s="58" t="s">
        <v>15</v>
      </c>
      <c r="L19" s="60"/>
    </row>
    <row r="20" spans="1:12" x14ac:dyDescent="0.35">
      <c r="J20" s="58" t="s">
        <v>142</v>
      </c>
      <c r="K20" s="58" t="s">
        <v>15</v>
      </c>
      <c r="L20" s="60"/>
    </row>
    <row r="21" spans="1:12" x14ac:dyDescent="0.35">
      <c r="A21" s="31" t="s">
        <v>51</v>
      </c>
      <c r="J21" s="58" t="s">
        <v>143</v>
      </c>
      <c r="K21" s="58" t="s">
        <v>15</v>
      </c>
      <c r="L21" s="60"/>
    </row>
    <row r="22" spans="1:12" x14ac:dyDescent="0.35">
      <c r="A22" s="29" t="s">
        <v>52</v>
      </c>
      <c r="B22" s="29" t="s">
        <v>53</v>
      </c>
      <c r="C22" s="29" t="s">
        <v>54</v>
      </c>
      <c r="D22" s="29" t="s">
        <v>55</v>
      </c>
      <c r="E22" s="29" t="s">
        <v>13</v>
      </c>
      <c r="J22" s="58" t="s">
        <v>30</v>
      </c>
      <c r="K22" s="58" t="s">
        <v>15</v>
      </c>
      <c r="L22" s="60"/>
    </row>
    <row r="23" spans="1:12" x14ac:dyDescent="0.35">
      <c r="A23" s="9"/>
      <c r="B23" s="21"/>
      <c r="C23" s="30"/>
      <c r="D23" s="30"/>
      <c r="E23" s="30"/>
      <c r="J23" s="58" t="s">
        <v>31</v>
      </c>
      <c r="K23" s="58" t="s">
        <v>15</v>
      </c>
      <c r="L23" s="60"/>
    </row>
    <row r="24" spans="1:12" x14ac:dyDescent="0.35">
      <c r="E24" s="5"/>
      <c r="J24" s="58" t="s">
        <v>144</v>
      </c>
      <c r="K24" s="58" t="s">
        <v>15</v>
      </c>
      <c r="L24" s="60"/>
    </row>
    <row r="25" spans="1:12" x14ac:dyDescent="0.35">
      <c r="A25" s="31" t="s">
        <v>127</v>
      </c>
      <c r="J25" s="58" t="s">
        <v>145</v>
      </c>
      <c r="K25" s="58" t="s">
        <v>15</v>
      </c>
      <c r="L25" s="60"/>
    </row>
    <row r="26" spans="1:12" x14ac:dyDescent="0.35">
      <c r="A26" s="29" t="s">
        <v>56</v>
      </c>
      <c r="B26" s="29" t="s">
        <v>57</v>
      </c>
      <c r="J26" s="58" t="s">
        <v>146</v>
      </c>
      <c r="K26" s="58" t="s">
        <v>15</v>
      </c>
      <c r="L26" s="60"/>
    </row>
    <row r="27" spans="1:12" x14ac:dyDescent="0.35">
      <c r="A27" s="21"/>
      <c r="B27" s="8" t="s">
        <v>130</v>
      </c>
      <c r="J27" s="58" t="s">
        <v>147</v>
      </c>
      <c r="K27" s="58" t="s">
        <v>15</v>
      </c>
      <c r="L27" s="60"/>
    </row>
    <row r="28" spans="1:12" x14ac:dyDescent="0.35">
      <c r="A28" s="11"/>
      <c r="B28" s="10"/>
      <c r="C28" s="4"/>
      <c r="D28" s="10"/>
      <c r="J28" s="58" t="s">
        <v>148</v>
      </c>
      <c r="K28" s="58" t="s">
        <v>15</v>
      </c>
      <c r="L28" s="60"/>
    </row>
    <row r="29" spans="1:12" x14ac:dyDescent="0.35">
      <c r="A29" s="31" t="s">
        <v>189</v>
      </c>
      <c r="C29" s="4"/>
      <c r="D29" s="10"/>
      <c r="J29" s="58" t="s">
        <v>117</v>
      </c>
      <c r="K29" s="58" t="s">
        <v>15</v>
      </c>
      <c r="L29" s="60"/>
    </row>
    <row r="30" spans="1:12" x14ac:dyDescent="0.35">
      <c r="A30" s="29" t="s">
        <v>187</v>
      </c>
      <c r="B30" s="29" t="s">
        <v>188</v>
      </c>
      <c r="C30" s="4"/>
      <c r="D30" s="10"/>
      <c r="J30" s="58" t="s">
        <v>149</v>
      </c>
      <c r="K30" s="58" t="s">
        <v>15</v>
      </c>
      <c r="L30" s="60"/>
    </row>
    <row r="31" spans="1:12" x14ac:dyDescent="0.35">
      <c r="A31" s="21"/>
      <c r="B31" s="21"/>
      <c r="C31" s="4"/>
      <c r="D31" s="10"/>
      <c r="J31" s="58" t="s">
        <v>131</v>
      </c>
      <c r="K31" s="58" t="s">
        <v>15</v>
      </c>
      <c r="L31" s="60">
        <v>1</v>
      </c>
    </row>
    <row r="32" spans="1:12" x14ac:dyDescent="0.35">
      <c r="C32" s="4"/>
      <c r="D32" s="10"/>
      <c r="J32" s="58" t="s">
        <v>132</v>
      </c>
      <c r="K32" s="58" t="s">
        <v>15</v>
      </c>
      <c r="L32" s="60">
        <v>2</v>
      </c>
    </row>
    <row r="33" spans="1:12" x14ac:dyDescent="0.35">
      <c r="A33" s="12" t="s">
        <v>129</v>
      </c>
      <c r="C33" s="4"/>
      <c r="D33" s="10"/>
      <c r="J33" s="61"/>
      <c r="K33" s="61"/>
      <c r="L33" s="61"/>
    </row>
    <row r="34" spans="1:12" x14ac:dyDescent="0.35">
      <c r="A34" s="29" t="s">
        <v>67</v>
      </c>
      <c r="J34" s="61"/>
      <c r="K34" s="61"/>
      <c r="L34" s="61"/>
    </row>
    <row r="35" spans="1:12" x14ac:dyDescent="0.35">
      <c r="A35" s="15" t="s">
        <v>473</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2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1000000}">
          <x14:formula1>
            <xm:f>'Validation Values'!$A$15:$A$17</xm:f>
          </x14:formula1>
          <xm:sqref>B27</xm:sqref>
        </x14:dataValidation>
        <x14:dataValidation type="list" allowBlank="1" showInputMessage="1" showErrorMessage="1" xr:uid="{00000000-0002-0000-1200-000002000000}">
          <x14:formula1>
            <xm:f>'Validation Values'!$B$11:$B$12</xm:f>
          </x14:formula1>
          <xm:sqref>C23</xm:sqref>
        </x14:dataValidation>
        <x14:dataValidation type="list" allowBlank="1" showInputMessage="1" showErrorMessage="1" xr:uid="{00000000-0002-0000-1200-000003000000}">
          <x14:formula1>
            <xm:f>'Validation Values'!$B$15:$B$20</xm:f>
          </x14:formula1>
          <xm:sqref>D23</xm:sqref>
        </x14:dataValidation>
        <x14:dataValidation type="list" showInputMessage="1" showErrorMessage="1" xr:uid="{00000000-0002-0000-12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200-000005000000}">
          <x14:formula1>
            <xm:f>Variables!$B$4:$B$500</xm:f>
          </x14:formula1>
          <xm:sqref>A35</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92D050"/>
  </sheetPr>
  <dimension ref="A1:M42"/>
  <sheetViews>
    <sheetView showGridLines="0" zoomScale="70" zoomScaleNormal="70" workbookViewId="0">
      <selection activeCell="A16" sqref="A16"/>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raw_14</v>
      </c>
      <c r="B3" s="22">
        <f ca="1">TRIM(MID($A$3,5,2))*1</f>
        <v>14</v>
      </c>
      <c r="C3" s="22" t="str">
        <f ca="1">VLOOKUP($B3,Workflows!$B:$H,3,0)</f>
        <v>DSDK</v>
      </c>
      <c r="D3" s="22" t="str">
        <f ca="1">VLOOKUP($B3,Workflows!$B:$H,4,0)</f>
        <v>unattributed_unattributed_conversions</v>
      </c>
      <c r="E3" s="26" t="str">
        <f ca="1">VLOOKUP($B3,Workflows!$B:$U,20,0)</f>
        <v>CONVERSIONS,SESSIONS</v>
      </c>
      <c r="F3" s="26" t="str">
        <f ca="1">IF(UPPER($E$3)="LMT",SUBSTITUTE(SUBSTITUTE(VLOOKUP($B$3,Workflows!$B:$J,8,0),C3,""),"__","_"),"")</f>
        <v/>
      </c>
      <c r="J3" s="58" t="s">
        <v>37</v>
      </c>
      <c r="K3" s="58" t="s">
        <v>15</v>
      </c>
      <c r="L3" s="60"/>
    </row>
    <row r="4" spans="1:12" x14ac:dyDescent="0.35">
      <c r="J4" s="58" t="s">
        <v>133</v>
      </c>
      <c r="K4" s="58" t="s">
        <v>15</v>
      </c>
      <c r="L4" s="60"/>
    </row>
    <row r="5" spans="1:12" x14ac:dyDescent="0.35">
      <c r="A5" s="31" t="s">
        <v>151</v>
      </c>
      <c r="J5" s="58" t="s">
        <v>26</v>
      </c>
      <c r="K5" s="58" t="s">
        <v>15</v>
      </c>
      <c r="L5" s="60"/>
    </row>
    <row r="6" spans="1:12" x14ac:dyDescent="0.35">
      <c r="A6" s="29" t="s">
        <v>195</v>
      </c>
      <c r="B6" s="29" t="s">
        <v>191</v>
      </c>
      <c r="C6" s="29" t="s">
        <v>219</v>
      </c>
      <c r="J6" s="58" t="s">
        <v>134</v>
      </c>
      <c r="K6" s="58" t="s">
        <v>15</v>
      </c>
      <c r="L6" s="60"/>
    </row>
    <row r="7" spans="1:12" x14ac:dyDescent="0.35">
      <c r="A7" s="22" t="str">
        <f ca="1">VLOOKUP($B3,Workflows!$B:$H,6,0)</f>
        <v>dsdk_unattributed_unattributed_conversions</v>
      </c>
      <c r="B7" s="22" t="str">
        <f ca="1">VLOOKUP($B3,Workflows!$B:$H,7,0)</f>
        <v>raw_dsdk_unattributed_unattributed_conversions</v>
      </c>
      <c r="C7" s="30" t="b">
        <v>0</v>
      </c>
      <c r="J7" s="58" t="s">
        <v>135</v>
      </c>
      <c r="K7" s="58" t="s">
        <v>15</v>
      </c>
      <c r="L7" s="60"/>
    </row>
    <row r="8" spans="1:12" x14ac:dyDescent="0.35">
      <c r="D8" s="27"/>
      <c r="J8" s="58" t="s">
        <v>136</v>
      </c>
      <c r="K8" s="58" t="s">
        <v>15</v>
      </c>
      <c r="L8" s="60"/>
    </row>
    <row r="9" spans="1:12" x14ac:dyDescent="0.35">
      <c r="A9" s="31" t="s">
        <v>61</v>
      </c>
      <c r="J9" s="58" t="s">
        <v>22</v>
      </c>
      <c r="K9" s="58" t="s">
        <v>15</v>
      </c>
      <c r="L9" s="60"/>
    </row>
    <row r="10" spans="1:12" x14ac:dyDescent="0.35">
      <c r="A10" s="29" t="s">
        <v>59</v>
      </c>
      <c r="B10" s="29" t="s">
        <v>60</v>
      </c>
      <c r="C10" s="29" t="s">
        <v>62</v>
      </c>
      <c r="D10" s="29" t="s">
        <v>220</v>
      </c>
      <c r="E10" s="29" t="s">
        <v>221</v>
      </c>
      <c r="F10" s="29" t="s">
        <v>222</v>
      </c>
      <c r="G10" s="29" t="s">
        <v>223</v>
      </c>
      <c r="J10" s="58" t="s">
        <v>645</v>
      </c>
      <c r="K10" s="58" t="s">
        <v>15</v>
      </c>
      <c r="L10" s="60"/>
    </row>
    <row r="11" spans="1:12" x14ac:dyDescent="0.35">
      <c r="A11" s="8"/>
      <c r="B11" s="8"/>
      <c r="C11" s="8"/>
      <c r="D11" s="8"/>
      <c r="E11" s="8"/>
      <c r="F11" s="8"/>
      <c r="G11" s="8"/>
      <c r="J11" s="58" t="s">
        <v>870</v>
      </c>
      <c r="K11" s="58" t="s">
        <v>15</v>
      </c>
      <c r="L11" s="60"/>
    </row>
    <row r="12" spans="1:12" x14ac:dyDescent="0.35">
      <c r="J12" s="58" t="s">
        <v>646</v>
      </c>
      <c r="K12" s="58" t="s">
        <v>15</v>
      </c>
      <c r="L12" s="60"/>
    </row>
    <row r="13" spans="1:12" x14ac:dyDescent="0.35">
      <c r="A13" s="31" t="s">
        <v>48</v>
      </c>
      <c r="J13" s="58" t="s">
        <v>334</v>
      </c>
      <c r="K13" s="58" t="s">
        <v>15</v>
      </c>
      <c r="L13" s="60"/>
    </row>
    <row r="14" spans="1:12" x14ac:dyDescent="0.35">
      <c r="A14" s="29" t="s">
        <v>49</v>
      </c>
      <c r="J14" s="58" t="s">
        <v>723</v>
      </c>
      <c r="K14" s="58" t="s">
        <v>15</v>
      </c>
      <c r="L14" s="60"/>
    </row>
    <row r="15" spans="1:12" x14ac:dyDescent="0.35">
      <c r="A15" s="8" t="s">
        <v>1170</v>
      </c>
      <c r="J15" s="58" t="s">
        <v>333</v>
      </c>
      <c r="K15" s="58" t="s">
        <v>15</v>
      </c>
      <c r="L15" s="60"/>
    </row>
    <row r="16" spans="1:12" x14ac:dyDescent="0.35">
      <c r="J16" s="58" t="s">
        <v>139</v>
      </c>
      <c r="K16" s="58" t="s">
        <v>15</v>
      </c>
      <c r="L16" s="60"/>
    </row>
    <row r="17" spans="1:12" x14ac:dyDescent="0.35">
      <c r="A17" s="31" t="s">
        <v>50</v>
      </c>
      <c r="J17" s="58" t="s">
        <v>140</v>
      </c>
      <c r="K17" s="58" t="s">
        <v>15</v>
      </c>
      <c r="L17" s="60"/>
    </row>
    <row r="18" spans="1:12" x14ac:dyDescent="0.35">
      <c r="A18" s="29" t="s">
        <v>63</v>
      </c>
      <c r="B18" s="29" t="s">
        <v>64</v>
      </c>
      <c r="C18" s="29" t="s">
        <v>65</v>
      </c>
      <c r="J18" s="58" t="s">
        <v>29</v>
      </c>
      <c r="K18" s="58" t="s">
        <v>15</v>
      </c>
      <c r="L18" s="60"/>
    </row>
    <row r="19" spans="1:12" x14ac:dyDescent="0.35">
      <c r="A19" s="30"/>
      <c r="B19" s="30"/>
      <c r="C19" s="14"/>
      <c r="J19" s="58" t="s">
        <v>141</v>
      </c>
      <c r="K19" s="58" t="s">
        <v>15</v>
      </c>
      <c r="L19" s="60"/>
    </row>
    <row r="20" spans="1:12" x14ac:dyDescent="0.35">
      <c r="J20" s="58" t="s">
        <v>142</v>
      </c>
      <c r="K20" s="58" t="s">
        <v>15</v>
      </c>
      <c r="L20" s="60"/>
    </row>
    <row r="21" spans="1:12" x14ac:dyDescent="0.35">
      <c r="A21" s="31" t="s">
        <v>51</v>
      </c>
      <c r="J21" s="58" t="s">
        <v>143</v>
      </c>
      <c r="K21" s="58" t="s">
        <v>15</v>
      </c>
      <c r="L21" s="60"/>
    </row>
    <row r="22" spans="1:12" x14ac:dyDescent="0.35">
      <c r="A22" s="29" t="s">
        <v>52</v>
      </c>
      <c r="B22" s="29" t="s">
        <v>53</v>
      </c>
      <c r="C22" s="29" t="s">
        <v>54</v>
      </c>
      <c r="D22" s="29" t="s">
        <v>55</v>
      </c>
      <c r="E22" s="29" t="s">
        <v>13</v>
      </c>
      <c r="J22" s="58" t="s">
        <v>30</v>
      </c>
      <c r="K22" s="58" t="s">
        <v>15</v>
      </c>
      <c r="L22" s="60"/>
    </row>
    <row r="23" spans="1:12" x14ac:dyDescent="0.35">
      <c r="A23" s="9"/>
      <c r="B23" s="21"/>
      <c r="C23" s="30"/>
      <c r="D23" s="30"/>
      <c r="E23" s="30"/>
      <c r="J23" s="58" t="s">
        <v>31</v>
      </c>
      <c r="K23" s="58" t="s">
        <v>15</v>
      </c>
      <c r="L23" s="60"/>
    </row>
    <row r="24" spans="1:12" x14ac:dyDescent="0.35">
      <c r="E24" s="5"/>
      <c r="J24" s="58" t="s">
        <v>144</v>
      </c>
      <c r="K24" s="58" t="s">
        <v>15</v>
      </c>
      <c r="L24" s="60"/>
    </row>
    <row r="25" spans="1:12" x14ac:dyDescent="0.35">
      <c r="A25" s="31" t="s">
        <v>127</v>
      </c>
      <c r="J25" s="58" t="s">
        <v>145</v>
      </c>
      <c r="K25" s="58" t="s">
        <v>15</v>
      </c>
      <c r="L25" s="60"/>
    </row>
    <row r="26" spans="1:12" x14ac:dyDescent="0.35">
      <c r="A26" s="29" t="s">
        <v>56</v>
      </c>
      <c r="B26" s="29" t="s">
        <v>57</v>
      </c>
      <c r="J26" s="58" t="s">
        <v>146</v>
      </c>
      <c r="K26" s="58" t="s">
        <v>15</v>
      </c>
      <c r="L26" s="60"/>
    </row>
    <row r="27" spans="1:12" x14ac:dyDescent="0.35">
      <c r="A27" s="21"/>
      <c r="B27" s="8" t="s">
        <v>130</v>
      </c>
      <c r="J27" s="58" t="s">
        <v>147</v>
      </c>
      <c r="K27" s="58" t="s">
        <v>15</v>
      </c>
      <c r="L27" s="60"/>
    </row>
    <row r="28" spans="1:12" x14ac:dyDescent="0.35">
      <c r="A28" s="11"/>
      <c r="B28" s="10"/>
      <c r="C28" s="4"/>
      <c r="D28" s="10"/>
      <c r="J28" s="58" t="s">
        <v>148</v>
      </c>
      <c r="K28" s="58" t="s">
        <v>15</v>
      </c>
      <c r="L28" s="60"/>
    </row>
    <row r="29" spans="1:12" x14ac:dyDescent="0.35">
      <c r="A29" s="31" t="s">
        <v>189</v>
      </c>
      <c r="C29" s="4"/>
      <c r="D29" s="10"/>
      <c r="J29" s="58" t="s">
        <v>117</v>
      </c>
      <c r="K29" s="58" t="s">
        <v>15</v>
      </c>
      <c r="L29" s="60"/>
    </row>
    <row r="30" spans="1:12" x14ac:dyDescent="0.35">
      <c r="A30" s="29" t="s">
        <v>187</v>
      </c>
      <c r="B30" s="29" t="s">
        <v>188</v>
      </c>
      <c r="C30" s="4"/>
      <c r="D30" s="10"/>
      <c r="J30" s="58" t="s">
        <v>132</v>
      </c>
      <c r="K30" s="58" t="s">
        <v>15</v>
      </c>
      <c r="L30" s="60">
        <v>1</v>
      </c>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586</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3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300-000001000000}">
          <x14:formula1>
            <xm:f>'Validation Values'!$B$11:$B$12</xm:f>
          </x14:formula1>
          <xm:sqref>C7</xm:sqref>
        </x14:dataValidation>
        <x14:dataValidation type="list" allowBlank="1" showInputMessage="1" showErrorMessage="1" xr:uid="{00000000-0002-0000-1300-000002000000}">
          <x14:formula1>
            <xm:f>'Validation Values'!$B$15:$B$20</xm:f>
          </x14:formula1>
          <xm:sqref>D23</xm:sqref>
        </x14:dataValidation>
        <x14:dataValidation type="list" allowBlank="1" showInputMessage="1" showErrorMessage="1" xr:uid="{00000000-0002-0000-1300-000003000000}">
          <x14:formula1>
            <xm:f>'Validation Values'!$B$11:$B$12</xm:f>
          </x14:formula1>
          <xm:sqref>C23</xm:sqref>
        </x14:dataValidation>
        <x14:dataValidation type="list" allowBlank="1" showInputMessage="1" showErrorMessage="1" xr:uid="{00000000-0002-0000-13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300-000005000000}">
          <x14:formula1>
            <xm:f>Variables!$B$4:$B$500</xm:f>
          </x14:formula1>
          <xm:sqref>A35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tabColor rgb="FF92D050"/>
  </sheetPr>
  <dimension ref="A1:M35"/>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raw_15</v>
      </c>
      <c r="B3" s="22">
        <f ca="1">TRIM(MID($A$3,5,2))*1</f>
        <v>15</v>
      </c>
      <c r="C3" s="22" t="str">
        <f ca="1">VLOOKUP($B3,Workflows!$B:$H,3,0)</f>
        <v>DSDK</v>
      </c>
      <c r="D3" s="22" t="str">
        <f ca="1">VLOOKUP($B3,Workflows!$B:$H,4,0)</f>
        <v>key_collections</v>
      </c>
      <c r="E3" s="26" t="str">
        <f ca="1">VLOOKUP($B3,Workflows!$B:$U,20,0)</f>
        <v>LMT</v>
      </c>
      <c r="F3" s="26" t="str">
        <f ca="1">IF(UPPER($E$3)="LMT",SUBSTITUTE(SUBSTITUTE(VLOOKUP($B$3,Workflows!$B:$J,8,0),C3,""),"__","_"),"")</f>
        <v>LMT_KEY_COLLECTIONS_PRESRC</v>
      </c>
      <c r="J3" s="58" t="s">
        <v>37</v>
      </c>
      <c r="K3" s="58" t="s">
        <v>15</v>
      </c>
      <c r="L3" s="60"/>
    </row>
    <row r="4" spans="1:12" x14ac:dyDescent="0.35">
      <c r="J4" s="58" t="s">
        <v>26</v>
      </c>
      <c r="K4" s="58" t="s">
        <v>15</v>
      </c>
      <c r="L4" s="60"/>
    </row>
    <row r="5" spans="1:12" x14ac:dyDescent="0.35">
      <c r="A5" s="31" t="s">
        <v>151</v>
      </c>
      <c r="J5" s="58" t="s">
        <v>135</v>
      </c>
      <c r="K5" s="58" t="s">
        <v>15</v>
      </c>
      <c r="L5" s="60"/>
    </row>
    <row r="6" spans="1:12" x14ac:dyDescent="0.35">
      <c r="A6" s="29" t="s">
        <v>195</v>
      </c>
      <c r="B6" s="29" t="s">
        <v>191</v>
      </c>
      <c r="C6" s="29" t="s">
        <v>219</v>
      </c>
      <c r="J6" s="58" t="s">
        <v>136</v>
      </c>
      <c r="K6" s="58" t="s">
        <v>15</v>
      </c>
      <c r="L6" s="60"/>
    </row>
    <row r="7" spans="1:12" x14ac:dyDescent="0.35">
      <c r="A7" s="22" t="str">
        <f ca="1">VLOOKUP($B3,Workflows!$B:$H,6,0)</f>
        <v>dsdk_key_collections</v>
      </c>
      <c r="B7" s="22" t="str">
        <f ca="1">VLOOKUP($B3,Workflows!$B:$H,7,0)</f>
        <v>raw_dsdk_key_collections</v>
      </c>
      <c r="C7" s="30" t="b">
        <v>0</v>
      </c>
      <c r="J7" s="58" t="s">
        <v>22</v>
      </c>
      <c r="K7" s="58" t="s">
        <v>15</v>
      </c>
      <c r="L7" s="60"/>
    </row>
    <row r="8" spans="1:12" x14ac:dyDescent="0.35">
      <c r="D8" s="27"/>
      <c r="J8" s="58" t="s">
        <v>647</v>
      </c>
      <c r="K8" s="58" t="s">
        <v>15</v>
      </c>
      <c r="L8" s="60"/>
    </row>
    <row r="9" spans="1:12" x14ac:dyDescent="0.35">
      <c r="A9" s="31" t="s">
        <v>61</v>
      </c>
      <c r="J9" s="58" t="s">
        <v>27</v>
      </c>
      <c r="K9" s="58" t="s">
        <v>15</v>
      </c>
      <c r="L9" s="60"/>
    </row>
    <row r="10" spans="1:12" x14ac:dyDescent="0.35">
      <c r="A10" s="29" t="s">
        <v>59</v>
      </c>
      <c r="B10" s="29" t="s">
        <v>60</v>
      </c>
      <c r="C10" s="29" t="s">
        <v>62</v>
      </c>
      <c r="D10" s="29" t="s">
        <v>220</v>
      </c>
      <c r="E10" s="29" t="s">
        <v>221</v>
      </c>
      <c r="F10" s="29" t="s">
        <v>222</v>
      </c>
      <c r="G10" s="29" t="s">
        <v>223</v>
      </c>
      <c r="J10" s="58" t="s">
        <v>139</v>
      </c>
      <c r="K10" s="58" t="s">
        <v>15</v>
      </c>
      <c r="L10" s="60"/>
    </row>
    <row r="11" spans="1:12" x14ac:dyDescent="0.35">
      <c r="A11" s="8"/>
      <c r="B11" s="8"/>
      <c r="C11" s="8"/>
      <c r="D11" s="8"/>
      <c r="E11" s="8"/>
      <c r="F11" s="8"/>
      <c r="G11" s="8"/>
      <c r="J11" s="58" t="s">
        <v>140</v>
      </c>
      <c r="K11" s="58" t="s">
        <v>15</v>
      </c>
      <c r="L11" s="60"/>
    </row>
    <row r="12" spans="1:12" x14ac:dyDescent="0.35">
      <c r="J12" s="58" t="s">
        <v>29</v>
      </c>
      <c r="K12" s="58" t="s">
        <v>15</v>
      </c>
      <c r="L12" s="60"/>
    </row>
    <row r="13" spans="1:12" x14ac:dyDescent="0.35">
      <c r="A13" s="31" t="s">
        <v>48</v>
      </c>
      <c r="J13" s="58" t="s">
        <v>141</v>
      </c>
      <c r="K13" s="58" t="s">
        <v>15</v>
      </c>
      <c r="L13" s="60"/>
    </row>
    <row r="14" spans="1:12" x14ac:dyDescent="0.35">
      <c r="A14" s="29" t="s">
        <v>49</v>
      </c>
      <c r="J14" s="58" t="s">
        <v>142</v>
      </c>
      <c r="K14" s="58" t="s">
        <v>15</v>
      </c>
      <c r="L14" s="60"/>
    </row>
    <row r="15" spans="1:12" x14ac:dyDescent="0.35">
      <c r="A15" s="8"/>
      <c r="J15" s="58" t="s">
        <v>143</v>
      </c>
      <c r="K15" s="58" t="s">
        <v>15</v>
      </c>
      <c r="L15" s="60"/>
    </row>
    <row r="16" spans="1:12" x14ac:dyDescent="0.35">
      <c r="J16" s="58" t="s">
        <v>30</v>
      </c>
      <c r="K16" s="58" t="s">
        <v>15</v>
      </c>
      <c r="L16" s="60"/>
    </row>
    <row r="17" spans="1:12" x14ac:dyDescent="0.35">
      <c r="A17" s="31" t="s">
        <v>50</v>
      </c>
      <c r="J17" s="58" t="s">
        <v>31</v>
      </c>
      <c r="K17" s="58" t="s">
        <v>15</v>
      </c>
      <c r="L17" s="60"/>
    </row>
    <row r="18" spans="1:12" x14ac:dyDescent="0.35">
      <c r="A18" s="29" t="s">
        <v>63</v>
      </c>
      <c r="B18" s="29" t="s">
        <v>64</v>
      </c>
      <c r="C18" s="29" t="s">
        <v>65</v>
      </c>
      <c r="J18" s="58" t="s">
        <v>144</v>
      </c>
      <c r="K18" s="58" t="s">
        <v>15</v>
      </c>
      <c r="L18" s="60"/>
    </row>
    <row r="19" spans="1:12" x14ac:dyDescent="0.35">
      <c r="A19" s="30"/>
      <c r="B19" s="30"/>
      <c r="C19" s="14"/>
      <c r="J19" s="58" t="s">
        <v>145</v>
      </c>
      <c r="K19" s="58" t="s">
        <v>15</v>
      </c>
      <c r="L19" s="60"/>
    </row>
    <row r="20" spans="1:12" x14ac:dyDescent="0.35">
      <c r="J20" s="58" t="s">
        <v>146</v>
      </c>
      <c r="K20" s="58" t="s">
        <v>15</v>
      </c>
      <c r="L20" s="60"/>
    </row>
    <row r="21" spans="1:12" x14ac:dyDescent="0.35">
      <c r="A21" s="31" t="s">
        <v>51</v>
      </c>
      <c r="J21" s="58" t="s">
        <v>147</v>
      </c>
      <c r="K21" s="58" t="s">
        <v>15</v>
      </c>
      <c r="L21" s="60"/>
    </row>
    <row r="22" spans="1:12" x14ac:dyDescent="0.35">
      <c r="A22" s="29" t="s">
        <v>52</v>
      </c>
      <c r="B22" s="29" t="s">
        <v>53</v>
      </c>
      <c r="C22" s="29" t="s">
        <v>54</v>
      </c>
      <c r="D22" s="29" t="s">
        <v>55</v>
      </c>
      <c r="E22" s="29" t="s">
        <v>13</v>
      </c>
      <c r="J22" s="58" t="s">
        <v>148</v>
      </c>
      <c r="K22" s="58" t="s">
        <v>15</v>
      </c>
      <c r="L22" s="60"/>
    </row>
    <row r="23" spans="1:12" x14ac:dyDescent="0.35">
      <c r="A23" s="9"/>
      <c r="B23" s="21"/>
      <c r="C23" s="30"/>
      <c r="D23" s="30"/>
      <c r="E23" s="30"/>
      <c r="J23" s="58" t="s">
        <v>117</v>
      </c>
      <c r="K23" s="58" t="s">
        <v>15</v>
      </c>
      <c r="L23" s="60"/>
    </row>
    <row r="24" spans="1:12" x14ac:dyDescent="0.35">
      <c r="E24" s="5"/>
      <c r="J24" s="58" t="s">
        <v>648</v>
      </c>
      <c r="K24" s="58" t="s">
        <v>15</v>
      </c>
      <c r="L24" s="60">
        <v>1</v>
      </c>
    </row>
    <row r="25" spans="1:12" x14ac:dyDescent="0.35">
      <c r="A25" s="31" t="s">
        <v>127</v>
      </c>
      <c r="J25" s="58" t="s">
        <v>132</v>
      </c>
      <c r="K25" s="58" t="s">
        <v>15</v>
      </c>
      <c r="L25" s="60">
        <v>2</v>
      </c>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477</v>
      </c>
      <c r="J35" s="61"/>
      <c r="K35" s="61"/>
      <c r="L35" s="61"/>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4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400-000001000000}">
          <x14:formula1>
            <xm:f>'Validation Values'!$A$15:$A$17</xm:f>
          </x14:formula1>
          <xm:sqref>B27</xm:sqref>
        </x14:dataValidation>
        <x14:dataValidation type="list" allowBlank="1" showInputMessage="1" showErrorMessage="1" xr:uid="{00000000-0002-0000-1400-000002000000}">
          <x14:formula1>
            <xm:f>'Validation Values'!$B$11:$B$12</xm:f>
          </x14:formula1>
          <xm:sqref>C23</xm:sqref>
        </x14:dataValidation>
        <x14:dataValidation type="list" allowBlank="1" showInputMessage="1" showErrorMessage="1" xr:uid="{00000000-0002-0000-1400-000003000000}">
          <x14:formula1>
            <xm:f>'Validation Values'!$B$15:$B$20</xm:f>
          </x14:formula1>
          <xm:sqref>D23</xm:sqref>
        </x14:dataValidation>
        <x14:dataValidation type="list" showInputMessage="1" showErrorMessage="1" xr:uid="{00000000-0002-0000-14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400-000005000000}">
          <x14:formula1>
            <xm:f>Variables!$B$4:$B$500</xm:f>
          </x14:formula1>
          <xm:sqref>A35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2">
    <tabColor rgb="FF92D050"/>
  </sheetPr>
  <dimension ref="A1:M40"/>
  <sheetViews>
    <sheetView showGridLines="0" zoomScale="70" zoomScaleNormal="70" workbookViewId="0">
      <selection activeCell="J29" sqref="J29"/>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raw_16</v>
      </c>
      <c r="B3" s="22">
        <f ca="1">TRIM(MID($A$3,5,2))*1</f>
        <v>16</v>
      </c>
      <c r="C3" s="22" t="str">
        <f ca="1">VLOOKUP($B3,Workflows!$B:$H,3,0)</f>
        <v>DSDK</v>
      </c>
      <c r="D3" s="22" t="str">
        <f ca="1">VLOOKUP($B3,Workflows!$B:$H,4,0)</f>
        <v>collected_attributes</v>
      </c>
      <c r="E3" s="26" t="str">
        <f ca="1">VLOOKUP($B3,Workflows!$B:$U,20,0)</f>
        <v>USERPROFILE,LMT</v>
      </c>
      <c r="F3" s="26" t="s">
        <v>630</v>
      </c>
      <c r="J3" s="58" t="s">
        <v>37</v>
      </c>
      <c r="K3" s="58" t="s">
        <v>15</v>
      </c>
      <c r="L3" s="60"/>
    </row>
    <row r="4" spans="1:12" x14ac:dyDescent="0.35">
      <c r="J4" s="58" t="s">
        <v>26</v>
      </c>
      <c r="K4" s="58" t="s">
        <v>153</v>
      </c>
      <c r="L4" s="60"/>
    </row>
    <row r="5" spans="1:12" x14ac:dyDescent="0.35">
      <c r="A5" s="31" t="s">
        <v>151</v>
      </c>
      <c r="J5" s="58" t="s">
        <v>135</v>
      </c>
      <c r="K5" s="58" t="s">
        <v>15</v>
      </c>
      <c r="L5" s="60"/>
    </row>
    <row r="6" spans="1:12" x14ac:dyDescent="0.35">
      <c r="A6" s="29" t="s">
        <v>195</v>
      </c>
      <c r="B6" s="29" t="s">
        <v>191</v>
      </c>
      <c r="C6" s="29" t="s">
        <v>219</v>
      </c>
      <c r="J6" s="58" t="s">
        <v>136</v>
      </c>
      <c r="K6" s="58" t="s">
        <v>15</v>
      </c>
      <c r="L6" s="60"/>
    </row>
    <row r="7" spans="1:12" x14ac:dyDescent="0.35">
      <c r="A7" s="22" t="str">
        <f ca="1">VLOOKUP($B3,Workflows!$B:$H,6,0)</f>
        <v>dsdk_collected_attributes</v>
      </c>
      <c r="B7" s="22" t="str">
        <f ca="1">VLOOKUP($B3,Workflows!$B:$H,7,0)</f>
        <v>raw_dsdk_collected_attributes</v>
      </c>
      <c r="C7" s="30" t="b">
        <v>0</v>
      </c>
      <c r="J7" s="58" t="s">
        <v>22</v>
      </c>
      <c r="K7" s="58" t="s">
        <v>153</v>
      </c>
      <c r="L7" s="60"/>
    </row>
    <row r="8" spans="1:12" x14ac:dyDescent="0.35">
      <c r="D8" s="27"/>
      <c r="J8" s="58" t="s">
        <v>648</v>
      </c>
      <c r="K8" s="58" t="s">
        <v>153</v>
      </c>
      <c r="L8" s="60"/>
    </row>
    <row r="9" spans="1:12" x14ac:dyDescent="0.35">
      <c r="A9" s="31" t="s">
        <v>61</v>
      </c>
      <c r="J9" s="58" t="s">
        <v>649</v>
      </c>
      <c r="K9" s="58" t="s">
        <v>153</v>
      </c>
      <c r="L9" s="60"/>
    </row>
    <row r="10" spans="1:12" x14ac:dyDescent="0.35">
      <c r="A10" s="29" t="s">
        <v>59</v>
      </c>
      <c r="B10" s="29" t="s">
        <v>60</v>
      </c>
      <c r="C10" s="29" t="s">
        <v>62</v>
      </c>
      <c r="D10" s="29" t="s">
        <v>220</v>
      </c>
      <c r="E10" s="29" t="s">
        <v>221</v>
      </c>
      <c r="F10" s="29" t="s">
        <v>222</v>
      </c>
      <c r="G10" s="29" t="s">
        <v>223</v>
      </c>
      <c r="J10" s="58" t="s">
        <v>604</v>
      </c>
      <c r="K10" s="58" t="s">
        <v>15</v>
      </c>
      <c r="L10" s="60"/>
    </row>
    <row r="11" spans="1:12" x14ac:dyDescent="0.35">
      <c r="A11" s="8"/>
      <c r="B11" s="8"/>
      <c r="C11" s="8"/>
      <c r="D11" s="8"/>
      <c r="E11" s="8"/>
      <c r="F11" s="8"/>
      <c r="G11" s="8"/>
      <c r="J11" s="58" t="s">
        <v>139</v>
      </c>
      <c r="K11" s="58" t="s">
        <v>153</v>
      </c>
      <c r="L11" s="60"/>
    </row>
    <row r="12" spans="1:12" x14ac:dyDescent="0.35">
      <c r="J12" s="58" t="s">
        <v>140</v>
      </c>
      <c r="K12" s="58" t="s">
        <v>15</v>
      </c>
      <c r="L12" s="60"/>
    </row>
    <row r="13" spans="1:12" x14ac:dyDescent="0.35">
      <c r="A13" s="31" t="s">
        <v>48</v>
      </c>
      <c r="J13" s="58" t="s">
        <v>29</v>
      </c>
      <c r="K13" s="58" t="s">
        <v>15</v>
      </c>
      <c r="L13" s="60"/>
    </row>
    <row r="14" spans="1:12" x14ac:dyDescent="0.35">
      <c r="A14" s="29" t="s">
        <v>49</v>
      </c>
      <c r="J14" s="58" t="s">
        <v>141</v>
      </c>
      <c r="K14" s="58" t="s">
        <v>15</v>
      </c>
      <c r="L14" s="60"/>
    </row>
    <row r="15" spans="1:12" x14ac:dyDescent="0.35">
      <c r="A15" s="8"/>
      <c r="J15" s="58" t="s">
        <v>142</v>
      </c>
      <c r="K15" s="58" t="s">
        <v>153</v>
      </c>
      <c r="L15" s="60"/>
    </row>
    <row r="16" spans="1:12" x14ac:dyDescent="0.35">
      <c r="J16" s="58" t="s">
        <v>143</v>
      </c>
      <c r="K16" s="58" t="s">
        <v>15</v>
      </c>
      <c r="L16" s="60"/>
    </row>
    <row r="17" spans="1:12" x14ac:dyDescent="0.35">
      <c r="A17" s="31" t="s">
        <v>50</v>
      </c>
      <c r="J17" s="58" t="s">
        <v>30</v>
      </c>
      <c r="K17" s="58" t="s">
        <v>153</v>
      </c>
      <c r="L17" s="60"/>
    </row>
    <row r="18" spans="1:12" x14ac:dyDescent="0.35">
      <c r="A18" s="29" t="s">
        <v>63</v>
      </c>
      <c r="B18" s="29" t="s">
        <v>64</v>
      </c>
      <c r="C18" s="29" t="s">
        <v>65</v>
      </c>
      <c r="J18" s="58" t="s">
        <v>31</v>
      </c>
      <c r="K18" s="58" t="s">
        <v>153</v>
      </c>
      <c r="L18" s="60"/>
    </row>
    <row r="19" spans="1:12" x14ac:dyDescent="0.35">
      <c r="A19" s="30"/>
      <c r="B19" s="30"/>
      <c r="C19" s="14"/>
      <c r="J19" s="58" t="s">
        <v>144</v>
      </c>
      <c r="K19" s="58" t="s">
        <v>153</v>
      </c>
      <c r="L19" s="60"/>
    </row>
    <row r="20" spans="1:12" x14ac:dyDescent="0.35">
      <c r="J20" s="58" t="s">
        <v>145</v>
      </c>
      <c r="K20" s="58" t="s">
        <v>153</v>
      </c>
      <c r="L20" s="60"/>
    </row>
    <row r="21" spans="1:12" x14ac:dyDescent="0.35">
      <c r="A21" s="31" t="s">
        <v>51</v>
      </c>
      <c r="J21" s="58" t="s">
        <v>146</v>
      </c>
      <c r="K21" s="58" t="s">
        <v>153</v>
      </c>
      <c r="L21" s="60"/>
    </row>
    <row r="22" spans="1:12" x14ac:dyDescent="0.35">
      <c r="A22" s="29" t="s">
        <v>52</v>
      </c>
      <c r="B22" s="29" t="s">
        <v>53</v>
      </c>
      <c r="C22" s="29" t="s">
        <v>54</v>
      </c>
      <c r="D22" s="29" t="s">
        <v>55</v>
      </c>
      <c r="E22" s="29" t="s">
        <v>13</v>
      </c>
      <c r="J22" s="58" t="s">
        <v>147</v>
      </c>
      <c r="K22" s="58" t="s">
        <v>153</v>
      </c>
      <c r="L22" s="60"/>
    </row>
    <row r="23" spans="1:12" x14ac:dyDescent="0.35">
      <c r="A23" s="9"/>
      <c r="B23" s="21"/>
      <c r="C23" s="30"/>
      <c r="D23" s="30"/>
      <c r="E23" s="30"/>
      <c r="J23" s="58" t="s">
        <v>148</v>
      </c>
      <c r="K23" s="58" t="s">
        <v>15</v>
      </c>
      <c r="L23" s="60"/>
    </row>
    <row r="24" spans="1:12" x14ac:dyDescent="0.35">
      <c r="E24" s="5"/>
      <c r="J24" s="58" t="s">
        <v>117</v>
      </c>
      <c r="K24" s="58" t="s">
        <v>15</v>
      </c>
      <c r="L24" s="60"/>
    </row>
    <row r="25" spans="1:12" x14ac:dyDescent="0.35">
      <c r="A25" s="31" t="s">
        <v>127</v>
      </c>
      <c r="J25" s="58" t="s">
        <v>650</v>
      </c>
      <c r="K25" s="58" t="s">
        <v>15</v>
      </c>
      <c r="L25" s="60">
        <v>1</v>
      </c>
    </row>
    <row r="26" spans="1:12" x14ac:dyDescent="0.35">
      <c r="A26" s="29" t="s">
        <v>56</v>
      </c>
      <c r="B26" s="29" t="s">
        <v>57</v>
      </c>
      <c r="J26" s="58" t="s">
        <v>121</v>
      </c>
      <c r="K26" s="58" t="s">
        <v>15</v>
      </c>
      <c r="L26" s="60">
        <v>2</v>
      </c>
    </row>
    <row r="27" spans="1:12" x14ac:dyDescent="0.35">
      <c r="A27" s="21" t="s">
        <v>712</v>
      </c>
      <c r="B27" s="8" t="s">
        <v>309</v>
      </c>
      <c r="J27" s="58" t="s">
        <v>651</v>
      </c>
      <c r="K27" s="58" t="s">
        <v>15</v>
      </c>
      <c r="L27" s="60">
        <v>3</v>
      </c>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10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481</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sheetData>
  <sheetProtection algorithmName="SHA-512" hashValue="uZyzl4ezSHip/vKnCwFyySZLTYSJf6HsP+RFHm4CduC/EAY8AxOHJK/FuSFRhC/lDxyTmKXzKk4HIHfRsbp0nw==" saltValue="ir+O50nX8cbMvcq2GrXBHw==" spinCount="100000" sheet="1" objects="1" scenarios="1"/>
  <protectedRanges>
    <protectedRange sqref="J3:L1048576" name="Range9"/>
    <protectedRange sqref="A35" name="Range8"/>
    <protectedRange sqref="B31" name="Range7"/>
    <protectedRange sqref="A27:B27" name="Range6"/>
    <protectedRange sqref="A23:E23" name="Range5"/>
    <protectedRange sqref="A19:C19" name="Range4"/>
    <protectedRange sqref="A15" name="Range3"/>
    <protectedRange sqref="A11:G11" name="Range2"/>
    <protectedRange sqref="C7" name="Range1"/>
    <protectedRange sqref="A31" name="Range6_1"/>
  </protectedRanges>
  <dataValidations count="1">
    <dataValidation type="custom" allowBlank="1" showInputMessage="1" showErrorMessage="1" error="Please use single quoted string._x000a_you will have to use two single quotes at the start." prompt="Example: ''xyz'" sqref="A27 B23 A31:B31" xr:uid="{00000000-0002-0000-15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500-000001000000}">
          <x14:formula1>
            <xm:f>'Validation Values'!$B$11:$B$12</xm:f>
          </x14:formula1>
          <xm:sqref>C7</xm:sqref>
        </x14:dataValidation>
        <x14:dataValidation type="list" allowBlank="1" showInputMessage="1" showErrorMessage="1" xr:uid="{00000000-0002-0000-1500-000002000000}">
          <x14:formula1>
            <xm:f>'Validation Values'!$B$15:$B$20</xm:f>
          </x14:formula1>
          <xm:sqref>D23</xm:sqref>
        </x14:dataValidation>
        <x14:dataValidation type="list" allowBlank="1" showInputMessage="1" showErrorMessage="1" xr:uid="{00000000-0002-0000-1500-000003000000}">
          <x14:formula1>
            <xm:f>'Validation Values'!$B$11:$B$12</xm:f>
          </x14:formula1>
          <xm:sqref>C23</xm:sqref>
        </x14:dataValidation>
        <x14:dataValidation type="list" allowBlank="1" showInputMessage="1" showErrorMessage="1" xr:uid="{00000000-0002-0000-15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500-000005000000}">
          <x14:formula1>
            <xm:f>Variables!$B$4:$B$500</xm:f>
          </x14:formula1>
          <xm:sqref>A35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3">
    <tabColor rgb="FF92D050"/>
  </sheetPr>
  <dimension ref="A1:M35"/>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raw_17</v>
      </c>
      <c r="B3" s="22">
        <f ca="1">TRIM(MID($A$3,5,2))*1</f>
        <v>17</v>
      </c>
      <c r="C3" s="22" t="str">
        <f ca="1">VLOOKUP($B3,Workflows!$B:$H,3,0)</f>
        <v>DSDK</v>
      </c>
      <c r="D3" s="22" t="str">
        <f ca="1">VLOOKUP($B3,Workflows!$B:$H,4,0)</f>
        <v>advertiser_entity</v>
      </c>
      <c r="E3" s="26" t="str">
        <f ca="1">VLOOKUP($B3,Workflows!$B:$U,20,0)</f>
        <v>LMT</v>
      </c>
      <c r="F3" s="26" t="str">
        <f ca="1">IF(UPPER($E$3)="LMT",SUBSTITUTE(SUBSTITUTE(VLOOKUP($B$3,Workflows!$B:$J,8,0),C3,""),"__","_"),"")</f>
        <v>LMT_ADVERTISER_ENTITY_PRESRC</v>
      </c>
      <c r="J3" s="58" t="s">
        <v>20</v>
      </c>
      <c r="K3" s="58" t="s">
        <v>15</v>
      </c>
      <c r="L3" s="60"/>
    </row>
    <row r="4" spans="1:12" x14ac:dyDescent="0.35">
      <c r="J4" s="58" t="s">
        <v>28</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dsdk_advertiser_entity</v>
      </c>
      <c r="B7" s="22" t="str">
        <f ca="1">VLOOKUP($B3,Workflows!$B:$H,7,0)</f>
        <v>raw_dsdk_advertiser_entity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652</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224</v>
      </c>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6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'Validation Values'!$A$15:$A$17</xm:f>
          </x14:formula1>
          <xm:sqref>B27</xm:sqref>
        </x14:dataValidation>
        <x14:dataValidation type="list" allowBlank="1" showInputMessage="1" showErrorMessage="1" xr:uid="{00000000-0002-0000-1600-000002000000}">
          <x14:formula1>
            <xm:f>'Validation Values'!$B$11:$B$12</xm:f>
          </x14:formula1>
          <xm:sqref>C23</xm:sqref>
        </x14:dataValidation>
        <x14:dataValidation type="list" allowBlank="1" showInputMessage="1" showErrorMessage="1" xr:uid="{00000000-0002-0000-1600-000003000000}">
          <x14:formula1>
            <xm:f>'Validation Values'!$B$15:$B$20</xm:f>
          </x14:formula1>
          <xm:sqref>D23</xm:sqref>
        </x14:dataValidation>
        <x14:dataValidation type="list" showInputMessage="1" showErrorMessage="1" xr:uid="{00000000-0002-0000-16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600-000005000000}">
          <x14:formula1>
            <xm:f>Variables!$B$4:$B$500</xm:f>
          </x14:formula1>
          <xm:sqref>A35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4">
    <tabColor rgb="FF92D050"/>
  </sheetPr>
  <dimension ref="A1:M38"/>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raw_18</v>
      </c>
      <c r="B3" s="22">
        <f ca="1">TRIM(MID($A$3,5,2))*1</f>
        <v>18</v>
      </c>
      <c r="C3" s="22" t="str">
        <f ca="1">VLOOKUP($B3,Workflows!$B:$H,3,0)</f>
        <v>DSDK</v>
      </c>
      <c r="D3" s="22" t="str">
        <f ca="1">VLOOKUP($B3,Workflows!$B:$H,4,0)</f>
        <v>campaign_entity</v>
      </c>
      <c r="E3" s="26" t="str">
        <f ca="1">VLOOKUP($B3,Workflows!$B:$U,20,0)</f>
        <v>LMT</v>
      </c>
      <c r="F3" s="26" t="str">
        <f ca="1">IF(UPPER($E$3)="LMT",SUBSTITUTE(SUBSTITUTE(VLOOKUP($B$3,Workflows!$B:$J,8,0),C3,""),"__","_"),"")</f>
        <v>LMT_CAMPAIGN_ENTITY_PRESRC</v>
      </c>
      <c r="J3" s="58" t="s">
        <v>20</v>
      </c>
      <c r="K3" s="58" t="s">
        <v>15</v>
      </c>
      <c r="L3" s="60"/>
    </row>
    <row r="4" spans="1:12" x14ac:dyDescent="0.35">
      <c r="J4" s="58" t="s">
        <v>653</v>
      </c>
      <c r="K4" s="58" t="s">
        <v>15</v>
      </c>
      <c r="L4" s="60"/>
    </row>
    <row r="5" spans="1:12" x14ac:dyDescent="0.35">
      <c r="A5" s="31" t="s">
        <v>151</v>
      </c>
      <c r="J5" s="58" t="s">
        <v>654</v>
      </c>
      <c r="K5" s="58" t="s">
        <v>15</v>
      </c>
      <c r="L5" s="60"/>
    </row>
    <row r="6" spans="1:12" x14ac:dyDescent="0.35">
      <c r="A6" s="29" t="s">
        <v>195</v>
      </c>
      <c r="B6" s="29" t="s">
        <v>191</v>
      </c>
      <c r="C6" s="29" t="s">
        <v>219</v>
      </c>
      <c r="J6" s="58" t="s">
        <v>113</v>
      </c>
      <c r="K6" s="58" t="s">
        <v>15</v>
      </c>
      <c r="L6" s="60"/>
    </row>
    <row r="7" spans="1:12" x14ac:dyDescent="0.35">
      <c r="A7" s="22" t="str">
        <f ca="1">VLOOKUP($B3,Workflows!$B:$H,6,0)</f>
        <v>dsdk_campaign_entity</v>
      </c>
      <c r="B7" s="22" t="str">
        <f ca="1">VLOOKUP($B3,Workflows!$B:$H,7,0)</f>
        <v>raw_dsdk_campaign_entity</v>
      </c>
      <c r="C7" s="30" t="b">
        <v>0</v>
      </c>
      <c r="J7" s="58" t="s">
        <v>111</v>
      </c>
      <c r="K7" s="58" t="s">
        <v>15</v>
      </c>
      <c r="L7" s="60"/>
    </row>
    <row r="8" spans="1:12" x14ac:dyDescent="0.35">
      <c r="D8" s="27"/>
      <c r="J8" s="58" t="s">
        <v>14</v>
      </c>
      <c r="K8" s="58" t="s">
        <v>15</v>
      </c>
      <c r="L8" s="60"/>
    </row>
    <row r="9" spans="1:12" x14ac:dyDescent="0.35">
      <c r="A9" s="31" t="s">
        <v>61</v>
      </c>
      <c r="J9" s="58" t="s">
        <v>655</v>
      </c>
      <c r="K9" s="58" t="s">
        <v>15</v>
      </c>
      <c r="L9" s="60"/>
    </row>
    <row r="10" spans="1:12" x14ac:dyDescent="0.35">
      <c r="A10" s="29" t="s">
        <v>59</v>
      </c>
      <c r="B10" s="29" t="s">
        <v>60</v>
      </c>
      <c r="C10" s="29" t="s">
        <v>62</v>
      </c>
      <c r="D10" s="29" t="s">
        <v>220</v>
      </c>
      <c r="E10" s="29" t="s">
        <v>221</v>
      </c>
      <c r="F10" s="29" t="s">
        <v>222</v>
      </c>
      <c r="G10" s="29" t="s">
        <v>223</v>
      </c>
      <c r="J10" s="58" t="s">
        <v>656</v>
      </c>
      <c r="K10" s="58" t="s">
        <v>15</v>
      </c>
      <c r="L10" s="60"/>
    </row>
    <row r="11" spans="1:12" x14ac:dyDescent="0.35">
      <c r="A11" s="8"/>
      <c r="B11" s="8"/>
      <c r="C11" s="8"/>
      <c r="D11" s="8"/>
      <c r="E11" s="8"/>
      <c r="F11" s="8"/>
      <c r="G11" s="8"/>
      <c r="J11" s="58" t="s">
        <v>657</v>
      </c>
      <c r="K11" s="58" t="s">
        <v>15</v>
      </c>
      <c r="L11" s="60"/>
    </row>
    <row r="12" spans="1:12" x14ac:dyDescent="0.35">
      <c r="J12" s="58" t="s">
        <v>658</v>
      </c>
      <c r="K12" s="58" t="s">
        <v>15</v>
      </c>
      <c r="L12" s="60"/>
    </row>
    <row r="13" spans="1:12" x14ac:dyDescent="0.35">
      <c r="A13" s="31" t="s">
        <v>48</v>
      </c>
      <c r="J13" s="58" t="s">
        <v>659</v>
      </c>
      <c r="K13" s="58" t="s">
        <v>15</v>
      </c>
      <c r="L13" s="60"/>
    </row>
    <row r="14" spans="1:12" x14ac:dyDescent="0.35">
      <c r="A14" s="29" t="s">
        <v>49</v>
      </c>
      <c r="J14" s="58" t="s">
        <v>660</v>
      </c>
      <c r="K14" s="58" t="s">
        <v>15</v>
      </c>
      <c r="L14" s="60"/>
    </row>
    <row r="15" spans="1:12" x14ac:dyDescent="0.35">
      <c r="A15" s="8" t="s">
        <v>665</v>
      </c>
      <c r="J15" s="58" t="s">
        <v>661</v>
      </c>
      <c r="K15" s="58" t="s">
        <v>15</v>
      </c>
      <c r="L15" s="60"/>
    </row>
    <row r="16" spans="1:12" x14ac:dyDescent="0.35">
      <c r="J16" s="58" t="s">
        <v>662</v>
      </c>
      <c r="K16" s="58" t="s">
        <v>15</v>
      </c>
      <c r="L16" s="60"/>
    </row>
    <row r="17" spans="1:12" x14ac:dyDescent="0.35">
      <c r="A17" s="31" t="s">
        <v>50</v>
      </c>
      <c r="J17" s="58" t="s">
        <v>663</v>
      </c>
      <c r="K17" s="58" t="s">
        <v>15</v>
      </c>
      <c r="L17" s="60"/>
    </row>
    <row r="18" spans="1:12" x14ac:dyDescent="0.35">
      <c r="A18" s="29" t="s">
        <v>63</v>
      </c>
      <c r="B18" s="29" t="s">
        <v>64</v>
      </c>
      <c r="C18" s="29" t="s">
        <v>65</v>
      </c>
      <c r="J18" s="58" t="s">
        <v>664</v>
      </c>
      <c r="K18" s="58" t="s">
        <v>15</v>
      </c>
      <c r="L18" s="60"/>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623</v>
      </c>
      <c r="J35" s="61"/>
      <c r="K35" s="61"/>
      <c r="L35" s="61"/>
    </row>
    <row r="36" spans="1:12" x14ac:dyDescent="0.35">
      <c r="J36" s="61"/>
      <c r="K36" s="61"/>
      <c r="L36" s="61"/>
    </row>
    <row r="37" spans="1:12" x14ac:dyDescent="0.35">
      <c r="J37" s="61"/>
      <c r="K37" s="61"/>
      <c r="L37" s="61"/>
    </row>
    <row r="38" spans="1:12" x14ac:dyDescent="0.35">
      <c r="J38" s="61"/>
      <c r="K38" s="61"/>
      <c r="L38"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7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700-000001000000}">
          <x14:formula1>
            <xm:f>'Validation Values'!$B$11:$B$12</xm:f>
          </x14:formula1>
          <xm:sqref>C7</xm:sqref>
        </x14:dataValidation>
        <x14:dataValidation type="list" allowBlank="1" showInputMessage="1" showErrorMessage="1" xr:uid="{00000000-0002-0000-1700-000002000000}">
          <x14:formula1>
            <xm:f>'Validation Values'!$B$15:$B$20</xm:f>
          </x14:formula1>
          <xm:sqref>D23</xm:sqref>
        </x14:dataValidation>
        <x14:dataValidation type="list" allowBlank="1" showInputMessage="1" showErrorMessage="1" xr:uid="{00000000-0002-0000-1700-000003000000}">
          <x14:formula1>
            <xm:f>'Validation Values'!$B$11:$B$12</xm:f>
          </x14:formula1>
          <xm:sqref>C23</xm:sqref>
        </x14:dataValidation>
        <x14:dataValidation type="list" allowBlank="1" showInputMessage="1" showErrorMessage="1" xr:uid="{00000000-0002-0000-17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700-000005000000}">
          <x14:formula1>
            <xm:f>Variables!$B$4:$B$500</xm:f>
          </x14:formula1>
          <xm:sqref>A35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5">
    <tabColor rgb="FF92D050"/>
  </sheetPr>
  <dimension ref="A1:M37"/>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raw_19</v>
      </c>
      <c r="B3" s="22">
        <f ca="1">TRIM(MID($A$3,5,2))*1</f>
        <v>19</v>
      </c>
      <c r="C3" s="22" t="str">
        <f ca="1">VLOOKUP($B3,Workflows!$B:$H,3,0)</f>
        <v>DSDK</v>
      </c>
      <c r="D3" s="22" t="str">
        <f ca="1">VLOOKUP($B3,Workflows!$B:$H,4,0)</f>
        <v>campaign_override_creative_entity</v>
      </c>
      <c r="E3" s="26" t="str">
        <f ca="1">VLOOKUP($B3,Workflows!$B:$U,20,0)</f>
        <v>LMT</v>
      </c>
      <c r="F3" s="26" t="str">
        <f ca="1">IF(UPPER($E$3)="LMT",SUBSTITUTE(SUBSTITUTE(VLOOKUP($B$3,Workflows!$B:$J,8,0),C3,""),"__","_"),"")</f>
        <v>LMT_CAMPAIGN_OVERRIDE_CREATIVE_ENTITY_PRESRC</v>
      </c>
      <c r="J3" s="58" t="s">
        <v>654</v>
      </c>
      <c r="K3" s="58" t="s">
        <v>15</v>
      </c>
      <c r="L3" s="60"/>
    </row>
    <row r="4" spans="1:12" x14ac:dyDescent="0.35">
      <c r="J4" s="58" t="s">
        <v>113</v>
      </c>
      <c r="K4" s="58" t="s">
        <v>15</v>
      </c>
      <c r="L4" s="60"/>
    </row>
    <row r="5" spans="1:12" x14ac:dyDescent="0.35">
      <c r="A5" s="31" t="s">
        <v>151</v>
      </c>
      <c r="J5" s="58" t="s">
        <v>111</v>
      </c>
      <c r="K5" s="58" t="s">
        <v>15</v>
      </c>
      <c r="L5" s="60"/>
    </row>
    <row r="6" spans="1:12" x14ac:dyDescent="0.35">
      <c r="A6" s="29" t="s">
        <v>195</v>
      </c>
      <c r="B6" s="29" t="s">
        <v>191</v>
      </c>
      <c r="C6" s="29" t="s">
        <v>219</v>
      </c>
      <c r="J6" s="58" t="s">
        <v>112</v>
      </c>
      <c r="K6" s="58" t="s">
        <v>15</v>
      </c>
      <c r="L6" s="60"/>
    </row>
    <row r="7" spans="1:12" x14ac:dyDescent="0.35">
      <c r="A7" s="22" t="str">
        <f ca="1">VLOOKUP($B3,Workflows!$B:$H,6,0)</f>
        <v>dsdk_campaign_override_creative_entity</v>
      </c>
      <c r="B7" s="22" t="str">
        <f ca="1">VLOOKUP($B3,Workflows!$B:$H,7,0)</f>
        <v>raw_dsdk_campaign_override_creative_entity</v>
      </c>
      <c r="C7" s="30" t="b">
        <v>0</v>
      </c>
      <c r="J7" s="58" t="s">
        <v>32</v>
      </c>
      <c r="K7" s="58" t="s">
        <v>15</v>
      </c>
      <c r="L7" s="60"/>
    </row>
    <row r="8" spans="1:12" x14ac:dyDescent="0.35">
      <c r="D8" s="27"/>
      <c r="J8" s="58" t="s">
        <v>666</v>
      </c>
      <c r="K8" s="58" t="s">
        <v>15</v>
      </c>
      <c r="L8" s="60"/>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667</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366</v>
      </c>
      <c r="J35" s="61"/>
      <c r="K35" s="61"/>
      <c r="L35" s="61"/>
    </row>
    <row r="36" spans="1:12" x14ac:dyDescent="0.35">
      <c r="J36" s="61"/>
      <c r="K36" s="61"/>
      <c r="L36" s="61"/>
    </row>
    <row r="37" spans="1:12" x14ac:dyDescent="0.35">
      <c r="J37" s="61"/>
      <c r="K37" s="61"/>
      <c r="L37"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8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800-000001000000}">
          <x14:formula1>
            <xm:f>'Validation Values'!$A$15:$A$17</xm:f>
          </x14:formula1>
          <xm:sqref>B27</xm:sqref>
        </x14:dataValidation>
        <x14:dataValidation type="list" allowBlank="1" showInputMessage="1" showErrorMessage="1" xr:uid="{00000000-0002-0000-1800-000002000000}">
          <x14:formula1>
            <xm:f>'Validation Values'!$B$11:$B$12</xm:f>
          </x14:formula1>
          <xm:sqref>C23</xm:sqref>
        </x14:dataValidation>
        <x14:dataValidation type="list" allowBlank="1" showInputMessage="1" showErrorMessage="1" xr:uid="{00000000-0002-0000-1800-000003000000}">
          <x14:formula1>
            <xm:f>'Validation Values'!$B$15:$B$20</xm:f>
          </x14:formula1>
          <xm:sqref>D23</xm:sqref>
        </x14:dataValidation>
        <x14:dataValidation type="list" showInputMessage="1" showErrorMessage="1" xr:uid="{00000000-0002-0000-18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800-000005000000}">
          <x14:formula1>
            <xm:f>Variables!$B$4:$B$500</xm:f>
          </x14:formula1>
          <xm:sqref>A35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8">
    <tabColor rgb="FF92D050"/>
  </sheetPr>
  <dimension ref="A1:M35"/>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raw_20</v>
      </c>
      <c r="B3" s="22">
        <f ca="1">TRIM(MID($A$3,5,2))*1</f>
        <v>20</v>
      </c>
      <c r="C3" s="22" t="str">
        <f ca="1">VLOOKUP($B3,Workflows!$B:$H,3,0)</f>
        <v>DSDK</v>
      </c>
      <c r="D3" s="22" t="str">
        <f ca="1">VLOOKUP($B3,Workflows!$B:$H,4,0)</f>
        <v>campaign_override_placement_entity</v>
      </c>
      <c r="E3" s="26" t="str">
        <f ca="1">VLOOKUP($B3,Workflows!$B:$U,20,0)</f>
        <v>LMT</v>
      </c>
      <c r="F3" s="26" t="str">
        <f ca="1">IF(UPPER($E$3)="LMT",SUBSTITUTE(SUBSTITUTE(VLOOKUP($B$3,Workflows!$B:$J,8,0),C3,""),"__","_"),"")</f>
        <v>LMT_CAMPAIGN_OVERRIDE_PLACEMENT_ENTITY_PRESRC</v>
      </c>
      <c r="J3" s="58" t="s">
        <v>654</v>
      </c>
      <c r="K3" s="58" t="s">
        <v>15</v>
      </c>
      <c r="L3" s="60"/>
    </row>
    <row r="4" spans="1:12" x14ac:dyDescent="0.35">
      <c r="J4" s="58" t="s">
        <v>113</v>
      </c>
      <c r="K4" s="58" t="s">
        <v>15</v>
      </c>
      <c r="L4" s="60"/>
    </row>
    <row r="5" spans="1:12" x14ac:dyDescent="0.35">
      <c r="A5" s="31" t="s">
        <v>151</v>
      </c>
      <c r="J5" s="58" t="s">
        <v>111</v>
      </c>
      <c r="K5" s="58" t="s">
        <v>15</v>
      </c>
      <c r="L5" s="60"/>
    </row>
    <row r="6" spans="1:12" x14ac:dyDescent="0.35">
      <c r="A6" s="29" t="s">
        <v>195</v>
      </c>
      <c r="B6" s="29" t="s">
        <v>191</v>
      </c>
      <c r="C6" s="29" t="s">
        <v>219</v>
      </c>
      <c r="J6" s="58" t="s">
        <v>115</v>
      </c>
      <c r="K6" s="58" t="s">
        <v>15</v>
      </c>
      <c r="L6" s="60"/>
    </row>
    <row r="7" spans="1:12" x14ac:dyDescent="0.35">
      <c r="A7" s="22" t="str">
        <f ca="1">VLOOKUP($B3,Workflows!$B:$H,6,0)</f>
        <v>dsdk_campaign_override_placement_entity</v>
      </c>
      <c r="B7" s="22" t="str">
        <f ca="1">VLOOKUP($B3,Workflows!$B:$H,7,0)</f>
        <v>raw_dsdk_campaign_override_placement_entity</v>
      </c>
      <c r="C7" s="30" t="b">
        <v>0</v>
      </c>
      <c r="J7" s="58" t="s">
        <v>668</v>
      </c>
      <c r="K7" s="58" t="s">
        <v>15</v>
      </c>
      <c r="L7" s="60"/>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669</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366</v>
      </c>
      <c r="J35" s="61"/>
      <c r="K35" s="61"/>
      <c r="L35"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9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900-000001000000}">
          <x14:formula1>
            <xm:f>'Validation Values'!$B$11:$B$12</xm:f>
          </x14:formula1>
          <xm:sqref>C7</xm:sqref>
        </x14:dataValidation>
        <x14:dataValidation type="list" allowBlank="1" showInputMessage="1" showErrorMessage="1" xr:uid="{00000000-0002-0000-1900-000002000000}">
          <x14:formula1>
            <xm:f>'Validation Values'!$B$15:$B$20</xm:f>
          </x14:formula1>
          <xm:sqref>D23</xm:sqref>
        </x14:dataValidation>
        <x14:dataValidation type="list" allowBlank="1" showInputMessage="1" showErrorMessage="1" xr:uid="{00000000-0002-0000-1900-000003000000}">
          <x14:formula1>
            <xm:f>'Validation Values'!$B$11:$B$12</xm:f>
          </x14:formula1>
          <xm:sqref>C23</xm:sqref>
        </x14:dataValidation>
        <x14:dataValidation type="list" allowBlank="1" showInputMessage="1" showErrorMessage="1" xr:uid="{00000000-0002-0000-19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900-000005000000}">
          <x14:formula1>
            <xm:f>Variables!$B$4:$B$500</xm:f>
          </x14:formula1>
          <xm:sqref>A35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9">
    <tabColor rgb="FF92D050"/>
  </sheetPr>
  <dimension ref="A1:M39"/>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raw_21</v>
      </c>
      <c r="B3" s="22">
        <f ca="1">TRIM(MID($A$3,5,2))*1</f>
        <v>21</v>
      </c>
      <c r="C3" s="22" t="str">
        <f ca="1">VLOOKUP($B3,Workflows!$B:$H,3,0)</f>
        <v>DSDK</v>
      </c>
      <c r="D3" s="22" t="str">
        <f ca="1">VLOOKUP($B3,Workflows!$B:$H,4,0)</f>
        <v>campaign_override_placement_media_cost_basis_entity</v>
      </c>
      <c r="E3" s="26" t="str">
        <f ca="1">VLOOKUP($B3,Workflows!$B:$U,20,0)</f>
        <v>SPEND</v>
      </c>
      <c r="F3" s="26" t="str">
        <f ca="1">IF(UPPER($E$3)="LMT",SUBSTITUTE(SUBSTITUTE(VLOOKUP($B$3,Workflows!$B:$J,8,0),C3,""),"__","_"),"")</f>
        <v/>
      </c>
      <c r="J3" s="58" t="s">
        <v>654</v>
      </c>
      <c r="K3" s="58" t="s">
        <v>15</v>
      </c>
      <c r="L3" s="60"/>
    </row>
    <row r="4" spans="1:12" x14ac:dyDescent="0.35">
      <c r="J4" s="58" t="s">
        <v>113</v>
      </c>
      <c r="K4" s="58" t="s">
        <v>15</v>
      </c>
      <c r="L4" s="60"/>
    </row>
    <row r="5" spans="1:12" x14ac:dyDescent="0.35">
      <c r="A5" s="31" t="s">
        <v>151</v>
      </c>
      <c r="J5" s="58" t="s">
        <v>111</v>
      </c>
      <c r="K5" s="58" t="s">
        <v>15</v>
      </c>
      <c r="L5" s="60"/>
    </row>
    <row r="6" spans="1:12" x14ac:dyDescent="0.35">
      <c r="A6" s="29" t="s">
        <v>195</v>
      </c>
      <c r="B6" s="29" t="s">
        <v>191</v>
      </c>
      <c r="C6" s="29" t="s">
        <v>219</v>
      </c>
      <c r="J6" s="58" t="s">
        <v>115</v>
      </c>
      <c r="K6" s="58" t="s">
        <v>15</v>
      </c>
      <c r="L6" s="60"/>
    </row>
    <row r="7" spans="1:12" x14ac:dyDescent="0.35">
      <c r="A7" s="22" t="str">
        <f ca="1">VLOOKUP($B3,Workflows!$B:$H,6,0)</f>
        <v>dsdk_campaign_override_placement_media_cost_basis_entity</v>
      </c>
      <c r="B7" s="22" t="str">
        <f ca="1">VLOOKUP($B3,Workflows!$B:$H,7,0)</f>
        <v>raw_dsdk_campaign_override_placement_media_cost_basis_entity</v>
      </c>
      <c r="C7" s="30" t="b">
        <v>1</v>
      </c>
      <c r="J7" s="58" t="s">
        <v>670</v>
      </c>
      <c r="K7" s="58" t="s">
        <v>15</v>
      </c>
      <c r="L7" s="60"/>
    </row>
    <row r="8" spans="1:12" x14ac:dyDescent="0.35">
      <c r="D8" s="27"/>
      <c r="J8" s="58" t="s">
        <v>671</v>
      </c>
      <c r="K8" s="58" t="s">
        <v>15</v>
      </c>
      <c r="L8" s="60"/>
    </row>
    <row r="9" spans="1:12" x14ac:dyDescent="0.35">
      <c r="A9" s="31" t="s">
        <v>61</v>
      </c>
      <c r="J9" s="58" t="s">
        <v>672</v>
      </c>
      <c r="K9" s="58" t="s">
        <v>15</v>
      </c>
      <c r="L9" s="60"/>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673</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272</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A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A00-000001000000}">
          <x14:formula1>
            <xm:f>'Validation Values'!$A$15:$A$17</xm:f>
          </x14:formula1>
          <xm:sqref>B27</xm:sqref>
        </x14:dataValidation>
        <x14:dataValidation type="list" allowBlank="1" showInputMessage="1" showErrorMessage="1" xr:uid="{00000000-0002-0000-1A00-000002000000}">
          <x14:formula1>
            <xm:f>'Validation Values'!$B$11:$B$12</xm:f>
          </x14:formula1>
          <xm:sqref>C23</xm:sqref>
        </x14:dataValidation>
        <x14:dataValidation type="list" allowBlank="1" showInputMessage="1" showErrorMessage="1" xr:uid="{00000000-0002-0000-1A00-000003000000}">
          <x14:formula1>
            <xm:f>'Validation Values'!$B$15:$B$20</xm:f>
          </x14:formula1>
          <xm:sqref>D23</xm:sqref>
        </x14:dataValidation>
        <x14:dataValidation type="list" showInputMessage="1" showErrorMessage="1" xr:uid="{00000000-0002-0000-1A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A00-000005000000}">
          <x14:formula1>
            <xm:f>Variables!$B$4:$B$500</xm:f>
          </x14:formula1>
          <xm:sqref>A35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0">
    <tabColor rgb="FF92D050"/>
  </sheetPr>
  <dimension ref="A1:M41"/>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raw_22</v>
      </c>
      <c r="B3" s="22">
        <f ca="1">TRIM(MID($A$3,5,2))*1</f>
        <v>22</v>
      </c>
      <c r="C3" s="22" t="str">
        <f ca="1">VLOOKUP($B3,Workflows!$B:$H,3,0)</f>
        <v>DSDK</v>
      </c>
      <c r="D3" s="22" t="str">
        <f ca="1">VLOOKUP($B3,Workflows!$B:$H,4,0)</f>
        <v>campaign_override_site_entity</v>
      </c>
      <c r="E3" s="26" t="str">
        <f ca="1">VLOOKUP($B3,Workflows!$B:$U,20,0)</f>
        <v>LMT</v>
      </c>
      <c r="F3" s="26" t="str">
        <f ca="1">IF(UPPER($E$3)="LMT",SUBSTITUTE(SUBSTITUTE(VLOOKUP($B$3,Workflows!$B:$J,8,0),C3,""),"__","_"),"")</f>
        <v>LMT_CAMPAIGN_OVERRIDE_SITE_ENTITY_PRESRC</v>
      </c>
      <c r="J3" s="58" t="s">
        <v>654</v>
      </c>
      <c r="K3" s="58" t="s">
        <v>15</v>
      </c>
      <c r="L3" s="60"/>
    </row>
    <row r="4" spans="1:12" x14ac:dyDescent="0.35">
      <c r="J4" s="58" t="s">
        <v>113</v>
      </c>
      <c r="K4" s="58" t="s">
        <v>15</v>
      </c>
      <c r="L4" s="60"/>
    </row>
    <row r="5" spans="1:12" x14ac:dyDescent="0.35">
      <c r="A5" s="31" t="s">
        <v>151</v>
      </c>
      <c r="J5" s="58" t="s">
        <v>111</v>
      </c>
      <c r="K5" s="58" t="s">
        <v>15</v>
      </c>
      <c r="L5" s="60"/>
    </row>
    <row r="6" spans="1:12" x14ac:dyDescent="0.35">
      <c r="A6" s="29" t="s">
        <v>195</v>
      </c>
      <c r="B6" s="29" t="s">
        <v>191</v>
      </c>
      <c r="C6" s="29" t="s">
        <v>219</v>
      </c>
      <c r="J6" s="58" t="s">
        <v>116</v>
      </c>
      <c r="K6" s="58" t="s">
        <v>15</v>
      </c>
      <c r="L6" s="60"/>
    </row>
    <row r="7" spans="1:12" x14ac:dyDescent="0.35">
      <c r="A7" s="22" t="str">
        <f ca="1">VLOOKUP($B3,Workflows!$B:$H,6,0)</f>
        <v>dsdk_campaign_override_site_entity</v>
      </c>
      <c r="B7" s="22" t="str">
        <f ca="1">VLOOKUP($B3,Workflows!$B:$H,7,0)</f>
        <v>raw_dsdk_campaign_override_site_entity</v>
      </c>
      <c r="C7" s="30" t="b">
        <v>0</v>
      </c>
      <c r="J7" s="58" t="s">
        <v>675</v>
      </c>
      <c r="K7" s="58" t="s">
        <v>15</v>
      </c>
      <c r="L7" s="60"/>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674</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366</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B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B00-000001000000}">
          <x14:formula1>
            <xm:f>'Validation Values'!$B$11:$B$12</xm:f>
          </x14:formula1>
          <xm:sqref>C7</xm:sqref>
        </x14:dataValidation>
        <x14:dataValidation type="list" allowBlank="1" showInputMessage="1" showErrorMessage="1" xr:uid="{00000000-0002-0000-1B00-000002000000}">
          <x14:formula1>
            <xm:f>'Validation Values'!$B$15:$B$20</xm:f>
          </x14:formula1>
          <xm:sqref>D23</xm:sqref>
        </x14:dataValidation>
        <x14:dataValidation type="list" allowBlank="1" showInputMessage="1" showErrorMessage="1" xr:uid="{00000000-0002-0000-1B00-000003000000}">
          <x14:formula1>
            <xm:f>'Validation Values'!$B$11:$B$12</xm:f>
          </x14:formula1>
          <xm:sqref>C23</xm:sqref>
        </x14:dataValidation>
        <x14:dataValidation type="list" allowBlank="1" showInputMessage="1" showErrorMessage="1" xr:uid="{00000000-0002-0000-1B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B00-000005000000}">
          <x14:formula1>
            <xm:f>Variables!$B$4:$B$500</xm:f>
          </x14:formula1>
          <xm:sqref>A35</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1">
    <tabColor rgb="FF92D050"/>
  </sheetPr>
  <dimension ref="A1:M35"/>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raw_23</v>
      </c>
      <c r="B3" s="22">
        <f ca="1">TRIM(MID($A$3,5,2))*1</f>
        <v>23</v>
      </c>
      <c r="C3" s="22" t="str">
        <f ca="1">VLOOKUP($B3,Workflows!$B:$H,3,0)</f>
        <v>DSDK</v>
      </c>
      <c r="D3" s="22" t="str">
        <f ca="1">VLOOKUP($B3,Workflows!$B:$H,4,0)</f>
        <v>conversion_type_entity</v>
      </c>
      <c r="E3" s="26" t="str">
        <f ca="1">VLOOKUP($B3,Workflows!$B:$U,20,0)</f>
        <v>LMT</v>
      </c>
      <c r="F3" s="26" t="str">
        <f ca="1">IF(UPPER($E$3)="LMT",SUBSTITUTE(SUBSTITUTE(VLOOKUP($B$3,Workflows!$B:$J,8,0),C3,""),"__","_"),"")</f>
        <v>LMT_CONVERSION_TYPE_ENTITY_PRESRC</v>
      </c>
      <c r="J3" s="58" t="s">
        <v>20</v>
      </c>
      <c r="K3" s="58" t="s">
        <v>15</v>
      </c>
      <c r="L3" s="60"/>
    </row>
    <row r="4" spans="1:12" x14ac:dyDescent="0.35">
      <c r="J4" s="58" t="s">
        <v>113</v>
      </c>
      <c r="K4" s="58" t="s">
        <v>15</v>
      </c>
      <c r="L4" s="60"/>
    </row>
    <row r="5" spans="1:12" x14ac:dyDescent="0.35">
      <c r="A5" s="31" t="s">
        <v>151</v>
      </c>
      <c r="J5" s="58" t="s">
        <v>645</v>
      </c>
      <c r="K5" s="58" t="s">
        <v>15</v>
      </c>
      <c r="L5" s="60"/>
    </row>
    <row r="6" spans="1:12" x14ac:dyDescent="0.35">
      <c r="A6" s="29" t="s">
        <v>195</v>
      </c>
      <c r="B6" s="29" t="s">
        <v>191</v>
      </c>
      <c r="C6" s="29" t="s">
        <v>219</v>
      </c>
      <c r="J6" s="58" t="s">
        <v>23</v>
      </c>
      <c r="K6" s="58" t="s">
        <v>15</v>
      </c>
      <c r="L6" s="60"/>
    </row>
    <row r="7" spans="1:12" x14ac:dyDescent="0.35">
      <c r="A7" s="22" t="str">
        <f ca="1">VLOOKUP($B3,Workflows!$B:$H,6,0)</f>
        <v>dsdk_conversion_type_entity</v>
      </c>
      <c r="B7" s="22" t="str">
        <f ca="1">VLOOKUP($B3,Workflows!$B:$H,7,0)</f>
        <v>raw_dsdk_conversion_type_entity</v>
      </c>
      <c r="C7" s="30" t="b">
        <v>0</v>
      </c>
      <c r="J7" s="58" t="s">
        <v>24</v>
      </c>
      <c r="K7" s="58" t="s">
        <v>15</v>
      </c>
      <c r="L7" s="60"/>
    </row>
    <row r="8" spans="1:12" x14ac:dyDescent="0.35">
      <c r="D8" s="27"/>
      <c r="J8" s="58" t="s">
        <v>25</v>
      </c>
      <c r="K8" s="58" t="s">
        <v>15</v>
      </c>
      <c r="L8" s="60"/>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676</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366</v>
      </c>
      <c r="J35" s="61"/>
      <c r="K35" s="61"/>
      <c r="L35"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C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C00-000001000000}">
          <x14:formula1>
            <xm:f>'Validation Values'!$A$15:$A$17</xm:f>
          </x14:formula1>
          <xm:sqref>B27</xm:sqref>
        </x14:dataValidation>
        <x14:dataValidation type="list" allowBlank="1" showInputMessage="1" showErrorMessage="1" xr:uid="{00000000-0002-0000-1C00-000002000000}">
          <x14:formula1>
            <xm:f>'Validation Values'!$B$11:$B$12</xm:f>
          </x14:formula1>
          <xm:sqref>C23</xm:sqref>
        </x14:dataValidation>
        <x14:dataValidation type="list" allowBlank="1" showInputMessage="1" showErrorMessage="1" xr:uid="{00000000-0002-0000-1C00-000003000000}">
          <x14:formula1>
            <xm:f>'Validation Values'!$B$15:$B$20</xm:f>
          </x14:formula1>
          <xm:sqref>D23</xm:sqref>
        </x14:dataValidation>
        <x14:dataValidation type="list" showInputMessage="1" showErrorMessage="1" xr:uid="{00000000-0002-0000-1C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C00-000005000000}">
          <x14:formula1>
            <xm:f>Variables!$B$4:$B$500</xm:f>
          </x14:formula1>
          <xm:sqref>A35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2">
    <tabColor rgb="FF92D050"/>
  </sheetPr>
  <dimension ref="A1:M37"/>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raw_24</v>
      </c>
      <c r="B3" s="22">
        <f ca="1">TRIM(MID($A$3,5,2))*1</f>
        <v>24</v>
      </c>
      <c r="C3" s="22" t="str">
        <f ca="1">VLOOKUP($B3,Workflows!$B:$H,3,0)</f>
        <v>DSDK</v>
      </c>
      <c r="D3" s="22" t="str">
        <f ca="1">VLOOKUP($B3,Workflows!$B:$H,4,0)</f>
        <v>creative_entity</v>
      </c>
      <c r="E3" s="26" t="str">
        <f ca="1">VLOOKUP($B3,Workflows!$B:$U,20,0)</f>
        <v>LMT</v>
      </c>
      <c r="F3" s="26" t="str">
        <f ca="1">IF(UPPER($E$3)="LMT",SUBSTITUTE(SUBSTITUTE(VLOOKUP($B$3,Workflows!$B:$J,8,0),C3,""),"__","_"),"")</f>
        <v>LMT_CREATIVE_ENTITY_PRESRC</v>
      </c>
      <c r="J3" s="58" t="s">
        <v>113</v>
      </c>
      <c r="K3" s="58" t="s">
        <v>15</v>
      </c>
      <c r="L3" s="60"/>
    </row>
    <row r="4" spans="1:12" x14ac:dyDescent="0.35">
      <c r="J4" s="58" t="s">
        <v>112</v>
      </c>
      <c r="K4" s="58" t="s">
        <v>15</v>
      </c>
      <c r="L4" s="60"/>
    </row>
    <row r="5" spans="1:12" x14ac:dyDescent="0.35">
      <c r="A5" s="31" t="s">
        <v>151</v>
      </c>
      <c r="J5" s="58" t="s">
        <v>32</v>
      </c>
      <c r="K5" s="58" t="s">
        <v>15</v>
      </c>
      <c r="L5" s="60"/>
    </row>
    <row r="6" spans="1:12" x14ac:dyDescent="0.35">
      <c r="A6" s="29" t="s">
        <v>195</v>
      </c>
      <c r="B6" s="29" t="s">
        <v>191</v>
      </c>
      <c r="C6" s="29" t="s">
        <v>219</v>
      </c>
      <c r="J6" s="58" t="s">
        <v>666</v>
      </c>
      <c r="K6" s="58" t="s">
        <v>15</v>
      </c>
      <c r="L6" s="60"/>
    </row>
    <row r="7" spans="1:12" x14ac:dyDescent="0.35">
      <c r="A7" s="22" t="str">
        <f ca="1">VLOOKUP($B3,Workflows!$B:$H,6,0)</f>
        <v>dsdk_creative_entity</v>
      </c>
      <c r="B7" s="22" t="str">
        <f ca="1">VLOOKUP($B3,Workflows!$B:$H,7,0)</f>
        <v>raw_dsdk_creative_entity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677</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2"/>
      <c r="K18" s="62"/>
      <c r="L18" s="62"/>
    </row>
    <row r="19" spans="1:12" x14ac:dyDescent="0.35">
      <c r="A19" s="30"/>
      <c r="B19" s="30"/>
      <c r="C19" s="14"/>
      <c r="J19" s="62"/>
      <c r="K19" s="62"/>
      <c r="L19" s="62"/>
    </row>
    <row r="20" spans="1:12" x14ac:dyDescent="0.35">
      <c r="J20" s="62"/>
      <c r="K20" s="62"/>
      <c r="L20" s="62"/>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366</v>
      </c>
      <c r="J35" s="62"/>
      <c r="K35" s="62"/>
      <c r="L35" s="62"/>
    </row>
    <row r="36" spans="1:12" x14ac:dyDescent="0.35">
      <c r="J36" s="62"/>
      <c r="K36" s="62"/>
      <c r="L36" s="62"/>
    </row>
    <row r="37" spans="1:12" x14ac:dyDescent="0.35">
      <c r="J37" s="62"/>
      <c r="K37" s="62"/>
      <c r="L37"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D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D00-000001000000}">
          <x14:formula1>
            <xm:f>'Validation Values'!$B$11:$B$12</xm:f>
          </x14:formula1>
          <xm:sqref>C7</xm:sqref>
        </x14:dataValidation>
        <x14:dataValidation type="list" allowBlank="1" showInputMessage="1" showErrorMessage="1" xr:uid="{00000000-0002-0000-1D00-000002000000}">
          <x14:formula1>
            <xm:f>'Validation Values'!$B$15:$B$20</xm:f>
          </x14:formula1>
          <xm:sqref>D23</xm:sqref>
        </x14:dataValidation>
        <x14:dataValidation type="list" allowBlank="1" showInputMessage="1" showErrorMessage="1" xr:uid="{00000000-0002-0000-1D00-000003000000}">
          <x14:formula1>
            <xm:f>'Validation Values'!$B$11:$B$12</xm:f>
          </x14:formula1>
          <xm:sqref>C23</xm:sqref>
        </x14:dataValidation>
        <x14:dataValidation type="list" allowBlank="1" showInputMessage="1" showErrorMessage="1" xr:uid="{00000000-0002-0000-1D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D00-000005000000}">
          <x14:formula1>
            <xm:f>Variables!$B$4:$B$500</xm:f>
          </x14:formula1>
          <xm:sqref>A35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3">
    <tabColor rgb="FF92D050"/>
  </sheetPr>
  <dimension ref="A1:M40"/>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raw_25</v>
      </c>
      <c r="B3" s="22">
        <f ca="1">TRIM(MID($A$3,5,2))*1</f>
        <v>25</v>
      </c>
      <c r="C3" s="22" t="str">
        <f ca="1">VLOOKUP($B3,Workflows!$B:$H,3,0)</f>
        <v>DSDK</v>
      </c>
      <c r="D3" s="22" t="str">
        <f ca="1">VLOOKUP($B3,Workflows!$B:$H,4,0)</f>
        <v>device_type_entity</v>
      </c>
      <c r="E3" s="26" t="str">
        <f ca="1">VLOOKUP($B3,Workflows!$B:$U,20,0)</f>
        <v>LMT</v>
      </c>
      <c r="F3" s="26" t="str">
        <f ca="1">IF(UPPER($E$3)="LMT",SUBSTITUTE(SUBSTITUTE(VLOOKUP($B$3,Workflows!$B:$J,8,0),C3,""),"__","_"),"")</f>
        <v>LMT_DEVICE_TYPE_ENTITY_PRESRC</v>
      </c>
      <c r="J3" s="58" t="s">
        <v>31</v>
      </c>
      <c r="K3" s="58" t="s">
        <v>15</v>
      </c>
      <c r="L3" s="60"/>
    </row>
    <row r="4" spans="1:12" x14ac:dyDescent="0.35">
      <c r="J4" s="58" t="s">
        <v>601</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dsdk_device_type_entity</v>
      </c>
      <c r="B7" s="22" t="str">
        <f ca="1">VLOOKUP($B3,Workflows!$B:$H,7,0)</f>
        <v>raw_dsdk_device_type_entity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678</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272</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E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E00-000001000000}">
          <x14:formula1>
            <xm:f>'Validation Values'!$A$15:$A$17</xm:f>
          </x14:formula1>
          <xm:sqref>B27</xm:sqref>
        </x14:dataValidation>
        <x14:dataValidation type="list" allowBlank="1" showInputMessage="1" showErrorMessage="1" xr:uid="{00000000-0002-0000-1E00-000002000000}">
          <x14:formula1>
            <xm:f>'Validation Values'!$B$11:$B$12</xm:f>
          </x14:formula1>
          <xm:sqref>C23</xm:sqref>
        </x14:dataValidation>
        <x14:dataValidation type="list" allowBlank="1" showInputMessage="1" showErrorMessage="1" xr:uid="{00000000-0002-0000-1E00-000003000000}">
          <x14:formula1>
            <xm:f>'Validation Values'!$B$15:$B$20</xm:f>
          </x14:formula1>
          <xm:sqref>D23</xm:sqref>
        </x14:dataValidation>
        <x14:dataValidation type="list" showInputMessage="1" showErrorMessage="1" xr:uid="{00000000-0002-0000-1E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1E00-000005000000}">
          <x14:formula1>
            <xm:f>Variables!$B$4:$B$500</xm:f>
          </x14:formula1>
          <xm:sqref>A35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4">
    <tabColor rgb="FF92D050"/>
  </sheetPr>
  <dimension ref="A1:M41"/>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raw_26</v>
      </c>
      <c r="B3" s="22">
        <f ca="1">TRIM(MID($A$3,5,2))*1</f>
        <v>26</v>
      </c>
      <c r="C3" s="22" t="str">
        <f ca="1">VLOOKUP($B3,Workflows!$B:$H,3,0)</f>
        <v>DSDK</v>
      </c>
      <c r="D3" s="22" t="str">
        <f ca="1">VLOOKUP($B3,Workflows!$B:$H,4,0)</f>
        <v>geo_country_entity</v>
      </c>
      <c r="E3" s="26" t="str">
        <f ca="1">VLOOKUP($B3,Workflows!$B:$U,20,0)</f>
        <v>LMT</v>
      </c>
      <c r="F3" s="26" t="str">
        <f ca="1">IF(UPPER($E$3)="LMT",SUBSTITUTE(SUBSTITUTE(VLOOKUP($B$3,Workflows!$B:$J,8,0),C3,""),"__","_"),"")</f>
        <v>LMT_GEO_COUNTRY_ENTITY_PRESRC</v>
      </c>
      <c r="J3" s="58" t="s">
        <v>29</v>
      </c>
      <c r="K3" s="58" t="s">
        <v>15</v>
      </c>
      <c r="L3" s="60"/>
    </row>
    <row r="4" spans="1:12" x14ac:dyDescent="0.35">
      <c r="J4" s="58" t="s">
        <v>602</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dsdk_geo_country_entity</v>
      </c>
      <c r="B7" s="22" t="str">
        <f ca="1">VLOOKUP($B3,Workflows!$B:$H,7,0)</f>
        <v>raw_dsdk_geo_country_entity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679</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272</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1F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1F00-000001000000}">
          <x14:formula1>
            <xm:f>'Validation Values'!$B$11:$B$12</xm:f>
          </x14:formula1>
          <xm:sqref>C7</xm:sqref>
        </x14:dataValidation>
        <x14:dataValidation type="list" allowBlank="1" showInputMessage="1" showErrorMessage="1" xr:uid="{00000000-0002-0000-1F00-000002000000}">
          <x14:formula1>
            <xm:f>'Validation Values'!$B$15:$B$20</xm:f>
          </x14:formula1>
          <xm:sqref>D23</xm:sqref>
        </x14:dataValidation>
        <x14:dataValidation type="list" allowBlank="1" showInputMessage="1" showErrorMessage="1" xr:uid="{00000000-0002-0000-1F00-000003000000}">
          <x14:formula1>
            <xm:f>'Validation Values'!$B$11:$B$12</xm:f>
          </x14:formula1>
          <xm:sqref>C23</xm:sqref>
        </x14:dataValidation>
        <x14:dataValidation type="list" allowBlank="1" showInputMessage="1" showErrorMessage="1" xr:uid="{00000000-0002-0000-1F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1F00-000005000000}">
          <x14:formula1>
            <xm:f>Variables!$B$4:$B$500</xm:f>
          </x14:formula1>
          <xm:sqref>A35</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5">
    <tabColor rgb="FF92D050"/>
  </sheetPr>
  <dimension ref="A1:M43"/>
  <sheetViews>
    <sheetView showGridLines="0" zoomScale="70" zoomScaleNormal="70" workbookViewId="0">
      <selection activeCell="I3" sqref="I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raw_27</v>
      </c>
      <c r="B3" s="22">
        <f ca="1">TRIM(MID($A$3,5,2))*1</f>
        <v>27</v>
      </c>
      <c r="C3" s="22" t="str">
        <f ca="1">VLOOKUP($B3,Workflows!$B:$H,3,0)</f>
        <v>DSDK</v>
      </c>
      <c r="D3" s="22" t="str">
        <f ca="1">VLOOKUP($B3,Workflows!$B:$H,4,0)</f>
        <v>geo_dma_entity</v>
      </c>
      <c r="E3" s="26" t="str">
        <f ca="1">VLOOKUP($B3,Workflows!$B:$U,20,0)</f>
        <v>LMT</v>
      </c>
      <c r="F3" s="26" t="str">
        <f ca="1">IF(UPPER($E$3)="LMT",SUBSTITUTE(SUBSTITUTE(VLOOKUP($B$3,Workflows!$B:$J,8,0),C3,""),"__","_"),"")</f>
        <v>LMT_GEO_DMA_ENTITY_PRESRC</v>
      </c>
      <c r="J3" s="58" t="s">
        <v>30</v>
      </c>
      <c r="K3" s="58" t="s">
        <v>15</v>
      </c>
      <c r="L3" s="60"/>
    </row>
    <row r="4" spans="1:12" x14ac:dyDescent="0.35">
      <c r="J4" s="58" t="s">
        <v>603</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dsdk_geo_dma_entity</v>
      </c>
      <c r="B7" s="22" t="str">
        <f ca="1">VLOOKUP($B3,Workflows!$B:$H,7,0)</f>
        <v>raw_dsdk_geo_dma_entity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680</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272</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row r="43" spans="1:12" x14ac:dyDescent="0.35">
      <c r="J43" s="62"/>
      <c r="K43" s="62"/>
      <c r="L43"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0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000-000001000000}">
          <x14:formula1>
            <xm:f>'Validation Values'!$A$15:$A$17</xm:f>
          </x14:formula1>
          <xm:sqref>B27</xm:sqref>
        </x14:dataValidation>
        <x14:dataValidation type="list" allowBlank="1" showInputMessage="1" showErrorMessage="1" xr:uid="{00000000-0002-0000-2000-000002000000}">
          <x14:formula1>
            <xm:f>'Validation Values'!$B$11:$B$12</xm:f>
          </x14:formula1>
          <xm:sqref>C23</xm:sqref>
        </x14:dataValidation>
        <x14:dataValidation type="list" allowBlank="1" showInputMessage="1" showErrorMessage="1" xr:uid="{00000000-0002-0000-2000-000003000000}">
          <x14:formula1>
            <xm:f>'Validation Values'!$B$15:$B$20</xm:f>
          </x14:formula1>
          <xm:sqref>D23</xm:sqref>
        </x14:dataValidation>
        <x14:dataValidation type="list" showInputMessage="1" showErrorMessage="1" xr:uid="{00000000-0002-0000-20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000-000005000000}">
          <x14:formula1>
            <xm:f>Variables!$B$4:$B$500</xm:f>
          </x14:formula1>
          <xm:sqref>A35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6">
    <tabColor rgb="FF92D050"/>
  </sheetPr>
  <dimension ref="A1:M42"/>
  <sheetViews>
    <sheetView showGridLines="0" zoomScale="70" zoomScaleNormal="70" workbookViewId="0">
      <selection activeCell="C11" sqref="C11"/>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raw_28</v>
      </c>
      <c r="B3" s="22">
        <f ca="1">TRIM(MID($A$3,5,2))*1</f>
        <v>28</v>
      </c>
      <c r="C3" s="22" t="str">
        <f ca="1">VLOOKUP($B3,Workflows!$B:$H,3,0)</f>
        <v>DSDK</v>
      </c>
      <c r="D3" s="22" t="str">
        <f ca="1">VLOOKUP($B3,Workflows!$B:$H,4,0)</f>
        <v>placement_entity</v>
      </c>
      <c r="E3" s="26" t="str">
        <f ca="1">VLOOKUP($B3,Workflows!$B:$U,20,0)</f>
        <v>LMT</v>
      </c>
      <c r="F3" s="26" t="str">
        <f ca="1">IF(UPPER($E$3)="LMT",SUBSTITUTE(SUBSTITUTE(VLOOKUP($B$3,Workflows!$B:$J,8,0),C3,""),"__","_"),"")</f>
        <v>LMT_PLACEMENT_ENTITY_PRESRC</v>
      </c>
      <c r="J3" s="58" t="s">
        <v>113</v>
      </c>
      <c r="K3" s="58" t="s">
        <v>15</v>
      </c>
      <c r="L3" s="60"/>
    </row>
    <row r="4" spans="1:12" x14ac:dyDescent="0.35">
      <c r="J4" s="58" t="s">
        <v>115</v>
      </c>
      <c r="K4" s="58" t="s">
        <v>15</v>
      </c>
      <c r="L4" s="60"/>
    </row>
    <row r="5" spans="1:12" x14ac:dyDescent="0.35">
      <c r="A5" s="31" t="s">
        <v>151</v>
      </c>
      <c r="J5" s="58" t="s">
        <v>668</v>
      </c>
      <c r="K5" s="58" t="s">
        <v>15</v>
      </c>
      <c r="L5" s="60"/>
    </row>
    <row r="6" spans="1:12" x14ac:dyDescent="0.35">
      <c r="A6" s="29" t="s">
        <v>195</v>
      </c>
      <c r="B6" s="29" t="s">
        <v>191</v>
      </c>
      <c r="C6" s="29" t="s">
        <v>219</v>
      </c>
      <c r="J6" s="61"/>
      <c r="K6" s="61"/>
      <c r="L6" s="61"/>
    </row>
    <row r="7" spans="1:12" x14ac:dyDescent="0.35">
      <c r="A7" s="22" t="str">
        <f ca="1">VLOOKUP($B3,Workflows!$B:$H,6,0)</f>
        <v>dsdk_placement_entity</v>
      </c>
      <c r="B7" s="22" t="str">
        <f ca="1">VLOOKUP($B3,Workflows!$B:$H,7,0)</f>
        <v>raw_dsdk_placement_entity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681</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366</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1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2100-000001000000}">
          <x14:formula1>
            <xm:f>'Validation Values'!$B$11:$B$12</xm:f>
          </x14:formula1>
          <xm:sqref>C7</xm:sqref>
        </x14:dataValidation>
        <x14:dataValidation type="list" allowBlank="1" showInputMessage="1" showErrorMessage="1" xr:uid="{00000000-0002-0000-2100-000002000000}">
          <x14:formula1>
            <xm:f>'Validation Values'!$B$15:$B$20</xm:f>
          </x14:formula1>
          <xm:sqref>D23</xm:sqref>
        </x14:dataValidation>
        <x14:dataValidation type="list" allowBlank="1" showInputMessage="1" showErrorMessage="1" xr:uid="{00000000-0002-0000-2100-000003000000}">
          <x14:formula1>
            <xm:f>'Validation Values'!$B$11:$B$12</xm:f>
          </x14:formula1>
          <xm:sqref>C23</xm:sqref>
        </x14:dataValidation>
        <x14:dataValidation type="list" allowBlank="1" showInputMessage="1" showErrorMessage="1" xr:uid="{00000000-0002-0000-21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100-000005000000}">
          <x14:formula1>
            <xm:f>Variables!$B$4:$B$500</xm:f>
          </x14:formula1>
          <xm:sqref>A35</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7">
    <tabColor rgb="FF92D050"/>
  </sheetPr>
  <dimension ref="A1:M42"/>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raw_29</v>
      </c>
      <c r="B3" s="22">
        <f ca="1">TRIM(MID($A$3,5,2))*1</f>
        <v>29</v>
      </c>
      <c r="C3" s="22" t="str">
        <f ca="1">VLOOKUP($B3,Workflows!$B:$H,3,0)</f>
        <v>DSDK</v>
      </c>
      <c r="D3" s="22" t="str">
        <f ca="1">VLOOKUP($B3,Workflows!$B:$H,4,0)</f>
        <v>placement_media_cost_basis_entity</v>
      </c>
      <c r="E3" s="26" t="str">
        <f ca="1">VLOOKUP($B3,Workflows!$B:$U,20,0)</f>
        <v>SPEND</v>
      </c>
      <c r="F3" s="26" t="str">
        <f ca="1">IF(UPPER($E$3)="LMT",SUBSTITUTE(SUBSTITUTE(VLOOKUP($B$3,Workflows!$B:$J,8,0),C3,""),"__","_"),"")</f>
        <v/>
      </c>
      <c r="J3" s="58" t="s">
        <v>113</v>
      </c>
      <c r="K3" s="58" t="s">
        <v>15</v>
      </c>
      <c r="L3" s="60"/>
    </row>
    <row r="4" spans="1:12" x14ac:dyDescent="0.35">
      <c r="J4" s="58" t="s">
        <v>115</v>
      </c>
      <c r="K4" s="58" t="s">
        <v>15</v>
      </c>
      <c r="L4" s="60"/>
    </row>
    <row r="5" spans="1:12" x14ac:dyDescent="0.35">
      <c r="A5" s="31" t="s">
        <v>151</v>
      </c>
      <c r="J5" s="58" t="s">
        <v>670</v>
      </c>
      <c r="K5" s="58" t="s">
        <v>15</v>
      </c>
      <c r="L5" s="60"/>
    </row>
    <row r="6" spans="1:12" x14ac:dyDescent="0.35">
      <c r="A6" s="29" t="s">
        <v>195</v>
      </c>
      <c r="B6" s="29" t="s">
        <v>191</v>
      </c>
      <c r="C6" s="29" t="s">
        <v>219</v>
      </c>
      <c r="J6" s="58" t="s">
        <v>671</v>
      </c>
      <c r="K6" s="58" t="s">
        <v>15</v>
      </c>
      <c r="L6" s="60"/>
    </row>
    <row r="7" spans="1:12" x14ac:dyDescent="0.35">
      <c r="A7" s="22" t="str">
        <f ca="1">VLOOKUP($B3,Workflows!$B:$H,6,0)</f>
        <v>dsdk_placement_media_cost_basis_entity</v>
      </c>
      <c r="B7" s="22" t="str">
        <f ca="1">VLOOKUP($B3,Workflows!$B:$H,7,0)</f>
        <v>raw_dsdk_placement_media_cost_basis_entity</v>
      </c>
      <c r="C7" s="30" t="b">
        <v>1</v>
      </c>
      <c r="J7" s="58" t="s">
        <v>672</v>
      </c>
      <c r="K7" s="58" t="s">
        <v>15</v>
      </c>
      <c r="L7" s="60"/>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682</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9"/>
      <c r="B23" s="21"/>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21"/>
      <c r="B27" s="8" t="s">
        <v>130</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1"/>
      <c r="K31" s="61"/>
      <c r="L31" s="61"/>
    </row>
    <row r="32" spans="1:12" x14ac:dyDescent="0.35">
      <c r="C32" s="4"/>
      <c r="D32" s="10"/>
      <c r="J32" s="61"/>
      <c r="K32" s="61"/>
      <c r="L32" s="61"/>
    </row>
    <row r="33" spans="1:12" x14ac:dyDescent="0.35">
      <c r="A33" s="12" t="s">
        <v>129</v>
      </c>
      <c r="C33" s="4"/>
      <c r="D33" s="10"/>
      <c r="J33" s="61"/>
      <c r="K33" s="61"/>
      <c r="L33" s="61"/>
    </row>
    <row r="34" spans="1:12" x14ac:dyDescent="0.35">
      <c r="A34" s="29" t="s">
        <v>67</v>
      </c>
      <c r="J34" s="61"/>
      <c r="K34" s="61"/>
      <c r="L34" s="61"/>
    </row>
    <row r="35" spans="1:12" x14ac:dyDescent="0.35">
      <c r="A35" s="15" t="s">
        <v>366</v>
      </c>
      <c r="J35" s="61"/>
      <c r="K35" s="61"/>
      <c r="L35" s="61"/>
    </row>
    <row r="36" spans="1:12" x14ac:dyDescent="0.35">
      <c r="J36" s="61"/>
      <c r="K36" s="61"/>
      <c r="L36" s="61"/>
    </row>
    <row r="37" spans="1:12" x14ac:dyDescent="0.35">
      <c r="J37" s="61"/>
      <c r="K37" s="61"/>
      <c r="L37" s="61"/>
    </row>
    <row r="38" spans="1:12" x14ac:dyDescent="0.35">
      <c r="J38" s="61"/>
      <c r="K38" s="61"/>
      <c r="L38" s="61"/>
    </row>
    <row r="39" spans="1:12" x14ac:dyDescent="0.35">
      <c r="J39" s="61"/>
      <c r="K39" s="61"/>
      <c r="L39" s="61"/>
    </row>
    <row r="40" spans="1:12" x14ac:dyDescent="0.35">
      <c r="J40" s="61"/>
      <c r="K40" s="61"/>
      <c r="L40" s="61"/>
    </row>
    <row r="41" spans="1:12" x14ac:dyDescent="0.35">
      <c r="J41" s="61"/>
      <c r="K41" s="61"/>
      <c r="L41" s="61"/>
    </row>
    <row r="42" spans="1:12" x14ac:dyDescent="0.35">
      <c r="J42" s="61"/>
      <c r="K42" s="61"/>
      <c r="L42"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2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200-000001000000}">
          <x14:formula1>
            <xm:f>'Validation Values'!$A$15:$A$17</xm:f>
          </x14:formula1>
          <xm:sqref>B27</xm:sqref>
        </x14:dataValidation>
        <x14:dataValidation type="list" allowBlank="1" showInputMessage="1" showErrorMessage="1" xr:uid="{00000000-0002-0000-2200-000002000000}">
          <x14:formula1>
            <xm:f>'Validation Values'!$B$11:$B$12</xm:f>
          </x14:formula1>
          <xm:sqref>C23</xm:sqref>
        </x14:dataValidation>
        <x14:dataValidation type="list" allowBlank="1" showInputMessage="1" showErrorMessage="1" xr:uid="{00000000-0002-0000-2200-000003000000}">
          <x14:formula1>
            <xm:f>'Validation Values'!$B$15:$B$20</xm:f>
          </x14:formula1>
          <xm:sqref>D23</xm:sqref>
        </x14:dataValidation>
        <x14:dataValidation type="list" showInputMessage="1" showErrorMessage="1" xr:uid="{00000000-0002-0000-22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200-000005000000}">
          <x14:formula1>
            <xm:f>Variables!$B$4:$B$500</xm:f>
          </x14:formula1>
          <xm:sqref>A35</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9">
    <tabColor rgb="FF92D050"/>
  </sheetPr>
  <dimension ref="A1:M40"/>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raw_30</v>
      </c>
      <c r="B3" s="22">
        <f ca="1">TRIM(MID($A$3,5,2))*1</f>
        <v>30</v>
      </c>
      <c r="C3" s="22" t="str">
        <f ca="1">VLOOKUP($B3,Workflows!$B:$H,3,0)</f>
        <v>DSDK</v>
      </c>
      <c r="D3" s="22" t="str">
        <f ca="1">VLOOKUP($B3,Workflows!$B:$H,4,0)</f>
        <v>site_entity</v>
      </c>
      <c r="E3" s="26" t="str">
        <f ca="1">VLOOKUP($B3,Workflows!$B:$U,20,0)</f>
        <v>LMT</v>
      </c>
      <c r="F3" s="26" t="str">
        <f ca="1">IF(UPPER($E$3)="LMT",SUBSTITUTE(SUBSTITUTE(VLOOKUP($B$3,Workflows!$B:$J,8,0),C3,""),"__","_"),"")</f>
        <v>LMT_SITE_ENTITY_PRESRC</v>
      </c>
      <c r="J3" s="58" t="s">
        <v>113</v>
      </c>
      <c r="K3" s="58" t="s">
        <v>15</v>
      </c>
      <c r="L3" s="60"/>
    </row>
    <row r="4" spans="1:12" x14ac:dyDescent="0.35">
      <c r="J4" s="58" t="s">
        <v>116</v>
      </c>
      <c r="K4" s="58" t="s">
        <v>15</v>
      </c>
      <c r="L4" s="60"/>
    </row>
    <row r="5" spans="1:12" x14ac:dyDescent="0.35">
      <c r="A5" s="31" t="s">
        <v>151</v>
      </c>
      <c r="J5" s="58" t="s">
        <v>675</v>
      </c>
      <c r="K5" s="58" t="s">
        <v>15</v>
      </c>
      <c r="L5" s="60"/>
    </row>
    <row r="6" spans="1:12" x14ac:dyDescent="0.35">
      <c r="A6" s="29" t="s">
        <v>195</v>
      </c>
      <c r="B6" s="29" t="s">
        <v>191</v>
      </c>
      <c r="C6" s="29" t="s">
        <v>219</v>
      </c>
      <c r="J6" s="61"/>
      <c r="K6" s="61"/>
      <c r="L6" s="61"/>
    </row>
    <row r="7" spans="1:12" x14ac:dyDescent="0.35">
      <c r="A7" s="22" t="str">
        <f ca="1">VLOOKUP($B3,Workflows!$B:$H,6,0)</f>
        <v>dsdk_site_entity</v>
      </c>
      <c r="B7" s="22" t="str">
        <f ca="1">VLOOKUP($B3,Workflows!$B:$H,7,0)</f>
        <v>raw_dsdk_site_entity</v>
      </c>
      <c r="C7" s="30" t="b">
        <v>0</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683</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366</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3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2300-000001000000}">
          <x14:formula1>
            <xm:f>'Validation Values'!$B$11:$B$12</xm:f>
          </x14:formula1>
          <xm:sqref>C7</xm:sqref>
        </x14:dataValidation>
        <x14:dataValidation type="list" allowBlank="1" showInputMessage="1" showErrorMessage="1" xr:uid="{00000000-0002-0000-2300-000002000000}">
          <x14:formula1>
            <xm:f>'Validation Values'!$B$15:$B$20</xm:f>
          </x14:formula1>
          <xm:sqref>D23</xm:sqref>
        </x14:dataValidation>
        <x14:dataValidation type="list" allowBlank="1" showInputMessage="1" showErrorMessage="1" xr:uid="{00000000-0002-0000-2300-000003000000}">
          <x14:formula1>
            <xm:f>'Validation Values'!$B$11:$B$12</xm:f>
          </x14:formula1>
          <xm:sqref>C23</xm:sqref>
        </x14:dataValidation>
        <x14:dataValidation type="list" allowBlank="1" showInputMessage="1" showErrorMessage="1" xr:uid="{00000000-0002-0000-23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300-000005000000}">
          <x14:formula1>
            <xm:f>Variables!$B$4:$B$500</xm:f>
          </x14:formula1>
          <xm:sqref>A35</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rgb="FF92D050"/>
  </sheetPr>
  <dimension ref="A1:M46"/>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raw_31</v>
      </c>
      <c r="B3" s="22">
        <f ca="1">TRIM(MID($A$3,5,2))*1</f>
        <v>31</v>
      </c>
      <c r="C3" s="22" t="str">
        <f ca="1">VLOOKUP($B3,Workflows!$B:$H,3,0)</f>
        <v>DSDK</v>
      </c>
      <c r="D3" s="22" t="str">
        <f ca="1">VLOOKUP($B3,Workflows!$B:$H,4,0)</f>
        <v>tag_entity</v>
      </c>
      <c r="E3" s="26" t="str">
        <f ca="1">VLOOKUP($B3,Workflows!$B:$U,20,0)</f>
        <v>LMT</v>
      </c>
      <c r="F3" s="26" t="str">
        <f ca="1">IF(UPPER($E$3)="LMT",SUBSTITUTE(SUBSTITUTE(VLOOKUP($B$3,Workflows!$B:$J,8,0),C3,""),"__","_"),"")</f>
        <v>LMT_TAG_ENTITY_PRESRC</v>
      </c>
      <c r="J3" s="58" t="s">
        <v>20</v>
      </c>
      <c r="K3" s="58" t="s">
        <v>15</v>
      </c>
      <c r="L3" s="60"/>
    </row>
    <row r="4" spans="1:12" x14ac:dyDescent="0.35">
      <c r="J4" s="58" t="s">
        <v>22</v>
      </c>
      <c r="K4" s="58" t="s">
        <v>15</v>
      </c>
      <c r="L4" s="60"/>
    </row>
    <row r="5" spans="1:12" x14ac:dyDescent="0.35">
      <c r="A5" s="31" t="s">
        <v>151</v>
      </c>
      <c r="J5" s="58" t="s">
        <v>684</v>
      </c>
      <c r="K5" s="58" t="s">
        <v>15</v>
      </c>
      <c r="L5" s="60"/>
    </row>
    <row r="6" spans="1:12" x14ac:dyDescent="0.35">
      <c r="A6" s="29" t="s">
        <v>195</v>
      </c>
      <c r="B6" s="29" t="s">
        <v>191</v>
      </c>
      <c r="C6" s="29" t="s">
        <v>219</v>
      </c>
      <c r="J6" s="61"/>
      <c r="K6" s="61"/>
      <c r="L6" s="61"/>
    </row>
    <row r="7" spans="1:12" x14ac:dyDescent="0.35">
      <c r="A7" s="22" t="str">
        <f ca="1">VLOOKUP($B3,Workflows!$B:$H,6,0)</f>
        <v>dsdk_tag_entity</v>
      </c>
      <c r="B7" s="22" t="str">
        <f ca="1">VLOOKUP($B3,Workflows!$B:$H,7,0)</f>
        <v>raw_dsdk_tag_entity</v>
      </c>
      <c r="C7" s="30" t="b">
        <v>1</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685</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272</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row r="43" spans="1:12" x14ac:dyDescent="0.35">
      <c r="J43" s="62"/>
      <c r="K43" s="62"/>
      <c r="L43" s="62"/>
    </row>
    <row r="44" spans="1:12" x14ac:dyDescent="0.35">
      <c r="J44" s="62"/>
      <c r="K44" s="62"/>
      <c r="L44" s="62"/>
    </row>
    <row r="45" spans="1:12" x14ac:dyDescent="0.35">
      <c r="J45" s="62"/>
      <c r="K45" s="62"/>
      <c r="L45" s="62"/>
    </row>
    <row r="46" spans="1:12" x14ac:dyDescent="0.35">
      <c r="J46" s="61"/>
      <c r="K46" s="61"/>
      <c r="L46" s="61"/>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4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400-000001000000}">
          <x14:formula1>
            <xm:f>'Validation Values'!$A$15:$A$17</xm:f>
          </x14:formula1>
          <xm:sqref>B27</xm:sqref>
        </x14:dataValidation>
        <x14:dataValidation type="list" allowBlank="1" showInputMessage="1" showErrorMessage="1" xr:uid="{00000000-0002-0000-2400-000002000000}">
          <x14:formula1>
            <xm:f>'Validation Values'!$B$11:$B$12</xm:f>
          </x14:formula1>
          <xm:sqref>C23</xm:sqref>
        </x14:dataValidation>
        <x14:dataValidation type="list" allowBlank="1" showInputMessage="1" showErrorMessage="1" xr:uid="{00000000-0002-0000-2400-000003000000}">
          <x14:formula1>
            <xm:f>'Validation Values'!$B$15:$B$20</xm:f>
          </x14:formula1>
          <xm:sqref>D23</xm:sqref>
        </x14:dataValidation>
        <x14:dataValidation type="list" showInputMessage="1" showErrorMessage="1" xr:uid="{00000000-0002-0000-24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400-000005000000}">
          <x14:formula1>
            <xm:f>Variables!$B$4:$B$500</xm:f>
          </x14:formula1>
          <xm:sqref>A35</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61">
    <tabColor rgb="FF92D050"/>
  </sheetPr>
  <dimension ref="A1:M43"/>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raw_32</v>
      </c>
      <c r="B3" s="22">
        <f ca="1">TRIM(MID($A$3,5,2))*1</f>
        <v>32</v>
      </c>
      <c r="C3" s="22" t="str">
        <f ca="1">VLOOKUP($B3,Workflows!$B:$H,3,0)</f>
        <v>DSDK</v>
      </c>
      <c r="D3" s="22" t="str">
        <f ca="1">VLOOKUP($B3,Workflows!$B:$H,4,0)</f>
        <v>taxonomy_entry_entity</v>
      </c>
      <c r="E3" s="26" t="str">
        <f ca="1">VLOOKUP($B3,Workflows!$B:$U,20,0)</f>
        <v>LMT</v>
      </c>
      <c r="F3" s="26" t="str">
        <f ca="1">IF(UPPER($E$3)="LMT",SUBSTITUTE(SUBSTITUTE(VLOOKUP($B$3,Workflows!$B:$J,8,0),C3,""),"__","_"),"")</f>
        <v>LMT_TAXONOMY_ENTRY_ENTITY_PRESRC</v>
      </c>
      <c r="J3" s="58" t="s">
        <v>649</v>
      </c>
      <c r="K3" s="58" t="s">
        <v>15</v>
      </c>
      <c r="L3" s="60"/>
    </row>
    <row r="4" spans="1:12" x14ac:dyDescent="0.35">
      <c r="J4" s="58" t="s">
        <v>686</v>
      </c>
      <c r="K4" s="58" t="s">
        <v>15</v>
      </c>
      <c r="L4" s="60"/>
    </row>
    <row r="5" spans="1:12" x14ac:dyDescent="0.35">
      <c r="A5" s="31" t="s">
        <v>151</v>
      </c>
      <c r="J5" s="58" t="s">
        <v>604</v>
      </c>
      <c r="K5" s="58" t="s">
        <v>15</v>
      </c>
      <c r="L5" s="60"/>
    </row>
    <row r="6" spans="1:12" x14ac:dyDescent="0.35">
      <c r="A6" s="29" t="s">
        <v>195</v>
      </c>
      <c r="B6" s="29" t="s">
        <v>191</v>
      </c>
      <c r="C6" s="29" t="s">
        <v>219</v>
      </c>
      <c r="J6" s="58" t="s">
        <v>687</v>
      </c>
      <c r="K6" s="58" t="s">
        <v>15</v>
      </c>
      <c r="L6" s="60"/>
    </row>
    <row r="7" spans="1:12" x14ac:dyDescent="0.35">
      <c r="A7" s="22" t="str">
        <f ca="1">VLOOKUP($B3,Workflows!$B:$H,6,0)</f>
        <v>dsdk_taxonomy_entry_entity</v>
      </c>
      <c r="B7" s="22" t="str">
        <f ca="1">VLOOKUP($B3,Workflows!$B:$H,7,0)</f>
        <v>raw_dsdk_taxonomy_entry_entity</v>
      </c>
      <c r="C7" s="30" t="b">
        <v>0</v>
      </c>
      <c r="J7" s="58" t="s">
        <v>688</v>
      </c>
      <c r="K7" s="58" t="s">
        <v>15</v>
      </c>
      <c r="L7" s="60"/>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689</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428</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row r="43" spans="1:12" x14ac:dyDescent="0.35">
      <c r="J43" s="62"/>
      <c r="K43" s="62"/>
      <c r="L43"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5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2500-000001000000}">
          <x14:formula1>
            <xm:f>'Validation Values'!$B$11:$B$12</xm:f>
          </x14:formula1>
          <xm:sqref>C7</xm:sqref>
        </x14:dataValidation>
        <x14:dataValidation type="list" allowBlank="1" showInputMessage="1" showErrorMessage="1" xr:uid="{00000000-0002-0000-2500-000002000000}">
          <x14:formula1>
            <xm:f>'Validation Values'!$B$15:$B$20</xm:f>
          </x14:formula1>
          <xm:sqref>D23</xm:sqref>
        </x14:dataValidation>
        <x14:dataValidation type="list" allowBlank="1" showInputMessage="1" showErrorMessage="1" xr:uid="{00000000-0002-0000-2500-000003000000}">
          <x14:formula1>
            <xm:f>'Validation Values'!$B$11:$B$12</xm:f>
          </x14:formula1>
          <xm:sqref>C23</xm:sqref>
        </x14:dataValidation>
        <x14:dataValidation type="list" allowBlank="1" showInputMessage="1" showErrorMessage="1" xr:uid="{00000000-0002-0000-25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500-000005000000}">
          <x14:formula1>
            <xm:f>Variables!$B$4:$B$500</xm:f>
          </x14:formula1>
          <xm:sqref>A35</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62">
    <tabColor rgb="FF92D050"/>
  </sheetPr>
  <dimension ref="A1:M42"/>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raw_33</v>
      </c>
      <c r="B3" s="22">
        <f ca="1">TRIM(MID($A$3,5,2))*1</f>
        <v>33</v>
      </c>
      <c r="C3" s="22" t="str">
        <f ca="1">VLOOKUP($B3,Workflows!$B:$H,3,0)</f>
        <v>DSDK</v>
      </c>
      <c r="D3" s="22" t="str">
        <f ca="1">VLOOKUP($B3,Workflows!$B:$H,4,0)</f>
        <v>daily_campaign_placement_cost_feed</v>
      </c>
      <c r="E3" s="26" t="str">
        <f ca="1">VLOOKUP($B3,Workflows!$B:$U,20,0)</f>
        <v>SPEND</v>
      </c>
      <c r="F3" s="26" t="str">
        <f ca="1">IF(UPPER($E$3)="LMT",SUBSTITUTE(SUBSTITUTE(VLOOKUP($B$3,Workflows!$B:$J,8,0),C3,""),"__","_"),"")</f>
        <v/>
      </c>
      <c r="J3" s="58" t="s">
        <v>654</v>
      </c>
      <c r="K3" s="58" t="s">
        <v>15</v>
      </c>
      <c r="L3" s="60"/>
    </row>
    <row r="4" spans="1:12" x14ac:dyDescent="0.35">
      <c r="J4" s="58" t="s">
        <v>113</v>
      </c>
      <c r="K4" s="58" t="s">
        <v>15</v>
      </c>
      <c r="L4" s="60"/>
    </row>
    <row r="5" spans="1:12" x14ac:dyDescent="0.35">
      <c r="A5" s="31" t="s">
        <v>151</v>
      </c>
      <c r="J5" s="58" t="s">
        <v>111</v>
      </c>
      <c r="K5" s="58" t="s">
        <v>15</v>
      </c>
      <c r="L5" s="60"/>
    </row>
    <row r="6" spans="1:12" x14ac:dyDescent="0.35">
      <c r="A6" s="29" t="s">
        <v>195</v>
      </c>
      <c r="B6" s="29" t="s">
        <v>191</v>
      </c>
      <c r="C6" s="29" t="s">
        <v>219</v>
      </c>
      <c r="J6" s="58" t="s">
        <v>605</v>
      </c>
      <c r="K6" s="58" t="s">
        <v>15</v>
      </c>
      <c r="L6" s="60"/>
    </row>
    <row r="7" spans="1:12" x14ac:dyDescent="0.35">
      <c r="A7" s="22" t="str">
        <f ca="1">VLOOKUP($B3,Workflows!$B:$H,6,0)</f>
        <v>dsdk_daily_campaign_placement_cost_feed</v>
      </c>
      <c r="B7" s="22" t="str">
        <f ca="1">VLOOKUP($B3,Workflows!$B:$H,7,0)</f>
        <v>raw_dsdk_daily_campaign_placement_cost_feed</v>
      </c>
      <c r="C7" s="30" t="b">
        <v>0</v>
      </c>
      <c r="J7" s="58" t="s">
        <v>115</v>
      </c>
      <c r="K7" s="58" t="s">
        <v>15</v>
      </c>
      <c r="L7" s="60"/>
    </row>
    <row r="8" spans="1:12" x14ac:dyDescent="0.35">
      <c r="D8" s="27"/>
      <c r="J8" s="58" t="s">
        <v>690</v>
      </c>
      <c r="K8" s="58" t="s">
        <v>15</v>
      </c>
      <c r="L8" s="60"/>
    </row>
    <row r="9" spans="1:12" x14ac:dyDescent="0.35">
      <c r="A9" s="31" t="s">
        <v>61</v>
      </c>
      <c r="J9" s="58" t="s">
        <v>691</v>
      </c>
      <c r="K9" s="58" t="s">
        <v>15</v>
      </c>
      <c r="L9" s="60"/>
    </row>
    <row r="10" spans="1:12" x14ac:dyDescent="0.35">
      <c r="A10" s="29" t="s">
        <v>59</v>
      </c>
      <c r="B10" s="29" t="s">
        <v>60</v>
      </c>
      <c r="C10" s="29" t="s">
        <v>62</v>
      </c>
      <c r="D10" s="29" t="s">
        <v>220</v>
      </c>
      <c r="E10" s="29" t="s">
        <v>221</v>
      </c>
      <c r="F10" s="29" t="s">
        <v>222</v>
      </c>
      <c r="G10" s="29" t="s">
        <v>223</v>
      </c>
      <c r="J10" s="58" t="s">
        <v>692</v>
      </c>
      <c r="K10" s="58" t="s">
        <v>15</v>
      </c>
      <c r="L10" s="60"/>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693</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616</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6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600-000001000000}">
          <x14:formula1>
            <xm:f>'Validation Values'!$A$15:$A$17</xm:f>
          </x14:formula1>
          <xm:sqref>B27</xm:sqref>
        </x14:dataValidation>
        <x14:dataValidation type="list" allowBlank="1" showInputMessage="1" showErrorMessage="1" xr:uid="{00000000-0002-0000-2600-000002000000}">
          <x14:formula1>
            <xm:f>'Validation Values'!$B$11:$B$12</xm:f>
          </x14:formula1>
          <xm:sqref>C23</xm:sqref>
        </x14:dataValidation>
        <x14:dataValidation type="list" allowBlank="1" showInputMessage="1" showErrorMessage="1" xr:uid="{00000000-0002-0000-2600-000003000000}">
          <x14:formula1>
            <xm:f>'Validation Values'!$B$15:$B$20</xm:f>
          </x14:formula1>
          <xm:sqref>D23</xm:sqref>
        </x14:dataValidation>
        <x14:dataValidation type="list" showInputMessage="1" showErrorMessage="1" xr:uid="{00000000-0002-0000-26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600-000005000000}">
          <x14:formula1>
            <xm:f>Variables!$B$4:$B$500</xm:f>
          </x14:formula1>
          <xm:sqref>A35</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3">
    <tabColor rgb="FF92D050"/>
  </sheetPr>
  <dimension ref="A1:M38"/>
  <sheetViews>
    <sheetView showGridLines="0" zoomScale="70" zoomScaleNormal="70" workbookViewId="0">
      <selection activeCell="J10" sqref="J10"/>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raw_34</v>
      </c>
      <c r="B3" s="22">
        <f ca="1">TRIM(MID($A$3,5,2))*1</f>
        <v>34</v>
      </c>
      <c r="C3" s="22" t="str">
        <f ca="1">VLOOKUP($B3,Workflows!$B:$H,3,0)</f>
        <v>DSDK</v>
      </c>
      <c r="D3" s="22" t="str">
        <f ca="1">VLOOKUP($B3,Workflows!$B:$H,4,0)</f>
        <v>fig_mapping</v>
      </c>
      <c r="E3" s="26" t="str">
        <f ca="1">VLOOKUP($B3,Workflows!$B:$U,20,0)</f>
        <v>IDENTITY</v>
      </c>
      <c r="F3" s="26" t="str">
        <f ca="1">IF(UPPER($E$3)="LMT",SUBSTITUTE(SUBSTITUTE(VLOOKUP($B$3,Workflows!$B:$J,8,0),C3,""),"__","_"),"")</f>
        <v/>
      </c>
      <c r="J3" s="58" t="s">
        <v>26</v>
      </c>
      <c r="K3" s="58" t="s">
        <v>15</v>
      </c>
      <c r="L3" s="60"/>
    </row>
    <row r="4" spans="1:12" x14ac:dyDescent="0.35">
      <c r="J4" s="58" t="s">
        <v>350</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dsdk_fig_mapping</v>
      </c>
      <c r="B7" s="22" t="str">
        <f ca="1">VLOOKUP($B3,Workflows!$B:$H,7,0)</f>
        <v>raw_dsdk_fig_mapping</v>
      </c>
      <c r="C7" s="30" t="b">
        <v>1</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694</v>
      </c>
      <c r="J15" s="62"/>
      <c r="K15" s="62"/>
      <c r="L15" s="62"/>
    </row>
    <row r="16" spans="1:12" x14ac:dyDescent="0.35">
      <c r="J16" s="62"/>
      <c r="K16" s="62"/>
      <c r="L16" s="62"/>
    </row>
    <row r="17" spans="1:12" x14ac:dyDescent="0.35">
      <c r="A17" s="31" t="s">
        <v>50</v>
      </c>
      <c r="J17" s="62"/>
      <c r="K17" s="62"/>
      <c r="L17" s="62"/>
    </row>
    <row r="18" spans="1:12" x14ac:dyDescent="0.35">
      <c r="A18" s="29" t="s">
        <v>63</v>
      </c>
      <c r="B18" s="29" t="s">
        <v>64</v>
      </c>
      <c r="C18" s="29" t="s">
        <v>65</v>
      </c>
      <c r="J18" s="62"/>
      <c r="K18" s="62"/>
      <c r="L18" s="62"/>
    </row>
    <row r="19" spans="1:12" x14ac:dyDescent="0.35">
      <c r="A19" s="30"/>
      <c r="B19" s="30"/>
      <c r="C19" s="14"/>
      <c r="J19" s="62"/>
      <c r="K19" s="62"/>
      <c r="L19" s="62"/>
    </row>
    <row r="20" spans="1:12" x14ac:dyDescent="0.35">
      <c r="J20" s="62"/>
      <c r="K20" s="62"/>
      <c r="L20" s="62"/>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272</v>
      </c>
      <c r="J35" s="62"/>
      <c r="K35" s="62"/>
      <c r="L35" s="62"/>
    </row>
    <row r="36" spans="1:12" x14ac:dyDescent="0.35">
      <c r="J36" s="62"/>
      <c r="K36" s="62"/>
      <c r="L36" s="62"/>
    </row>
    <row r="37" spans="1:12" x14ac:dyDescent="0.35">
      <c r="J37" s="62"/>
      <c r="K37" s="62"/>
      <c r="L37" s="62"/>
    </row>
    <row r="38" spans="1:12" x14ac:dyDescent="0.35">
      <c r="J38" s="62"/>
      <c r="K38" s="62"/>
      <c r="L38" s="62"/>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7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2700-000001000000}">
          <x14:formula1>
            <xm:f>'Validation Values'!$B$11:$B$12</xm:f>
          </x14:formula1>
          <xm:sqref>C7</xm:sqref>
        </x14:dataValidation>
        <x14:dataValidation type="list" allowBlank="1" showInputMessage="1" showErrorMessage="1" xr:uid="{00000000-0002-0000-2700-000002000000}">
          <x14:formula1>
            <xm:f>'Validation Values'!$B$15:$B$20</xm:f>
          </x14:formula1>
          <xm:sqref>D23</xm:sqref>
        </x14:dataValidation>
        <x14:dataValidation type="list" allowBlank="1" showInputMessage="1" showErrorMessage="1" xr:uid="{00000000-0002-0000-2700-000003000000}">
          <x14:formula1>
            <xm:f>'Validation Values'!$B$11:$B$12</xm:f>
          </x14:formula1>
          <xm:sqref>C23</xm:sqref>
        </x14:dataValidation>
        <x14:dataValidation type="list" allowBlank="1" showInputMessage="1" showErrorMessage="1" xr:uid="{00000000-0002-0000-27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700-000005000000}">
          <x14:formula1>
            <xm:f>Variables!$B$4:$B$500</xm:f>
          </x14:formula1>
          <xm:sqref>A35</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4">
    <tabColor rgb="FF92D050"/>
  </sheetPr>
  <dimension ref="A1:M44"/>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raw_35</v>
      </c>
      <c r="B3" s="22">
        <f ca="1">TRIM(MID($A$3,5,2))*1</f>
        <v>35</v>
      </c>
      <c r="C3" s="22" t="str">
        <f ca="1">VLOOKUP($B3,Workflows!$B:$H,3,0)</f>
        <v>FACEBOOK</v>
      </c>
      <c r="D3" s="22" t="str">
        <f ca="1">VLOOKUP($B3,Workflows!$B:$H,4,0)</f>
        <v>exposures</v>
      </c>
      <c r="E3" s="26" t="str">
        <f ca="1">VLOOKUP($B3,Workflows!$B:$U,20,0)</f>
        <v>EVENTS</v>
      </c>
      <c r="F3" s="26" t="str">
        <f ca="1">IF(UPPER($E$3)="LMT",SUBSTITUTE(SUBSTITUTE(VLOOKUP($B$3,Workflows!$B:$J,8,0),C3,""),"__","_"),"")</f>
        <v/>
      </c>
      <c r="J3" s="58" t="s">
        <v>695</v>
      </c>
      <c r="K3" s="58" t="s">
        <v>15</v>
      </c>
      <c r="L3" s="60"/>
    </row>
    <row r="4" spans="1:12" x14ac:dyDescent="0.35">
      <c r="J4" s="58" t="s">
        <v>606</v>
      </c>
      <c r="K4" s="58" t="s">
        <v>15</v>
      </c>
      <c r="L4" s="60"/>
    </row>
    <row r="5" spans="1:12" x14ac:dyDescent="0.35">
      <c r="A5" s="31" t="s">
        <v>151</v>
      </c>
      <c r="J5" s="58" t="s">
        <v>696</v>
      </c>
      <c r="K5" s="58" t="s">
        <v>15</v>
      </c>
      <c r="L5" s="60"/>
    </row>
    <row r="6" spans="1:12" x14ac:dyDescent="0.35">
      <c r="A6" s="29" t="s">
        <v>195</v>
      </c>
      <c r="B6" s="29" t="s">
        <v>191</v>
      </c>
      <c r="C6" s="29" t="s">
        <v>219</v>
      </c>
      <c r="J6" s="58" t="s">
        <v>697</v>
      </c>
      <c r="K6" s="58" t="s">
        <v>15</v>
      </c>
      <c r="L6" s="60"/>
    </row>
    <row r="7" spans="1:12" x14ac:dyDescent="0.35">
      <c r="A7" s="22" t="str">
        <f ca="1">VLOOKUP($B3,Workflows!$B:$H,6,0)</f>
        <v>facebook_exposures</v>
      </c>
      <c r="B7" s="22" t="str">
        <f ca="1">VLOOKUP($B3,Workflows!$B:$H,7,0)</f>
        <v>raw_facebook_exposures</v>
      </c>
      <c r="C7" s="30" t="b">
        <v>0</v>
      </c>
      <c r="J7" s="58" t="s">
        <v>654</v>
      </c>
      <c r="K7" s="58" t="s">
        <v>15</v>
      </c>
      <c r="L7" s="60"/>
    </row>
    <row r="8" spans="1:12" x14ac:dyDescent="0.35">
      <c r="D8" s="27"/>
      <c r="J8" s="58" t="s">
        <v>14</v>
      </c>
      <c r="K8" s="58" t="s">
        <v>15</v>
      </c>
      <c r="L8" s="60"/>
    </row>
    <row r="9" spans="1:12" x14ac:dyDescent="0.35">
      <c r="A9" s="31" t="s">
        <v>61</v>
      </c>
      <c r="J9" s="58" t="s">
        <v>698</v>
      </c>
      <c r="K9" s="58" t="s">
        <v>15</v>
      </c>
      <c r="L9" s="60"/>
    </row>
    <row r="10" spans="1:12" x14ac:dyDescent="0.35">
      <c r="A10" s="29" t="s">
        <v>59</v>
      </c>
      <c r="B10" s="29" t="s">
        <v>60</v>
      </c>
      <c r="C10" s="29" t="s">
        <v>62</v>
      </c>
      <c r="D10" s="29" t="s">
        <v>220</v>
      </c>
      <c r="E10" s="29" t="s">
        <v>221</v>
      </c>
      <c r="F10" s="29" t="s">
        <v>222</v>
      </c>
      <c r="G10" s="29" t="s">
        <v>223</v>
      </c>
      <c r="J10" s="58" t="s">
        <v>699</v>
      </c>
      <c r="K10" s="58" t="s">
        <v>15</v>
      </c>
      <c r="L10" s="60"/>
    </row>
    <row r="11" spans="1:12" x14ac:dyDescent="0.35">
      <c r="A11" s="8"/>
      <c r="B11" s="8"/>
      <c r="C11" s="8"/>
      <c r="D11" s="8"/>
      <c r="E11" s="8"/>
      <c r="F11" s="8"/>
      <c r="G11" s="8"/>
      <c r="J11" s="58" t="s">
        <v>700</v>
      </c>
      <c r="K11" s="58" t="s">
        <v>15</v>
      </c>
      <c r="L11" s="60"/>
    </row>
    <row r="12" spans="1:12" x14ac:dyDescent="0.35">
      <c r="J12" s="58" t="s">
        <v>701</v>
      </c>
      <c r="K12" s="58" t="s">
        <v>15</v>
      </c>
      <c r="L12" s="60"/>
    </row>
    <row r="13" spans="1:12" x14ac:dyDescent="0.35">
      <c r="A13" s="31" t="s">
        <v>48</v>
      </c>
      <c r="J13" s="58" t="s">
        <v>534</v>
      </c>
      <c r="K13" s="58" t="s">
        <v>15</v>
      </c>
      <c r="L13" s="60"/>
    </row>
    <row r="14" spans="1:12" x14ac:dyDescent="0.35">
      <c r="A14" s="29" t="s">
        <v>49</v>
      </c>
      <c r="J14" s="58" t="s">
        <v>702</v>
      </c>
      <c r="K14" s="58" t="s">
        <v>15</v>
      </c>
      <c r="L14" s="60"/>
    </row>
    <row r="15" spans="1:12" x14ac:dyDescent="0.35">
      <c r="A15" s="8" t="s">
        <v>303</v>
      </c>
      <c r="J15" s="58" t="s">
        <v>703</v>
      </c>
      <c r="K15" s="58" t="s">
        <v>15</v>
      </c>
      <c r="L15" s="60"/>
    </row>
    <row r="16" spans="1:12" x14ac:dyDescent="0.35">
      <c r="J16" s="58" t="s">
        <v>704</v>
      </c>
      <c r="K16" s="58" t="s">
        <v>15</v>
      </c>
      <c r="L16" s="60"/>
    </row>
    <row r="17" spans="1:12" x14ac:dyDescent="0.35">
      <c r="A17" s="31" t="s">
        <v>50</v>
      </c>
      <c r="J17" s="58" t="s">
        <v>705</v>
      </c>
      <c r="K17" s="58" t="s">
        <v>15</v>
      </c>
      <c r="L17" s="60"/>
    </row>
    <row r="18" spans="1:12" x14ac:dyDescent="0.35">
      <c r="A18" s="29" t="s">
        <v>63</v>
      </c>
      <c r="B18" s="29" t="s">
        <v>64</v>
      </c>
      <c r="C18" s="29" t="s">
        <v>65</v>
      </c>
      <c r="J18" s="58" t="s">
        <v>706</v>
      </c>
      <c r="K18" s="58" t="s">
        <v>15</v>
      </c>
      <c r="L18" s="60"/>
    </row>
    <row r="19" spans="1:12" x14ac:dyDescent="0.35">
      <c r="A19" s="30"/>
      <c r="B19" s="30"/>
      <c r="C19" s="14"/>
      <c r="J19" s="58" t="s">
        <v>707</v>
      </c>
      <c r="K19" s="58" t="s">
        <v>15</v>
      </c>
      <c r="L19" s="60"/>
    </row>
    <row r="20" spans="1:12" x14ac:dyDescent="0.35">
      <c r="J20" s="58" t="s">
        <v>708</v>
      </c>
      <c r="K20" s="58" t="s">
        <v>15</v>
      </c>
      <c r="L20" s="60"/>
    </row>
    <row r="21" spans="1:12" x14ac:dyDescent="0.35">
      <c r="A21" s="31" t="s">
        <v>51</v>
      </c>
      <c r="J21" s="58" t="s">
        <v>709</v>
      </c>
      <c r="K21" s="58" t="s">
        <v>15</v>
      </c>
      <c r="L21" s="60"/>
    </row>
    <row r="22" spans="1:12" x14ac:dyDescent="0.35">
      <c r="A22" s="29" t="s">
        <v>52</v>
      </c>
      <c r="B22" s="29" t="s">
        <v>53</v>
      </c>
      <c r="C22" s="29" t="s">
        <v>54</v>
      </c>
      <c r="D22" s="29" t="s">
        <v>55</v>
      </c>
      <c r="E22" s="29" t="s">
        <v>13</v>
      </c>
      <c r="J22" s="58" t="s">
        <v>453</v>
      </c>
      <c r="K22" s="58" t="s">
        <v>15</v>
      </c>
      <c r="L22" s="60"/>
    </row>
    <row r="23" spans="1:12" x14ac:dyDescent="0.35">
      <c r="A23" s="63" t="s">
        <v>710</v>
      </c>
      <c r="B23" s="64" t="s">
        <v>711</v>
      </c>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65" t="s">
        <v>712</v>
      </c>
      <c r="B27" s="58" t="s">
        <v>309</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485</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row r="43" spans="1:12" x14ac:dyDescent="0.35">
      <c r="J43" s="62"/>
      <c r="K43" s="62"/>
      <c r="L43" s="62"/>
    </row>
    <row r="44" spans="1:12" x14ac:dyDescent="0.35">
      <c r="J44" s="62"/>
      <c r="K44" s="62"/>
      <c r="L44"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8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800-000001000000}">
          <x14:formula1>
            <xm:f>'Validation Values'!$A$15:$A$17</xm:f>
          </x14:formula1>
          <xm:sqref>B27</xm:sqref>
        </x14:dataValidation>
        <x14:dataValidation type="list" allowBlank="1" showInputMessage="1" showErrorMessage="1" xr:uid="{00000000-0002-0000-2800-000002000000}">
          <x14:formula1>
            <xm:f>'Validation Values'!$B$11:$B$12</xm:f>
          </x14:formula1>
          <xm:sqref>C23</xm:sqref>
        </x14:dataValidation>
        <x14:dataValidation type="list" allowBlank="1" showInputMessage="1" showErrorMessage="1" xr:uid="{00000000-0002-0000-2800-000003000000}">
          <x14:formula1>
            <xm:f>'Validation Values'!$B$15:$B$20</xm:f>
          </x14:formula1>
          <xm:sqref>D23</xm:sqref>
        </x14:dataValidation>
        <x14:dataValidation type="list" showInputMessage="1" showErrorMessage="1" xr:uid="{00000000-0002-0000-28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800-000005000000}">
          <x14:formula1>
            <xm:f>Variables!$B$4:$B$500</xm:f>
          </x14:formula1>
          <xm:sqref>A35</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65">
    <tabColor rgb="FF92D050"/>
  </sheetPr>
  <dimension ref="A1:M45"/>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raw_36</v>
      </c>
      <c r="B3" s="22">
        <f ca="1">TRIM(MID($A$3,5,2))*1</f>
        <v>36</v>
      </c>
      <c r="C3" s="22" t="str">
        <f ca="1">VLOOKUP($B3,Workflows!$B:$H,3,0)</f>
        <v>FACEBOOK</v>
      </c>
      <c r="D3" s="22" t="str">
        <f ca="1">VLOOKUP($B3,Workflows!$B:$H,4,0)</f>
        <v>orders_sync</v>
      </c>
      <c r="E3" s="26" t="str">
        <f ca="1">VLOOKUP($B3,Workflows!$B:$U,20,0)</f>
        <v>EVENTS</v>
      </c>
      <c r="F3" s="26" t="str">
        <f ca="1">IF(UPPER($E$3)="LMT",SUBSTITUTE(SUBSTITUTE(VLOOKUP($B$3,Workflows!$B:$J,8,0),C3,""),"__","_"),"")</f>
        <v/>
      </c>
      <c r="J3" s="58" t="s">
        <v>695</v>
      </c>
      <c r="K3" s="58" t="s">
        <v>15</v>
      </c>
      <c r="L3" s="60"/>
    </row>
    <row r="4" spans="1:12" x14ac:dyDescent="0.35">
      <c r="J4" s="58" t="s">
        <v>333</v>
      </c>
      <c r="K4" s="58" t="s">
        <v>15</v>
      </c>
      <c r="L4" s="60"/>
    </row>
    <row r="5" spans="1:12" x14ac:dyDescent="0.35">
      <c r="A5" s="31" t="s">
        <v>151</v>
      </c>
      <c r="J5" s="58" t="s">
        <v>606</v>
      </c>
      <c r="K5" s="58" t="s">
        <v>15</v>
      </c>
      <c r="L5" s="60"/>
    </row>
    <row r="6" spans="1:12" x14ac:dyDescent="0.35">
      <c r="A6" s="29" t="s">
        <v>195</v>
      </c>
      <c r="B6" s="29" t="s">
        <v>191</v>
      </c>
      <c r="C6" s="29" t="s">
        <v>219</v>
      </c>
      <c r="J6" s="58" t="s">
        <v>713</v>
      </c>
      <c r="K6" s="58" t="s">
        <v>15</v>
      </c>
      <c r="L6" s="60"/>
    </row>
    <row r="7" spans="1:12" x14ac:dyDescent="0.35">
      <c r="A7" s="22" t="str">
        <f ca="1">VLOOKUP($B3,Workflows!$B:$H,6,0)</f>
        <v>facebook_orders_sync</v>
      </c>
      <c r="B7" s="22" t="str">
        <f ca="1">VLOOKUP($B3,Workflows!$B:$H,7,0)</f>
        <v>raw_facebook_orders_sync</v>
      </c>
      <c r="C7" s="30" t="b">
        <v>1</v>
      </c>
      <c r="J7" s="58" t="s">
        <v>714</v>
      </c>
      <c r="K7" s="58" t="s">
        <v>15</v>
      </c>
      <c r="L7" s="60"/>
    </row>
    <row r="8" spans="1:12" x14ac:dyDescent="0.35">
      <c r="D8" s="27"/>
      <c r="J8" s="58" t="s">
        <v>715</v>
      </c>
      <c r="K8" s="58" t="s">
        <v>15</v>
      </c>
      <c r="L8" s="60"/>
    </row>
    <row r="9" spans="1:12" x14ac:dyDescent="0.35">
      <c r="A9" s="31" t="s">
        <v>61</v>
      </c>
      <c r="J9" s="58" t="s">
        <v>716</v>
      </c>
      <c r="K9" s="58" t="s">
        <v>15</v>
      </c>
      <c r="L9" s="60"/>
    </row>
    <row r="10" spans="1:12" x14ac:dyDescent="0.35">
      <c r="A10" s="29" t="s">
        <v>59</v>
      </c>
      <c r="B10" s="29" t="s">
        <v>60</v>
      </c>
      <c r="C10" s="29" t="s">
        <v>62</v>
      </c>
      <c r="D10" s="29" t="s">
        <v>220</v>
      </c>
      <c r="E10" s="29" t="s">
        <v>221</v>
      </c>
      <c r="F10" s="29" t="s">
        <v>222</v>
      </c>
      <c r="G10" s="29" t="s">
        <v>223</v>
      </c>
      <c r="J10" s="58" t="s">
        <v>453</v>
      </c>
      <c r="K10" s="58" t="s">
        <v>15</v>
      </c>
      <c r="L10" s="60"/>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304</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1"/>
      <c r="K21" s="61"/>
      <c r="L21" s="61"/>
    </row>
    <row r="22" spans="1:12" x14ac:dyDescent="0.35">
      <c r="A22" s="29" t="s">
        <v>52</v>
      </c>
      <c r="B22" s="29" t="s">
        <v>53</v>
      </c>
      <c r="C22" s="29" t="s">
        <v>54</v>
      </c>
      <c r="D22" s="29" t="s">
        <v>55</v>
      </c>
      <c r="E22" s="29" t="s">
        <v>13</v>
      </c>
      <c r="J22" s="61"/>
      <c r="K22" s="61"/>
      <c r="L22" s="61"/>
    </row>
    <row r="23" spans="1:12" x14ac:dyDescent="0.35">
      <c r="A23" s="63" t="s">
        <v>710</v>
      </c>
      <c r="B23" s="64" t="s">
        <v>711</v>
      </c>
      <c r="C23" s="30"/>
      <c r="D23" s="30"/>
      <c r="E23" s="30"/>
      <c r="J23" s="61"/>
      <c r="K23" s="61"/>
      <c r="L23" s="61"/>
    </row>
    <row r="24" spans="1:12" x14ac:dyDescent="0.35">
      <c r="E24" s="5"/>
      <c r="J24" s="61"/>
      <c r="K24" s="61"/>
      <c r="L24" s="61"/>
    </row>
    <row r="25" spans="1:12" x14ac:dyDescent="0.35">
      <c r="A25" s="31" t="s">
        <v>127</v>
      </c>
      <c r="J25" s="61"/>
      <c r="K25" s="61"/>
      <c r="L25" s="61"/>
    </row>
    <row r="26" spans="1:12" x14ac:dyDescent="0.35">
      <c r="A26" s="29" t="s">
        <v>56</v>
      </c>
      <c r="B26" s="29" t="s">
        <v>57</v>
      </c>
      <c r="J26" s="61"/>
      <c r="K26" s="61"/>
      <c r="L26" s="61"/>
    </row>
    <row r="27" spans="1:12" x14ac:dyDescent="0.35">
      <c r="A27" s="58" t="s">
        <v>712</v>
      </c>
      <c r="B27" s="58" t="s">
        <v>309</v>
      </c>
      <c r="J27" s="61"/>
      <c r="K27" s="61"/>
      <c r="L27" s="61"/>
    </row>
    <row r="28" spans="1:12" x14ac:dyDescent="0.35">
      <c r="A28" s="11"/>
      <c r="B28" s="10"/>
      <c r="C28" s="4"/>
      <c r="D28" s="10"/>
      <c r="J28" s="61"/>
      <c r="K28" s="61"/>
      <c r="L28" s="61"/>
    </row>
    <row r="29" spans="1:12" x14ac:dyDescent="0.35">
      <c r="A29" s="31" t="s">
        <v>189</v>
      </c>
      <c r="C29" s="4"/>
      <c r="D29" s="10"/>
      <c r="J29" s="61"/>
      <c r="K29" s="61"/>
      <c r="L29" s="61"/>
    </row>
    <row r="30" spans="1:12" x14ac:dyDescent="0.35">
      <c r="A30" s="29" t="s">
        <v>187</v>
      </c>
      <c r="B30" s="29" t="s">
        <v>188</v>
      </c>
      <c r="C30" s="4"/>
      <c r="D30" s="10"/>
      <c r="J30" s="61"/>
      <c r="K30" s="61"/>
      <c r="L30" s="61"/>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564</v>
      </c>
      <c r="J35" s="62"/>
      <c r="K35" s="62"/>
      <c r="L35" s="62"/>
    </row>
    <row r="36" spans="1:12" x14ac:dyDescent="0.35">
      <c r="J36" s="62"/>
      <c r="K36" s="62"/>
      <c r="L36" s="62"/>
    </row>
    <row r="37" spans="1:12" x14ac:dyDescent="0.35">
      <c r="J37" s="62"/>
      <c r="K37" s="62"/>
      <c r="L37" s="62"/>
    </row>
    <row r="38" spans="1:12" x14ac:dyDescent="0.35">
      <c r="J38" s="62"/>
      <c r="K38" s="62"/>
      <c r="L38" s="62"/>
    </row>
    <row r="39" spans="1:12" x14ac:dyDescent="0.35">
      <c r="J39" s="62"/>
      <c r="K39" s="62"/>
      <c r="L39" s="62"/>
    </row>
    <row r="40" spans="1:12" x14ac:dyDescent="0.35">
      <c r="J40" s="62"/>
      <c r="K40" s="62"/>
      <c r="L40" s="62"/>
    </row>
    <row r="41" spans="1:12" x14ac:dyDescent="0.35">
      <c r="J41" s="62"/>
      <c r="K41" s="62"/>
      <c r="L41" s="62"/>
    </row>
    <row r="42" spans="1:12" x14ac:dyDescent="0.35">
      <c r="J42" s="62"/>
      <c r="K42" s="62"/>
      <c r="L42" s="62"/>
    </row>
    <row r="43" spans="1:12" x14ac:dyDescent="0.35">
      <c r="J43" s="62"/>
      <c r="K43" s="62"/>
      <c r="L43" s="62"/>
    </row>
    <row r="44" spans="1:12" x14ac:dyDescent="0.35">
      <c r="J44" s="62"/>
      <c r="K44" s="62"/>
      <c r="L44" s="62"/>
    </row>
    <row r="45" spans="1:12" x14ac:dyDescent="0.35">
      <c r="J45" s="62"/>
      <c r="K45" s="62"/>
      <c r="L45"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9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showInputMessage="1" showErrorMessage="1" xr:uid="{00000000-0002-0000-2900-000001000000}">
          <x14:formula1>
            <xm:f>'Validation Values'!$B$11:$B$12</xm:f>
          </x14:formula1>
          <xm:sqref>C7</xm:sqref>
        </x14:dataValidation>
        <x14:dataValidation type="list" allowBlank="1" showInputMessage="1" showErrorMessage="1" xr:uid="{00000000-0002-0000-2900-000002000000}">
          <x14:formula1>
            <xm:f>'Validation Values'!$B$15:$B$20</xm:f>
          </x14:formula1>
          <xm:sqref>D23</xm:sqref>
        </x14:dataValidation>
        <x14:dataValidation type="list" allowBlank="1" showInputMessage="1" showErrorMessage="1" xr:uid="{00000000-0002-0000-2900-000003000000}">
          <x14:formula1>
            <xm:f>'Validation Values'!$B$11:$B$12</xm:f>
          </x14:formula1>
          <xm:sqref>C23</xm:sqref>
        </x14:dataValidation>
        <x14:dataValidation type="list" allowBlank="1" showInputMessage="1" showErrorMessage="1" xr:uid="{00000000-0002-0000-29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900-000005000000}">
          <x14:formula1>
            <xm:f>Variables!$B$4:$B$500</xm:f>
          </x14:formula1>
          <xm:sqref>A35</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6">
    <tabColor rgb="FF92D050"/>
  </sheetPr>
  <dimension ref="A1:M38"/>
  <sheetViews>
    <sheetView showGridLines="0" zoomScale="70" zoomScaleNormal="70" workbookViewId="0">
      <selection activeCell="J3" sqref="J3:J33"/>
    </sheetView>
  </sheetViews>
  <sheetFormatPr defaultColWidth="0" defaultRowHeight="14.5" x14ac:dyDescent="0.35"/>
  <cols>
    <col min="1" max="1" width="48.6328125" style="28" bestFit="1" customWidth="1"/>
    <col min="2" max="2" width="20.81640625" style="28" bestFit="1" customWidth="1"/>
    <col min="3" max="3" width="19.81640625" style="28" bestFit="1" customWidth="1"/>
    <col min="4" max="4" width="21.453125" style="28" bestFit="1" customWidth="1"/>
    <col min="5" max="5" width="23.453125" style="28" bestFit="1" customWidth="1"/>
    <col min="6" max="6" width="35.1796875" style="28" bestFit="1" customWidth="1"/>
    <col min="7" max="7" width="38.6328125" style="28" bestFit="1" customWidth="1"/>
    <col min="8" max="9" width="8.81640625" style="28" customWidth="1"/>
    <col min="10" max="10" width="23.36328125" style="28" bestFit="1" customWidth="1"/>
    <col min="11" max="11" width="9.6328125" style="28" bestFit="1" customWidth="1"/>
    <col min="12" max="12" width="18" style="28" bestFit="1" customWidth="1"/>
    <col min="13" max="13" width="8.81640625" style="28" customWidth="1"/>
    <col min="14" max="16384" width="8.81640625" style="28" hidden="1"/>
  </cols>
  <sheetData>
    <row r="1" spans="1:12" x14ac:dyDescent="0.35">
      <c r="A1" s="31" t="s">
        <v>152</v>
      </c>
      <c r="J1" s="31" t="s">
        <v>128</v>
      </c>
      <c r="K1" s="31"/>
    </row>
    <row r="2" spans="1:12" x14ac:dyDescent="0.35">
      <c r="A2" s="29" t="s">
        <v>119</v>
      </c>
      <c r="B2" s="29" t="s">
        <v>17</v>
      </c>
      <c r="C2" s="29" t="s">
        <v>11</v>
      </c>
      <c r="D2" s="29" t="s">
        <v>126</v>
      </c>
      <c r="E2" s="29" t="s">
        <v>16</v>
      </c>
      <c r="F2" s="29" t="s">
        <v>218</v>
      </c>
      <c r="J2" s="29" t="s">
        <v>46</v>
      </c>
      <c r="K2" s="29" t="s">
        <v>47</v>
      </c>
      <c r="L2" s="29" t="s">
        <v>150</v>
      </c>
    </row>
    <row r="3" spans="1:12" x14ac:dyDescent="0.35">
      <c r="A3" s="22" t="str">
        <f ca="1">MID(CELL("filename",$A$1),FIND("]",CELL("filename",$A$1))+1,255)</f>
        <v>raw_37</v>
      </c>
      <c r="B3" s="22">
        <f ca="1">TRIM(MID($A$3,5,2))*1</f>
        <v>37</v>
      </c>
      <c r="C3" s="22" t="str">
        <f ca="1">VLOOKUP($B3,Workflows!$B:$H,3,0)</f>
        <v>DSDK</v>
      </c>
      <c r="D3" s="22" t="str">
        <f ca="1">VLOOKUP($B3,Workflows!$B:$H,4,0)</f>
        <v>namespace_entity</v>
      </c>
      <c r="E3" s="26" t="str">
        <f ca="1">VLOOKUP($B3,Workflows!$B:$U,20,0)</f>
        <v>LMT</v>
      </c>
      <c r="F3" s="26" t="str">
        <f ca="1">IF(UPPER($E$3)="LMT",SUBSTITUTE(SUBSTITUTE(VLOOKUP($B$3,Workflows!$B:$J,8,0),C3,""),"__","_"),"")</f>
        <v>LMT_NAMESPACE_ENTITY_PRESRC</v>
      </c>
      <c r="J3" s="58" t="s">
        <v>113</v>
      </c>
      <c r="K3" s="58" t="s">
        <v>15</v>
      </c>
      <c r="L3" s="60"/>
    </row>
    <row r="4" spans="1:12" x14ac:dyDescent="0.35">
      <c r="J4" s="58" t="s">
        <v>717</v>
      </c>
      <c r="K4" s="58" t="s">
        <v>15</v>
      </c>
      <c r="L4" s="60"/>
    </row>
    <row r="5" spans="1:12" x14ac:dyDescent="0.35">
      <c r="A5" s="31" t="s">
        <v>151</v>
      </c>
      <c r="J5" s="61"/>
      <c r="K5" s="61"/>
      <c r="L5" s="61"/>
    </row>
    <row r="6" spans="1:12" x14ac:dyDescent="0.35">
      <c r="A6" s="29" t="s">
        <v>195</v>
      </c>
      <c r="B6" s="29" t="s">
        <v>191</v>
      </c>
      <c r="C6" s="29" t="s">
        <v>219</v>
      </c>
      <c r="J6" s="61"/>
      <c r="K6" s="61"/>
      <c r="L6" s="61"/>
    </row>
    <row r="7" spans="1:12" x14ac:dyDescent="0.35">
      <c r="A7" s="22" t="str">
        <f ca="1">VLOOKUP($B3,Workflows!$B:$H,6,0)</f>
        <v>dsdk_namespace_entity</v>
      </c>
      <c r="B7" s="22" t="str">
        <f ca="1">VLOOKUP($B3,Workflows!$B:$H,7,0)</f>
        <v>raw_dsdk_namespace_entity</v>
      </c>
      <c r="C7" s="30" t="b">
        <v>1</v>
      </c>
      <c r="J7" s="61"/>
      <c r="K7" s="61"/>
      <c r="L7" s="61"/>
    </row>
    <row r="8" spans="1:12" x14ac:dyDescent="0.35">
      <c r="D8" s="27"/>
      <c r="J8" s="61"/>
      <c r="K8" s="61"/>
      <c r="L8" s="61"/>
    </row>
    <row r="9" spans="1:12" x14ac:dyDescent="0.35">
      <c r="A9" s="31" t="s">
        <v>61</v>
      </c>
      <c r="J9" s="61"/>
      <c r="K9" s="61"/>
      <c r="L9" s="61"/>
    </row>
    <row r="10" spans="1:12" x14ac:dyDescent="0.35">
      <c r="A10" s="29" t="s">
        <v>59</v>
      </c>
      <c r="B10" s="29" t="s">
        <v>60</v>
      </c>
      <c r="C10" s="29" t="s">
        <v>62</v>
      </c>
      <c r="D10" s="29" t="s">
        <v>220</v>
      </c>
      <c r="E10" s="29" t="s">
        <v>221</v>
      </c>
      <c r="F10" s="29" t="s">
        <v>222</v>
      </c>
      <c r="G10" s="29" t="s">
        <v>223</v>
      </c>
      <c r="J10" s="61"/>
      <c r="K10" s="61"/>
      <c r="L10" s="61"/>
    </row>
    <row r="11" spans="1:12" x14ac:dyDescent="0.35">
      <c r="A11" s="8"/>
      <c r="B11" s="8"/>
      <c r="C11" s="8"/>
      <c r="D11" s="8"/>
      <c r="E11" s="8"/>
      <c r="F11" s="8"/>
      <c r="G11" s="8"/>
      <c r="J11" s="61"/>
      <c r="K11" s="61"/>
      <c r="L11" s="61"/>
    </row>
    <row r="12" spans="1:12" x14ac:dyDescent="0.35">
      <c r="J12" s="61"/>
      <c r="K12" s="61"/>
      <c r="L12" s="61"/>
    </row>
    <row r="13" spans="1:12" x14ac:dyDescent="0.35">
      <c r="A13" s="31" t="s">
        <v>48</v>
      </c>
      <c r="J13" s="61"/>
      <c r="K13" s="61"/>
      <c r="L13" s="61"/>
    </row>
    <row r="14" spans="1:12" x14ac:dyDescent="0.35">
      <c r="A14" s="29" t="s">
        <v>49</v>
      </c>
      <c r="J14" s="61"/>
      <c r="K14" s="61"/>
      <c r="L14" s="61"/>
    </row>
    <row r="15" spans="1:12" x14ac:dyDescent="0.35">
      <c r="A15" s="8" t="s">
        <v>718</v>
      </c>
      <c r="J15" s="61"/>
      <c r="K15" s="61"/>
      <c r="L15" s="61"/>
    </row>
    <row r="16" spans="1:12" x14ac:dyDescent="0.35">
      <c r="J16" s="61"/>
      <c r="K16" s="61"/>
      <c r="L16" s="61"/>
    </row>
    <row r="17" spans="1:12" x14ac:dyDescent="0.35">
      <c r="A17" s="31" t="s">
        <v>50</v>
      </c>
      <c r="J17" s="61"/>
      <c r="K17" s="61"/>
      <c r="L17" s="61"/>
    </row>
    <row r="18" spans="1:12" x14ac:dyDescent="0.35">
      <c r="A18" s="29" t="s">
        <v>63</v>
      </c>
      <c r="B18" s="29" t="s">
        <v>64</v>
      </c>
      <c r="C18" s="29" t="s">
        <v>65</v>
      </c>
      <c r="J18" s="61"/>
      <c r="K18" s="61"/>
      <c r="L18" s="61"/>
    </row>
    <row r="19" spans="1:12" x14ac:dyDescent="0.35">
      <c r="A19" s="30"/>
      <c r="B19" s="30"/>
      <c r="C19" s="14"/>
      <c r="J19" s="61"/>
      <c r="K19" s="61"/>
      <c r="L19" s="61"/>
    </row>
    <row r="20" spans="1:12" x14ac:dyDescent="0.35">
      <c r="J20" s="61"/>
      <c r="K20" s="61"/>
      <c r="L20" s="61"/>
    </row>
    <row r="21" spans="1:12" x14ac:dyDescent="0.35">
      <c r="A21" s="31" t="s">
        <v>51</v>
      </c>
      <c r="J21" s="62"/>
      <c r="K21" s="62"/>
      <c r="L21" s="62"/>
    </row>
    <row r="22" spans="1:12" x14ac:dyDescent="0.35">
      <c r="A22" s="29" t="s">
        <v>52</v>
      </c>
      <c r="B22" s="29" t="s">
        <v>53</v>
      </c>
      <c r="C22" s="29" t="s">
        <v>54</v>
      </c>
      <c r="D22" s="29" t="s">
        <v>55</v>
      </c>
      <c r="E22" s="29" t="s">
        <v>13</v>
      </c>
      <c r="J22" s="62"/>
      <c r="K22" s="62"/>
      <c r="L22" s="62"/>
    </row>
    <row r="23" spans="1:12" x14ac:dyDescent="0.35">
      <c r="A23" s="9"/>
      <c r="B23" s="21"/>
      <c r="C23" s="30"/>
      <c r="D23" s="30"/>
      <c r="E23" s="30"/>
      <c r="J23" s="62"/>
      <c r="K23" s="62"/>
      <c r="L23" s="62"/>
    </row>
    <row r="24" spans="1:12" x14ac:dyDescent="0.35">
      <c r="E24" s="5"/>
      <c r="J24" s="62"/>
      <c r="K24" s="62"/>
      <c r="L24" s="62"/>
    </row>
    <row r="25" spans="1:12" x14ac:dyDescent="0.35">
      <c r="A25" s="31" t="s">
        <v>127</v>
      </c>
      <c r="J25" s="62"/>
      <c r="K25" s="62"/>
      <c r="L25" s="62"/>
    </row>
    <row r="26" spans="1:12" x14ac:dyDescent="0.35">
      <c r="A26" s="29" t="s">
        <v>56</v>
      </c>
      <c r="B26" s="29" t="s">
        <v>57</v>
      </c>
      <c r="J26" s="62"/>
      <c r="K26" s="62"/>
      <c r="L26" s="62"/>
    </row>
    <row r="27" spans="1:12" x14ac:dyDescent="0.35">
      <c r="A27" s="21"/>
      <c r="B27" s="8" t="s">
        <v>130</v>
      </c>
      <c r="J27" s="62"/>
      <c r="K27" s="62"/>
      <c r="L27" s="62"/>
    </row>
    <row r="28" spans="1:12" x14ac:dyDescent="0.35">
      <c r="A28" s="11"/>
      <c r="B28" s="10"/>
      <c r="C28" s="4"/>
      <c r="D28" s="10"/>
      <c r="J28" s="62"/>
      <c r="K28" s="62"/>
      <c r="L28" s="62"/>
    </row>
    <row r="29" spans="1:12" x14ac:dyDescent="0.35">
      <c r="A29" s="31" t="s">
        <v>189</v>
      </c>
      <c r="C29" s="4"/>
      <c r="D29" s="10"/>
      <c r="J29" s="62"/>
      <c r="K29" s="62"/>
      <c r="L29" s="62"/>
    </row>
    <row r="30" spans="1:12" x14ac:dyDescent="0.35">
      <c r="A30" s="29" t="s">
        <v>187</v>
      </c>
      <c r="B30" s="29" t="s">
        <v>188</v>
      </c>
      <c r="C30" s="4"/>
      <c r="D30" s="10"/>
      <c r="J30" s="62"/>
      <c r="K30" s="62"/>
      <c r="L30" s="62"/>
    </row>
    <row r="31" spans="1:12" x14ac:dyDescent="0.35">
      <c r="A31" s="21"/>
      <c r="B31" s="21"/>
      <c r="C31" s="4"/>
      <c r="D31" s="10"/>
      <c r="J31" s="62"/>
      <c r="K31" s="62"/>
      <c r="L31" s="62"/>
    </row>
    <row r="32" spans="1:12" x14ac:dyDescent="0.35">
      <c r="C32" s="4"/>
      <c r="D32" s="10"/>
      <c r="J32" s="62"/>
      <c r="K32" s="62"/>
      <c r="L32" s="62"/>
    </row>
    <row r="33" spans="1:12" x14ac:dyDescent="0.35">
      <c r="A33" s="12" t="s">
        <v>129</v>
      </c>
      <c r="C33" s="4"/>
      <c r="D33" s="10"/>
      <c r="J33" s="62"/>
      <c r="K33" s="62"/>
      <c r="L33" s="62"/>
    </row>
    <row r="34" spans="1:12" x14ac:dyDescent="0.35">
      <c r="A34" s="29" t="s">
        <v>67</v>
      </c>
      <c r="J34" s="62"/>
      <c r="K34" s="62"/>
      <c r="L34" s="62"/>
    </row>
    <row r="35" spans="1:12" x14ac:dyDescent="0.35">
      <c r="A35" s="15" t="s">
        <v>366</v>
      </c>
      <c r="J35" s="62"/>
      <c r="K35" s="62"/>
      <c r="L35" s="62"/>
    </row>
    <row r="36" spans="1:12" x14ac:dyDescent="0.35">
      <c r="J36" s="62"/>
      <c r="K36" s="62"/>
      <c r="L36" s="62"/>
    </row>
    <row r="37" spans="1:12" x14ac:dyDescent="0.35">
      <c r="J37" s="62"/>
      <c r="K37" s="62"/>
      <c r="L37" s="62"/>
    </row>
    <row r="38" spans="1:12" x14ac:dyDescent="0.35">
      <c r="J38" s="62"/>
      <c r="K38" s="62"/>
      <c r="L38" s="62"/>
    </row>
  </sheetData>
  <sheetProtection algorithmName="SHA-512" hashValue="Zg0mgxHcZc9cLmMo58V317v/A1RMly2/K2q/G5wz9Pk6Y3WNPDFv04hIthJSsc/uGTGmZpB1+i6GXa+UU8ykYw==" saltValue="aM4ljlcEjgUCp3EixQvMJQ=="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2A00-000000000000}">
      <formula1>AND(EXACT(LEFT(A23,1),"'"),EXACT(RIGHT(A23,1),"'"))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2A00-000001000000}">
          <x14:formula1>
            <xm:f>'Validation Values'!$A$15:$A$17</xm:f>
          </x14:formula1>
          <xm:sqref>B27</xm:sqref>
        </x14:dataValidation>
        <x14:dataValidation type="list" allowBlank="1" showInputMessage="1" showErrorMessage="1" xr:uid="{00000000-0002-0000-2A00-000002000000}">
          <x14:formula1>
            <xm:f>'Validation Values'!$B$11:$B$12</xm:f>
          </x14:formula1>
          <xm:sqref>C23</xm:sqref>
        </x14:dataValidation>
        <x14:dataValidation type="list" allowBlank="1" showInputMessage="1" showErrorMessage="1" xr:uid="{00000000-0002-0000-2A00-000003000000}">
          <x14:formula1>
            <xm:f>'Validation Values'!$B$15:$B$20</xm:f>
          </x14:formula1>
          <xm:sqref>D23</xm:sqref>
        </x14:dataValidation>
        <x14:dataValidation type="list" showInputMessage="1" showErrorMessage="1" xr:uid="{00000000-0002-0000-2A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A00-000005000000}">
          <x14:formula1>
            <xm:f>Variables!$B$4:$B$500</xm:f>
          </x14:formula1>
          <xm:sqref>A35</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7">
    <tabColor rgb="FF92D050"/>
  </sheetPr>
  <dimension ref="A1:M3000"/>
  <sheetViews>
    <sheetView showGridLines="0" zoomScale="80" zoomScaleNormal="80" workbookViewId="0">
      <selection activeCell="A36" sqref="A3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raw_38</v>
      </c>
      <c r="B3" s="93">
        <f ca="1">TRIM(MID($A$3,5,2))*1</f>
        <v>38</v>
      </c>
      <c r="C3" s="93" t="str">
        <f ca="1">VLOOKUP($B3,Workflows!$B:$H,3,0)</f>
        <v>CUSTOM_ADOBE</v>
      </c>
      <c r="D3" s="93" t="str">
        <f ca="1">VLOOKUP($B3,Workflows!$B:$H,4,0)</f>
        <v>ADOBE</v>
      </c>
      <c r="E3" s="94" t="str">
        <f ca="1">VLOOKUP($B3,Workflows!$B:$U,20,0)</f>
        <v>SESSIONS,EVENTS</v>
      </c>
      <c r="F3" s="94" t="str">
        <f ca="1">IF(UPPER($E$3)="LMT",SUBSTITUTE(SUBSTITUTE(VLOOKUP($B$3,Workflows!$B:$J,8,0),C3,""),"__","_"),"")</f>
        <v/>
      </c>
      <c r="J3" s="71" t="s">
        <v>37</v>
      </c>
      <c r="K3" s="71" t="s">
        <v>15</v>
      </c>
      <c r="L3" s="87"/>
    </row>
    <row r="4" spans="1:12" x14ac:dyDescent="0.35">
      <c r="J4" s="71" t="s">
        <v>133</v>
      </c>
      <c r="K4" s="71" t="s">
        <v>15</v>
      </c>
      <c r="L4" s="87"/>
    </row>
    <row r="5" spans="1:12" x14ac:dyDescent="0.35">
      <c r="A5" s="95" t="s">
        <v>151</v>
      </c>
      <c r="J5" s="71" t="s">
        <v>26</v>
      </c>
      <c r="K5" s="71" t="s">
        <v>15</v>
      </c>
      <c r="L5" s="87"/>
    </row>
    <row r="6" spans="1:12" x14ac:dyDescent="0.35">
      <c r="A6" s="92" t="s">
        <v>195</v>
      </c>
      <c r="B6" s="92" t="s">
        <v>191</v>
      </c>
      <c r="C6" s="92" t="s">
        <v>219</v>
      </c>
      <c r="J6" s="71" t="s">
        <v>134</v>
      </c>
      <c r="K6" s="71" t="s">
        <v>15</v>
      </c>
      <c r="L6" s="87"/>
    </row>
    <row r="7" spans="1:12" x14ac:dyDescent="0.35">
      <c r="A7" s="93" t="str">
        <f ca="1">VLOOKUP($B3,Workflows!$B:$H,6,0)</f>
        <v>custom_adobe_adobe</v>
      </c>
      <c r="B7" s="93" t="str">
        <f ca="1">VLOOKUP($B3,Workflows!$B:$H,7,0)</f>
        <v>raw_custom_adobe_adobe</v>
      </c>
      <c r="C7" s="82" t="b">
        <v>0</v>
      </c>
      <c r="J7" s="71" t="s">
        <v>135</v>
      </c>
      <c r="K7" s="71" t="s">
        <v>15</v>
      </c>
      <c r="L7" s="87"/>
    </row>
    <row r="8" spans="1:12" x14ac:dyDescent="0.35">
      <c r="D8" s="96"/>
      <c r="J8" s="71" t="s">
        <v>136</v>
      </c>
      <c r="K8" s="71" t="s">
        <v>15</v>
      </c>
      <c r="L8" s="87"/>
    </row>
    <row r="9" spans="1:12" x14ac:dyDescent="0.35">
      <c r="A9" s="95" t="s">
        <v>61</v>
      </c>
      <c r="J9" s="71" t="s">
        <v>22</v>
      </c>
      <c r="K9" s="71" t="s">
        <v>15</v>
      </c>
      <c r="L9" s="87"/>
    </row>
    <row r="10" spans="1:12" x14ac:dyDescent="0.35">
      <c r="A10" s="92" t="s">
        <v>59</v>
      </c>
      <c r="B10" s="92" t="s">
        <v>60</v>
      </c>
      <c r="C10" s="92" t="s">
        <v>62</v>
      </c>
      <c r="D10" s="92" t="s">
        <v>220</v>
      </c>
      <c r="E10" s="92" t="s">
        <v>221</v>
      </c>
      <c r="F10" s="92" t="s">
        <v>222</v>
      </c>
      <c r="G10" s="92" t="s">
        <v>223</v>
      </c>
      <c r="J10" s="71" t="s">
        <v>645</v>
      </c>
      <c r="K10" s="71" t="s">
        <v>15</v>
      </c>
      <c r="L10" s="87"/>
    </row>
    <row r="11" spans="1:12" x14ac:dyDescent="0.35">
      <c r="A11" s="71"/>
      <c r="B11" s="71"/>
      <c r="C11" s="71"/>
      <c r="D11" s="71"/>
      <c r="E11" s="71"/>
      <c r="F11" s="71"/>
      <c r="G11" s="71"/>
      <c r="J11" s="71" t="s">
        <v>334</v>
      </c>
      <c r="K11" s="71" t="s">
        <v>15</v>
      </c>
      <c r="L11" s="87"/>
    </row>
    <row r="12" spans="1:12" x14ac:dyDescent="0.35">
      <c r="J12" s="71" t="s">
        <v>870</v>
      </c>
      <c r="K12" s="71" t="s">
        <v>15</v>
      </c>
      <c r="L12" s="87"/>
    </row>
    <row r="13" spans="1:12" x14ac:dyDescent="0.35">
      <c r="A13" s="95" t="s">
        <v>48</v>
      </c>
      <c r="J13" s="71" t="s">
        <v>931</v>
      </c>
      <c r="K13" s="71" t="s">
        <v>15</v>
      </c>
      <c r="L13" s="87"/>
    </row>
    <row r="14" spans="1:12" x14ac:dyDescent="0.35">
      <c r="A14" s="92" t="s">
        <v>49</v>
      </c>
      <c r="J14" s="71" t="s">
        <v>723</v>
      </c>
      <c r="K14" s="71" t="s">
        <v>15</v>
      </c>
      <c r="L14" s="87"/>
    </row>
    <row r="15" spans="1:12" x14ac:dyDescent="0.35">
      <c r="A15" s="74" t="s">
        <v>1166</v>
      </c>
      <c r="J15" s="71" t="s">
        <v>333</v>
      </c>
      <c r="K15" s="71" t="s">
        <v>15</v>
      </c>
      <c r="L15" s="87"/>
    </row>
    <row r="16" spans="1:12" x14ac:dyDescent="0.35">
      <c r="J16" s="71" t="s">
        <v>117</v>
      </c>
      <c r="K16" s="71" t="s">
        <v>15</v>
      </c>
      <c r="L16" s="87"/>
    </row>
    <row r="17" spans="1:12" x14ac:dyDescent="0.35">
      <c r="A17" s="95" t="s">
        <v>50</v>
      </c>
      <c r="J17" s="71" t="s">
        <v>930</v>
      </c>
      <c r="K17" s="71" t="s">
        <v>15</v>
      </c>
      <c r="L17" s="87"/>
    </row>
    <row r="18" spans="1:12" x14ac:dyDescent="0.35">
      <c r="A18" s="92" t="s">
        <v>63</v>
      </c>
      <c r="B18" s="92" t="s">
        <v>64</v>
      </c>
      <c r="C18" s="92" t="s">
        <v>65</v>
      </c>
      <c r="J18" s="71" t="s">
        <v>1143</v>
      </c>
      <c r="K18" s="71" t="s">
        <v>15</v>
      </c>
      <c r="L18" s="87"/>
    </row>
    <row r="19" spans="1:12" x14ac:dyDescent="0.35">
      <c r="A19" s="82"/>
      <c r="B19" s="82"/>
      <c r="C19" s="88"/>
      <c r="J19" s="71" t="s">
        <v>932</v>
      </c>
      <c r="K19" s="71" t="s">
        <v>15</v>
      </c>
      <c r="L19" s="87"/>
    </row>
    <row r="20" spans="1:12" x14ac:dyDescent="0.35">
      <c r="J20" s="71" t="s">
        <v>20</v>
      </c>
      <c r="K20" s="71" t="s">
        <v>15</v>
      </c>
      <c r="L20" s="87"/>
    </row>
    <row r="21" spans="1:12" x14ac:dyDescent="0.35">
      <c r="A21" s="95" t="s">
        <v>51</v>
      </c>
      <c r="J21" s="71" t="s">
        <v>653</v>
      </c>
      <c r="K21" s="71" t="s">
        <v>15</v>
      </c>
      <c r="L21" s="87"/>
    </row>
    <row r="22" spans="1:12" x14ac:dyDescent="0.35">
      <c r="A22" s="92" t="s">
        <v>52</v>
      </c>
      <c r="B22" s="92" t="s">
        <v>53</v>
      </c>
      <c r="C22" s="92" t="s">
        <v>54</v>
      </c>
      <c r="D22" s="92" t="s">
        <v>55</v>
      </c>
      <c r="E22" s="92" t="s">
        <v>13</v>
      </c>
      <c r="J22" s="71" t="s">
        <v>1144</v>
      </c>
      <c r="K22" s="71" t="s">
        <v>15</v>
      </c>
      <c r="L22" s="87"/>
    </row>
    <row r="23" spans="1:12" x14ac:dyDescent="0.35">
      <c r="A23" s="89"/>
      <c r="B23" s="90"/>
      <c r="C23" s="82"/>
      <c r="D23" s="82"/>
      <c r="E23" s="82"/>
      <c r="J23" s="71" t="s">
        <v>905</v>
      </c>
      <c r="K23" s="71" t="s">
        <v>15</v>
      </c>
      <c r="L23" s="71"/>
    </row>
    <row r="24" spans="1:12" x14ac:dyDescent="0.35">
      <c r="E24" s="97"/>
      <c r="J24" s="71" t="s">
        <v>132</v>
      </c>
      <c r="K24" s="71" t="s">
        <v>15</v>
      </c>
      <c r="L24" s="71">
        <v>1</v>
      </c>
    </row>
    <row r="25" spans="1:12" x14ac:dyDescent="0.35">
      <c r="A25" s="95" t="s">
        <v>127</v>
      </c>
      <c r="J25" s="71"/>
      <c r="K25" s="71"/>
      <c r="L25" s="71"/>
    </row>
    <row r="26" spans="1:12" x14ac:dyDescent="0.35">
      <c r="A26" s="92" t="s">
        <v>56</v>
      </c>
      <c r="B26" s="92" t="s">
        <v>57</v>
      </c>
      <c r="J26" s="71"/>
      <c r="K26" s="71"/>
      <c r="L26" s="71"/>
    </row>
    <row r="27" spans="1:12" x14ac:dyDescent="0.35">
      <c r="A27" s="74" t="s">
        <v>712</v>
      </c>
      <c r="B27" s="71" t="s">
        <v>309</v>
      </c>
      <c r="J27" s="71"/>
      <c r="K27" s="71"/>
      <c r="L27" s="71"/>
    </row>
    <row r="28" spans="1:12" x14ac:dyDescent="0.35">
      <c r="A28" s="98"/>
      <c r="B28" s="62"/>
      <c r="C28" s="99"/>
      <c r="D28" s="62"/>
      <c r="J28" s="71"/>
      <c r="K28" s="71"/>
      <c r="L28" s="71"/>
    </row>
    <row r="29" spans="1:12" x14ac:dyDescent="0.35">
      <c r="A29" s="95" t="s">
        <v>189</v>
      </c>
      <c r="C29" s="99"/>
      <c r="D29" s="62"/>
      <c r="J29" s="71"/>
      <c r="K29" s="71"/>
      <c r="L29" s="71"/>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t="s">
        <v>1203</v>
      </c>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25:L1048576 J24 L3:L24"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J3:K23 K24" name="Range9_1"/>
  </protectedRanges>
  <dataValidations count="1">
    <dataValidation type="custom" allowBlank="1" showInputMessage="1" showErrorMessage="1" error="Please use single quoted string._x000a_you will have to use two single quotes at the start." prompt="Example: ''xyz'" sqref="A27 A31:B31 B23" xr:uid="{00000000-0002-0000-2B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2B00-000001000000}">
          <x14:formula1>
            <xm:f>'Validation Values'!$B$11:$B$12</xm:f>
          </x14:formula1>
          <xm:sqref>C7</xm:sqref>
        </x14:dataValidation>
        <x14:dataValidation type="list" allowBlank="1" showInputMessage="1" showErrorMessage="1" xr:uid="{00000000-0002-0000-2B00-000002000000}">
          <x14:formula1>
            <xm:f>'Validation Values'!$B$15:$B$20</xm:f>
          </x14:formula1>
          <xm:sqref>D23</xm:sqref>
        </x14:dataValidation>
        <x14:dataValidation type="list" allowBlank="1" showInputMessage="1" showErrorMessage="1" xr:uid="{00000000-0002-0000-2B00-000003000000}">
          <x14:formula1>
            <xm:f>'Validation Values'!$B$11:$B$12</xm:f>
          </x14:formula1>
          <xm:sqref>C23</xm:sqref>
        </x14:dataValidation>
        <x14:dataValidation type="list" allowBlank="1" showInputMessage="1" showErrorMessage="1" xr:uid="{00000000-0002-0000-2B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B00-000005000000}">
          <x14:formula1>
            <xm:f>Variables!$B$4:$B$500</xm:f>
          </x14:formula1>
          <xm:sqref>A35</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07">
    <tabColor rgb="FF92D050"/>
  </sheetPr>
  <dimension ref="A1:M3000"/>
  <sheetViews>
    <sheetView showGridLines="0" zoomScale="110" zoomScaleNormal="110" workbookViewId="0">
      <selection activeCell="J3" sqref="J3:J9"/>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raw_39</v>
      </c>
      <c r="B3" s="93">
        <f ca="1">TRIM(MID($A$3,5,2))*1</f>
        <v>39</v>
      </c>
      <c r="C3" s="93" t="str">
        <f ca="1">VLOOKUP($B3,Workflows!$B:$H,3,0)</f>
        <v>CUSTOM_O2O_QUOTES</v>
      </c>
      <c r="D3" s="93" t="str">
        <f ca="1">VLOOKUP($B3,Workflows!$B:$H,4,0)</f>
        <v>O2O_QUOTES</v>
      </c>
      <c r="E3" s="94" t="str">
        <f ca="1">VLOOKUP($B3,Workflows!$B:$U,20,0)</f>
        <v>CONVERSIONS</v>
      </c>
      <c r="F3" s="94" t="str">
        <f ca="1">IF(UPPER($E$3)="LMT",SUBSTITUTE(SUBSTITUTE(VLOOKUP($B$3,Workflows!$B:$J,8,0),C3,""),"__","_"),"")</f>
        <v/>
      </c>
      <c r="J3" s="71" t="s">
        <v>1019</v>
      </c>
      <c r="K3" s="71" t="s">
        <v>15</v>
      </c>
      <c r="L3" s="87"/>
    </row>
    <row r="4" spans="1:12" x14ac:dyDescent="0.35">
      <c r="J4" s="71" t="s">
        <v>1020</v>
      </c>
      <c r="K4" s="71" t="s">
        <v>15</v>
      </c>
      <c r="L4" s="87"/>
    </row>
    <row r="5" spans="1:12" x14ac:dyDescent="0.35">
      <c r="A5" s="95" t="s">
        <v>151</v>
      </c>
      <c r="J5" s="71" t="s">
        <v>1021</v>
      </c>
      <c r="K5" s="71" t="s">
        <v>15</v>
      </c>
      <c r="L5" s="87"/>
    </row>
    <row r="6" spans="1:12" x14ac:dyDescent="0.35">
      <c r="A6" s="92" t="s">
        <v>195</v>
      </c>
      <c r="B6" s="92" t="s">
        <v>191</v>
      </c>
      <c r="C6" s="92" t="s">
        <v>219</v>
      </c>
      <c r="J6" s="71" t="s">
        <v>1022</v>
      </c>
      <c r="K6" s="71" t="s">
        <v>15</v>
      </c>
      <c r="L6" s="87"/>
    </row>
    <row r="7" spans="1:12" x14ac:dyDescent="0.35">
      <c r="A7" s="93" t="str">
        <f ca="1">VLOOKUP($B3,Workflows!$B:$H,6,0)</f>
        <v>custom_o2o_quotes_o2o_quotes</v>
      </c>
      <c r="B7" s="93" t="str">
        <f ca="1">VLOOKUP($B3,Workflows!$B:$H,7,0)</f>
        <v>raw_custom_o2o_quotes_o2o_quotes</v>
      </c>
      <c r="C7" s="82" t="b">
        <v>0</v>
      </c>
      <c r="J7" s="71" t="s">
        <v>1023</v>
      </c>
      <c r="K7" s="71" t="s">
        <v>15</v>
      </c>
      <c r="L7" s="87"/>
    </row>
    <row r="8" spans="1:12" x14ac:dyDescent="0.35">
      <c r="D8" s="96"/>
      <c r="J8" s="71" t="s">
        <v>1024</v>
      </c>
      <c r="K8" s="71" t="s">
        <v>15</v>
      </c>
      <c r="L8" s="87"/>
    </row>
    <row r="9" spans="1:12" x14ac:dyDescent="0.35">
      <c r="A9" s="95" t="s">
        <v>61</v>
      </c>
      <c r="J9" s="71" t="s">
        <v>1025</v>
      </c>
      <c r="K9" s="71" t="s">
        <v>15</v>
      </c>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t="s">
        <v>1015</v>
      </c>
      <c r="B11" s="71" t="s">
        <v>1016</v>
      </c>
      <c r="C11" s="71" t="s">
        <v>1017</v>
      </c>
      <c r="D11" s="71" t="s">
        <v>1018</v>
      </c>
      <c r="E11" s="71" t="s">
        <v>910</v>
      </c>
      <c r="F11" s="71" t="s">
        <v>935</v>
      </c>
      <c r="G11" s="71" t="s">
        <v>936</v>
      </c>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1010</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t="s">
        <v>1126</v>
      </c>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A35" name="Range1_2"/>
  </protectedRanges>
  <dataValidations disablePrompts="1" count="2">
    <dataValidation type="custom" allowBlank="1" showInputMessage="1" showErrorMessage="1" error="Please use single quoted string._x000a_you will have to use two single quotes at the start." prompt="Example: ''xyz'" sqref="A27 A31:B31 B23" xr:uid="{00000000-0002-0000-2C00-000000000000}">
      <formula1>AND(EXACT(LEFT(A23,1),"'"),EXACT(RIGHT(A23,1),"'"))</formula1>
    </dataValidation>
    <dataValidation type="custom" allowBlank="1" showInputMessage="1" showErrorMessage="1" errorTitle="Duplicate Expression Name" error="Duplicate Expression names are not allowed. Please rename the expression" sqref="A35" xr:uid="{00000000-0002-0000-2C00-000001000000}">
      <formula1>COUNTIF(expressionList,A35) &lt; 2</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2C00-000002000000}">
          <x14:formula1>
            <xm:f>'Validation Values'!$A$15:$A$17</xm:f>
          </x14:formula1>
          <xm:sqref>B27</xm:sqref>
        </x14:dataValidation>
        <x14:dataValidation type="list" allowBlank="1" showInputMessage="1" showErrorMessage="1" xr:uid="{00000000-0002-0000-2C00-000003000000}">
          <x14:formula1>
            <xm:f>'Validation Values'!$B$11:$B$12</xm:f>
          </x14:formula1>
          <xm:sqref>C23</xm:sqref>
        </x14:dataValidation>
        <x14:dataValidation type="list" allowBlank="1" showInputMessage="1" showErrorMessage="1" xr:uid="{00000000-0002-0000-2C00-000004000000}">
          <x14:formula1>
            <xm:f>'Validation Values'!$B$15:$B$20</xm:f>
          </x14:formula1>
          <xm:sqref>D23</xm:sqref>
        </x14:dataValidation>
        <x14:dataValidation type="list" showInputMessage="1" showErrorMessage="1" xr:uid="{00000000-0002-0000-2C00-000005000000}">
          <x14:formula1>
            <xm:f>'Validation Values'!$B$11:$B$12</xm:f>
          </x14:formula1>
          <xm:sqref>C7</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06">
    <tabColor rgb="FF92D050"/>
  </sheetPr>
  <dimension ref="A1:M3000"/>
  <sheetViews>
    <sheetView showGridLines="0" zoomScale="110" zoomScaleNormal="110" workbookViewId="0">
      <selection activeCell="D32" sqref="D32"/>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raw_40</v>
      </c>
      <c r="B3" s="93">
        <f ca="1">TRIM(MID($A$3,5,2))*1</f>
        <v>40</v>
      </c>
      <c r="C3" s="93" t="str">
        <f ca="1">VLOOKUP($B3,Workflows!$B:$H,3,0)</f>
        <v>CUSTOM_O2O_BINDS</v>
      </c>
      <c r="D3" s="93" t="str">
        <f ca="1">VLOOKUP($B3,Workflows!$B:$H,4,0)</f>
        <v>O2O_BINDS</v>
      </c>
      <c r="E3" s="94" t="str">
        <f ca="1">VLOOKUP($B3,Workflows!$B:$U,20,0)</f>
        <v>CONVERSIONS</v>
      </c>
      <c r="F3" s="94" t="str">
        <f ca="1">IF(UPPER($E$3)="LMT",SUBSTITUTE(SUBSTITUTE(VLOOKUP($B$3,Workflows!$B:$J,8,0),C3,""),"__","_"),"")</f>
        <v/>
      </c>
      <c r="J3" s="71" t="s">
        <v>1026</v>
      </c>
      <c r="K3" s="71" t="s">
        <v>15</v>
      </c>
      <c r="L3" s="87"/>
    </row>
    <row r="4" spans="1:12" x14ac:dyDescent="0.35">
      <c r="J4" s="71" t="s">
        <v>1027</v>
      </c>
      <c r="K4" s="71" t="s">
        <v>15</v>
      </c>
      <c r="L4" s="87"/>
    </row>
    <row r="5" spans="1:12" x14ac:dyDescent="0.35">
      <c r="A5" s="95" t="s">
        <v>151</v>
      </c>
      <c r="J5" s="71" t="s">
        <v>1028</v>
      </c>
      <c r="K5" s="71" t="s">
        <v>15</v>
      </c>
      <c r="L5" s="87"/>
    </row>
    <row r="6" spans="1:12" x14ac:dyDescent="0.35">
      <c r="A6" s="92" t="s">
        <v>195</v>
      </c>
      <c r="B6" s="92" t="s">
        <v>191</v>
      </c>
      <c r="C6" s="92" t="s">
        <v>219</v>
      </c>
      <c r="J6" s="71" t="s">
        <v>1029</v>
      </c>
      <c r="K6" s="71" t="s">
        <v>15</v>
      </c>
      <c r="L6" s="87"/>
    </row>
    <row r="7" spans="1:12" x14ac:dyDescent="0.35">
      <c r="A7" s="93" t="str">
        <f ca="1">VLOOKUP($B3,Workflows!$B:$H,6,0)</f>
        <v>custom_o2o_binds_o2o_binds</v>
      </c>
      <c r="B7" s="93" t="str">
        <f ca="1">VLOOKUP($B3,Workflows!$B:$H,7,0)</f>
        <v>raw_custom_o2o_binds_o2o_binds</v>
      </c>
      <c r="C7" s="82" t="b">
        <v>0</v>
      </c>
      <c r="J7" s="71" t="s">
        <v>1030</v>
      </c>
      <c r="K7" s="71" t="s">
        <v>15</v>
      </c>
      <c r="L7" s="87"/>
    </row>
    <row r="8" spans="1:12" x14ac:dyDescent="0.35">
      <c r="D8" s="96"/>
      <c r="J8" s="71" t="s">
        <v>1022</v>
      </c>
      <c r="K8" s="71" t="s">
        <v>15</v>
      </c>
      <c r="L8" s="87"/>
    </row>
    <row r="9" spans="1:12" x14ac:dyDescent="0.35">
      <c r="A9" s="95" t="s">
        <v>61</v>
      </c>
      <c r="J9" s="71" t="s">
        <v>1031</v>
      </c>
      <c r="K9" s="71" t="s">
        <v>15</v>
      </c>
      <c r="L9" s="87"/>
    </row>
    <row r="10" spans="1:12" x14ac:dyDescent="0.35">
      <c r="A10" s="92" t="s">
        <v>59</v>
      </c>
      <c r="B10" s="92" t="s">
        <v>60</v>
      </c>
      <c r="C10" s="92" t="s">
        <v>62</v>
      </c>
      <c r="D10" s="92" t="s">
        <v>220</v>
      </c>
      <c r="E10" s="92" t="s">
        <v>221</v>
      </c>
      <c r="F10" s="92" t="s">
        <v>222</v>
      </c>
      <c r="G10" s="92" t="s">
        <v>223</v>
      </c>
      <c r="J10" s="71" t="s">
        <v>1024</v>
      </c>
      <c r="K10" s="71" t="s">
        <v>15</v>
      </c>
      <c r="L10" s="87"/>
    </row>
    <row r="11" spans="1:12" x14ac:dyDescent="0.35">
      <c r="A11" s="71" t="s">
        <v>1015</v>
      </c>
      <c r="B11" s="71" t="s">
        <v>1016</v>
      </c>
      <c r="C11" s="71" t="s">
        <v>1032</v>
      </c>
      <c r="D11" s="71" t="s">
        <v>1033</v>
      </c>
      <c r="E11" s="71" t="s">
        <v>910</v>
      </c>
      <c r="F11" s="71" t="s">
        <v>935</v>
      </c>
      <c r="G11" s="71" t="s">
        <v>936</v>
      </c>
      <c r="J11" s="71" t="s">
        <v>1025</v>
      </c>
      <c r="K11" s="71" t="s">
        <v>15</v>
      </c>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1011</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t="s">
        <v>1139</v>
      </c>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A35" name="Range1_2"/>
  </protectedRanges>
  <dataValidations count="2">
    <dataValidation type="custom" allowBlank="1" showInputMessage="1" showErrorMessage="1" error="Please use single quoted string._x000a_you will have to use two single quotes at the start." prompt="Example: ''xyz'" sqref="A27 A31:B31 B23" xr:uid="{00000000-0002-0000-2D00-000000000000}">
      <formula1>AND(EXACT(LEFT(A23,1),"'"),EXACT(RIGHT(A23,1),"'"))</formula1>
    </dataValidation>
    <dataValidation type="custom" allowBlank="1" showInputMessage="1" showErrorMessage="1" errorTitle="Duplicate Expression Name" error="Duplicate Expression names are not allowed. Please rename the expression" sqref="A35" xr:uid="{00000000-0002-0000-2D00-000001000000}">
      <formula1>COUNTIF(expressionList,A35) &lt; 2</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showInputMessage="1" showErrorMessage="1" xr:uid="{00000000-0002-0000-2D00-000002000000}">
          <x14:formula1>
            <xm:f>'Validation Values'!$B$11:$B$12</xm:f>
          </x14:formula1>
          <xm:sqref>C7</xm:sqref>
        </x14:dataValidation>
        <x14:dataValidation type="list" allowBlank="1" showInputMessage="1" showErrorMessage="1" xr:uid="{00000000-0002-0000-2D00-000003000000}">
          <x14:formula1>
            <xm:f>'Validation Values'!$B$15:$B$20</xm:f>
          </x14:formula1>
          <xm:sqref>D23</xm:sqref>
        </x14:dataValidation>
        <x14:dataValidation type="list" allowBlank="1" showInputMessage="1" showErrorMessage="1" xr:uid="{00000000-0002-0000-2D00-000004000000}">
          <x14:formula1>
            <xm:f>'Validation Values'!$B$11:$B$12</xm:f>
          </x14:formula1>
          <xm:sqref>C23</xm:sqref>
        </x14:dataValidation>
        <x14:dataValidation type="list" allowBlank="1" showInputMessage="1" showErrorMessage="1" xr:uid="{00000000-0002-0000-2D00-000005000000}">
          <x14:formula1>
            <xm:f>'Validation Values'!$A$15:$A$17</xm:f>
          </x14:formula1>
          <xm:sqref>B27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110">
    <tabColor rgb="FF92D050"/>
  </sheetPr>
  <dimension ref="A1:M36"/>
  <sheetViews>
    <sheetView showGridLines="0" topLeftCell="G1" zoomScale="70" zoomScaleNormal="70" workbookViewId="0">
      <selection activeCell="K27" sqref="K27"/>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6" style="28" bestFit="1" customWidth="1"/>
    <col min="6" max="6" width="15.453125" style="28" bestFit="1" customWidth="1"/>
    <col min="7" max="7" width="45.453125" style="28" bestFit="1" customWidth="1"/>
    <col min="8" max="8" width="8.81640625" style="28"/>
    <col min="9" max="9" width="26.81640625" style="28" bestFit="1" customWidth="1"/>
    <col min="10" max="10" width="45.453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CONVERSIONS_CUSTOM_O2O_QUOTES_PRESRC</v>
      </c>
      <c r="J2" s="29" t="str">
        <f ca="1">$G$3</f>
        <v>raw_custom_o2o_quotes_o2o_quotes</v>
      </c>
      <c r="K2" s="29" t="s">
        <v>197</v>
      </c>
      <c r="M2" s="29" t="s">
        <v>866</v>
      </c>
    </row>
    <row r="3" spans="1:13" x14ac:dyDescent="0.35">
      <c r="A3" s="22" t="str">
        <f ca="1">MID(CELL("filename",$A$1),FIND("]",CELL("filename",$A$1))+1,255)</f>
        <v>presrc_27</v>
      </c>
      <c r="B3" s="22" t="str">
        <f ca="1">LEFT($A$3,FIND("_",$A$3,1)-1)</f>
        <v>presrc</v>
      </c>
      <c r="C3" s="22">
        <f ca="1">TRIM(MID($A$3,8,3))*1</f>
        <v>27</v>
      </c>
      <c r="D3" s="22" t="str">
        <f ca="1">VLOOKUP($C3,Workflows!$A:$H,4,0)</f>
        <v>CUSTOM_O2O_QUOTES</v>
      </c>
      <c r="E3" s="22" t="str">
        <f ca="1">VLOOKUP($C3,Workflows!$A:$H,5,0)</f>
        <v>O2O_QUOTES</v>
      </c>
      <c r="F3" s="22" t="s">
        <v>21</v>
      </c>
      <c r="G3" s="22" t="str">
        <f ca="1">VLOOKUP($C3,Workflows!$A:$K,8,0)</f>
        <v>raw_custom_o2o_quotes_o2o_quotes</v>
      </c>
      <c r="I3" s="8" t="str">
        <f>'Validation Values'!H3</f>
        <v>actuuid</v>
      </c>
      <c r="J3" s="71" t="s">
        <v>110</v>
      </c>
      <c r="K3" s="71">
        <v>13</v>
      </c>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2" t="s">
        <v>1034</v>
      </c>
      <c r="K4" s="71">
        <v>1</v>
      </c>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4" t="s">
        <v>1014</v>
      </c>
      <c r="K5" s="71">
        <v>2</v>
      </c>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 t="str">
        <f>'Validation Values'!H6</f>
        <v>act_channel</v>
      </c>
      <c r="J6" s="71" t="s">
        <v>1020</v>
      </c>
      <c r="K6" s="71">
        <v>10</v>
      </c>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CONVERSIONS</v>
      </c>
      <c r="B7" s="22" t="s">
        <v>19</v>
      </c>
      <c r="C7" s="26" t="str">
        <f ca="1">VLOOKUP($C$3,Workflows!$A:$I,9,0)</f>
        <v>CONVERSIONS_CUSTOM_O2O_QUOTES_PRESRC</v>
      </c>
      <c r="D7" s="70" t="b">
        <v>0</v>
      </c>
      <c r="I7" s="8" t="str">
        <f>'Validation Values'!H7</f>
        <v>order_id</v>
      </c>
      <c r="J7" s="71"/>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
      </c>
    </row>
    <row r="8" spans="1:13" x14ac:dyDescent="0.35">
      <c r="I8" s="8" t="str">
        <f>'Validation Values'!H8</f>
        <v>revenue</v>
      </c>
      <c r="J8" s="71">
        <v>0</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NUMBER</v>
      </c>
    </row>
    <row r="9" spans="1:13" x14ac:dyDescent="0.35">
      <c r="I9" s="8" t="str">
        <f>'Validation Values'!H9</f>
        <v>quantity</v>
      </c>
      <c r="J9" s="72" t="s">
        <v>1329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EXPR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c r="I12" s="8" t="str">
        <f>'Validation Values'!H12</f>
        <v>ak_user_id</v>
      </c>
      <c r="J12" s="71" t="s">
        <v>1025</v>
      </c>
      <c r="K12" s="71">
        <v>3</v>
      </c>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1129</v>
      </c>
      <c r="K13" s="71">
        <v>4</v>
      </c>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v>5</v>
      </c>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t="s">
        <v>1024</v>
      </c>
      <c r="K15" s="71">
        <v>6</v>
      </c>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ATTR</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745</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EXPR</v>
      </c>
    </row>
    <row r="18" spans="9:13" x14ac:dyDescent="0.35">
      <c r="I18" s="8" t="str">
        <f>'Validation Values'!H18</f>
        <v>act_custom2</v>
      </c>
      <c r="J18" s="71" t="s">
        <v>745</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EXPR</v>
      </c>
    </row>
    <row r="19" spans="9:13" x14ac:dyDescent="0.35">
      <c r="I19" s="8" t="str">
        <f>'Validation Values'!H19</f>
        <v>act_custom3</v>
      </c>
      <c r="J19" s="71" t="s">
        <v>745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 t="str">
        <f>'Validation Values'!H20</f>
        <v>act_custom4</v>
      </c>
      <c r="J20" s="71" t="s">
        <v>745</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EXPR</v>
      </c>
    </row>
    <row r="21" spans="9:13" x14ac:dyDescent="0.35">
      <c r="I21" s="8" t="str">
        <f>'Validation Values'!H21</f>
        <v>act_custom5</v>
      </c>
      <c r="J21" s="71" t="s">
        <v>745</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EXPR</v>
      </c>
    </row>
    <row r="22" spans="9:13" x14ac:dyDescent="0.35">
      <c r="I22" s="8" t="str">
        <f>'Validation Values'!H22</f>
        <v>act_custom6</v>
      </c>
      <c r="J22" s="71" t="s">
        <v>745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EXPR</v>
      </c>
    </row>
    <row r="23" spans="9:13" x14ac:dyDescent="0.35">
      <c r="I23" s="8" t="str">
        <f>'Validation Values'!H23</f>
        <v>act_custom7</v>
      </c>
      <c r="J23" s="71" t="s">
        <v>1038</v>
      </c>
      <c r="K23" s="71">
        <v>7</v>
      </c>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ATTR_RESOLUTION</v>
      </c>
    </row>
    <row r="24" spans="9:13" x14ac:dyDescent="0.35">
      <c r="I24" s="8" t="str">
        <f>'Validation Values'!H24</f>
        <v>act_custom8</v>
      </c>
      <c r="J24" s="71" t="s">
        <v>1053</v>
      </c>
      <c r="K24" s="71">
        <v>8</v>
      </c>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ATTR_RESOLUTION</v>
      </c>
    </row>
    <row r="25" spans="9:13" x14ac:dyDescent="0.35">
      <c r="I25" s="8" t="str">
        <f>'Validation Values'!H25</f>
        <v>act_custom9</v>
      </c>
      <c r="J25" s="71" t="s">
        <v>1019</v>
      </c>
      <c r="K25" s="71">
        <v>9</v>
      </c>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 t="str">
        <f>'Validation Values'!H26</f>
        <v>act_custom10</v>
      </c>
      <c r="J26" s="71" t="s">
        <v>1020</v>
      </c>
      <c r="K26" s="71">
        <v>14</v>
      </c>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 t="str">
        <f>'Validation Values'!H27</f>
        <v>act_custom11</v>
      </c>
      <c r="J27" s="71" t="s">
        <v>1022</v>
      </c>
      <c r="K27" s="71">
        <v>11</v>
      </c>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 t="str">
        <f>'Validation Values'!H28</f>
        <v>act_custom12</v>
      </c>
      <c r="J28" s="71" t="s">
        <v>1023</v>
      </c>
      <c r="K28" s="71">
        <v>12</v>
      </c>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ATTR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2"/>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WLdPlmx9cOsR2mLCZXn2pYSwRkUHzIP2rqZUhnyH8QeKS6US+qVgHOCs56D8xlTx1vXjCbWodHnTsYL5HoyBsQ==" saltValue="Z1Prh1SnBAsm9rRqr1Hzvw==" spinCount="100000" sheet="1" objects="1" scenarios="1"/>
  <conditionalFormatting sqref="M3:M6">
    <cfRule type="cellIs" dxfId="2418" priority="35" operator="equal">
      <formula>"INTERNAL_ATTR"</formula>
    </cfRule>
  </conditionalFormatting>
  <conditionalFormatting sqref="M3:M6">
    <cfRule type="cellIs" dxfId="2417" priority="44" stopIfTrue="1" operator="equal">
      <formula>"OTHER"</formula>
    </cfRule>
    <cfRule type="cellIs" dxfId="2416" priority="45" stopIfTrue="1" operator="equal">
      <formula>"ASIS"</formula>
    </cfRule>
    <cfRule type="cellIs" dxfId="2415" priority="46" stopIfTrue="1" operator="equal">
      <formula>"STRING"</formula>
    </cfRule>
    <cfRule type="cellIs" dxfId="2414" priority="47" stopIfTrue="1" operator="equal">
      <formula>"NUMBER"</formula>
    </cfRule>
    <cfRule type="cellIs" dxfId="2413" priority="48" stopIfTrue="1" operator="equal">
      <formula>"EXPR"</formula>
    </cfRule>
    <cfRule type="cellIs" dxfId="2412" priority="49" stopIfTrue="1" operator="equal">
      <formula>"ATTR_RESOLUTION"</formula>
    </cfRule>
    <cfRule type="cellIs" dxfId="2411" priority="50" stopIfTrue="1" operator="equal">
      <formula>"ATTR"</formula>
    </cfRule>
  </conditionalFormatting>
  <conditionalFormatting sqref="M3:M6">
    <cfRule type="cellIs" dxfId="2410" priority="43" operator="equal">
      <formula>"INTERNAL_ATTR"</formula>
    </cfRule>
  </conditionalFormatting>
  <conditionalFormatting sqref="M3:M6">
    <cfRule type="cellIs" dxfId="2409" priority="36" stopIfTrue="1" operator="equal">
      <formula>"OTHER"</formula>
    </cfRule>
    <cfRule type="cellIs" dxfId="2408" priority="37" stopIfTrue="1" operator="equal">
      <formula>"ASIS"</formula>
    </cfRule>
    <cfRule type="cellIs" dxfId="2407" priority="38" stopIfTrue="1" operator="equal">
      <formula>"STRING"</formula>
    </cfRule>
    <cfRule type="cellIs" dxfId="2406" priority="39" stopIfTrue="1" operator="equal">
      <formula>"NUMBER"</formula>
    </cfRule>
    <cfRule type="cellIs" dxfId="2405" priority="40" stopIfTrue="1" operator="equal">
      <formula>"EXPR"</formula>
    </cfRule>
    <cfRule type="cellIs" dxfId="2404" priority="41" stopIfTrue="1" operator="equal">
      <formula>"ATTR_RESOLUTION"</formula>
    </cfRule>
    <cfRule type="cellIs" dxfId="2403" priority="42" stopIfTrue="1" operator="equal">
      <formula>"ATTR"</formula>
    </cfRule>
  </conditionalFormatting>
  <conditionalFormatting sqref="M7:M8">
    <cfRule type="cellIs" dxfId="2402" priority="19" operator="equal">
      <formula>"INTERNAL_ATTR"</formula>
    </cfRule>
  </conditionalFormatting>
  <conditionalFormatting sqref="M7:M8">
    <cfRule type="cellIs" dxfId="2401" priority="28" stopIfTrue="1" operator="equal">
      <formula>"OTHER"</formula>
    </cfRule>
    <cfRule type="cellIs" dxfId="2400" priority="29" stopIfTrue="1" operator="equal">
      <formula>"ASIS"</formula>
    </cfRule>
    <cfRule type="cellIs" dxfId="2399" priority="30" stopIfTrue="1" operator="equal">
      <formula>"STRING"</formula>
    </cfRule>
    <cfRule type="cellIs" dxfId="2398" priority="31" stopIfTrue="1" operator="equal">
      <formula>"NUMBER"</formula>
    </cfRule>
    <cfRule type="cellIs" dxfId="2397" priority="32" stopIfTrue="1" operator="equal">
      <formula>"EXPR"</formula>
    </cfRule>
    <cfRule type="cellIs" dxfId="2396" priority="33" stopIfTrue="1" operator="equal">
      <formula>"ATTR_RESOLUTION"</formula>
    </cfRule>
    <cfRule type="cellIs" dxfId="2395" priority="34" stopIfTrue="1" operator="equal">
      <formula>"ATTR"</formula>
    </cfRule>
  </conditionalFormatting>
  <conditionalFormatting sqref="M7:M8">
    <cfRule type="cellIs" dxfId="2394" priority="27" operator="equal">
      <formula>"INTERNAL_ATTR"</formula>
    </cfRule>
  </conditionalFormatting>
  <conditionalFormatting sqref="M7:M8">
    <cfRule type="cellIs" dxfId="2393" priority="20" stopIfTrue="1" operator="equal">
      <formula>"OTHER"</formula>
    </cfRule>
    <cfRule type="cellIs" dxfId="2392" priority="21" stopIfTrue="1" operator="equal">
      <formula>"ASIS"</formula>
    </cfRule>
    <cfRule type="cellIs" dxfId="2391" priority="22" stopIfTrue="1" operator="equal">
      <formula>"STRING"</formula>
    </cfRule>
    <cfRule type="cellIs" dxfId="2390" priority="23" stopIfTrue="1" operator="equal">
      <formula>"NUMBER"</formula>
    </cfRule>
    <cfRule type="cellIs" dxfId="2389" priority="24" stopIfTrue="1" operator="equal">
      <formula>"EXPR"</formula>
    </cfRule>
    <cfRule type="cellIs" dxfId="2388" priority="25" stopIfTrue="1" operator="equal">
      <formula>"ATTR_RESOLUTION"</formula>
    </cfRule>
    <cfRule type="cellIs" dxfId="2387" priority="26" stopIfTrue="1" operator="equal">
      <formula>"ATTR"</formula>
    </cfRule>
  </conditionalFormatting>
  <conditionalFormatting sqref="M9:M36">
    <cfRule type="cellIs" dxfId="2386" priority="3" operator="equal">
      <formula>"INTERNAL_ATTR"</formula>
    </cfRule>
  </conditionalFormatting>
  <conditionalFormatting sqref="M9:M36">
    <cfRule type="cellIs" dxfId="2385" priority="12" stopIfTrue="1" operator="equal">
      <formula>"OTHER"</formula>
    </cfRule>
    <cfRule type="cellIs" dxfId="2384" priority="13" stopIfTrue="1" operator="equal">
      <formula>"ASIS"</formula>
    </cfRule>
    <cfRule type="cellIs" dxfId="2383" priority="14" stopIfTrue="1" operator="equal">
      <formula>"STRING"</formula>
    </cfRule>
    <cfRule type="cellIs" dxfId="2382" priority="15" stopIfTrue="1" operator="equal">
      <formula>"NUMBER"</formula>
    </cfRule>
    <cfRule type="cellIs" dxfId="2381" priority="16" stopIfTrue="1" operator="equal">
      <formula>"EXPR"</formula>
    </cfRule>
    <cfRule type="cellIs" dxfId="2380" priority="17" stopIfTrue="1" operator="equal">
      <formula>"ATTR_RESOLUTION"</formula>
    </cfRule>
    <cfRule type="cellIs" dxfId="2379" priority="18" stopIfTrue="1" operator="equal">
      <formula>"ATTR"</formula>
    </cfRule>
  </conditionalFormatting>
  <conditionalFormatting sqref="M9:M36">
    <cfRule type="cellIs" dxfId="2378" priority="11" operator="equal">
      <formula>"INTERNAL_ATTR"</formula>
    </cfRule>
  </conditionalFormatting>
  <conditionalFormatting sqref="M9:M36">
    <cfRule type="cellIs" dxfId="2377" priority="4" stopIfTrue="1" operator="equal">
      <formula>"OTHER"</formula>
    </cfRule>
    <cfRule type="cellIs" dxfId="2376" priority="5" stopIfTrue="1" operator="equal">
      <formula>"ASIS"</formula>
    </cfRule>
    <cfRule type="cellIs" dxfId="2375" priority="6" stopIfTrue="1" operator="equal">
      <formula>"STRING"</formula>
    </cfRule>
    <cfRule type="cellIs" dxfId="2374" priority="7" stopIfTrue="1" operator="equal">
      <formula>"NUMBER"</formula>
    </cfRule>
    <cfRule type="cellIs" dxfId="2373" priority="8" stopIfTrue="1" operator="equal">
      <formula>"EXPR"</formula>
    </cfRule>
    <cfRule type="cellIs" dxfId="2372" priority="9" stopIfTrue="1" operator="equal">
      <formula>"ATTR_RESOLUTION"</formula>
    </cfRule>
    <cfRule type="cellIs" dxfId="2371" priority="10" stopIfTrue="1" operator="equal">
      <formula>"ATTR"</formula>
    </cfRule>
  </conditionalFormatting>
  <conditionalFormatting sqref="J9">
    <cfRule type="duplicateValues" dxfId="2370" priority="2"/>
  </conditionalFormatting>
  <conditionalFormatting sqref="J9">
    <cfRule type="duplicateValues" dxfId="2369" priority="1"/>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5900-000000000000}">
      <formula1>(M3&lt;&gt;"OTHER")</formula1>
    </dataValidation>
    <dataValidation type="list" allowBlank="1" showInputMessage="1" showErrorMessage="1" sqref="D7" xr:uid="{00000000-0002-0000-5900-000001000000}">
      <formula1>Enable_Values</formula1>
    </dataValidation>
    <dataValidation type="list" allowBlank="1" showInputMessage="1" showErrorMessage="1" sqref="A12" xr:uid="{00000000-0002-0000-5900-000002000000}">
      <formula1>expressionList</formula1>
    </dataValidation>
    <dataValidation type="whole" allowBlank="1" showInputMessage="1" showErrorMessage="1" error="Only numbers from 1-20 are allowed" sqref="K3:K36" xr:uid="{00000000-0002-0000-5900-000003000000}">
      <formula1>1</formula1>
      <formula2>20</formula2>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05">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ht="15.5" x14ac:dyDescent="0.35">
      <c r="A3" s="93" t="str">
        <f ca="1">MID(CELL("filename",$A$1),FIND("]",CELL("filename",$A$1))+1,255)</f>
        <v>raw_41</v>
      </c>
      <c r="B3" s="93">
        <f ca="1">TRIM(MID($A$3,5,2))*1</f>
        <v>41</v>
      </c>
      <c r="C3" s="93" t="str">
        <f ca="1">VLOOKUP($B3,Workflows!$B:$H,3,0)</f>
        <v>CUSTOM_DISPLAY_REVJET_LMT</v>
      </c>
      <c r="D3" s="93" t="str">
        <f ca="1">VLOOKUP($B3,Workflows!$B:$H,4,0)</f>
        <v>DISPLAY_REVJET_LMT</v>
      </c>
      <c r="E3" s="94" t="str">
        <f ca="1">VLOOKUP($B3,Workflows!$B:$U,20,0)</f>
        <v>LMT</v>
      </c>
      <c r="F3" s="94" t="str">
        <f ca="1">IF(UPPER($E$3)="LMT",SUBSTITUTE(SUBSTITUTE(VLOOKUP($B$3,Workflows!$B:$J,8,0),C3,""),"__","_"),"")</f>
        <v>LMT_DISPLAY_REVJET_LMT_PRESRC</v>
      </c>
      <c r="J3" s="106" t="s">
        <v>912</v>
      </c>
      <c r="K3" s="87" t="s">
        <v>15</v>
      </c>
      <c r="L3" s="87"/>
    </row>
    <row r="4" spans="1:12" ht="15.5" x14ac:dyDescent="0.35">
      <c r="J4" s="106" t="s">
        <v>913</v>
      </c>
      <c r="K4" s="87" t="s">
        <v>15</v>
      </c>
      <c r="L4" s="87"/>
    </row>
    <row r="5" spans="1:12" ht="31" x14ac:dyDescent="0.35">
      <c r="A5" s="95" t="s">
        <v>151</v>
      </c>
      <c r="J5" s="106" t="s">
        <v>914</v>
      </c>
      <c r="K5" s="87" t="s">
        <v>15</v>
      </c>
      <c r="L5" s="87"/>
    </row>
    <row r="6" spans="1:12" ht="31" x14ac:dyDescent="0.35">
      <c r="A6" s="92" t="s">
        <v>195</v>
      </c>
      <c r="B6" s="92" t="s">
        <v>191</v>
      </c>
      <c r="C6" s="92" t="s">
        <v>219</v>
      </c>
      <c r="J6" s="106" t="s">
        <v>915</v>
      </c>
      <c r="K6" s="87" t="s">
        <v>15</v>
      </c>
      <c r="L6" s="87"/>
    </row>
    <row r="7" spans="1:12" ht="31" x14ac:dyDescent="0.35">
      <c r="A7" s="93" t="str">
        <f ca="1">VLOOKUP($B3,Workflows!$B:$H,6,0)</f>
        <v>custom_display_revjet_lmt_display_revjet_lmt</v>
      </c>
      <c r="B7" s="93" t="str">
        <f ca="1">VLOOKUP($B3,Workflows!$B:$H,7,0)</f>
        <v>raw_custom_display_revjet_lmt_display_revjet_lmt</v>
      </c>
      <c r="C7" s="82" t="b">
        <v>0</v>
      </c>
      <c r="J7" s="106" t="s">
        <v>916</v>
      </c>
      <c r="K7" s="87" t="s">
        <v>15</v>
      </c>
      <c r="L7" s="87"/>
    </row>
    <row r="8" spans="1:12" ht="31" x14ac:dyDescent="0.35">
      <c r="D8" s="96"/>
      <c r="J8" s="106" t="s">
        <v>917</v>
      </c>
      <c r="K8" s="87" t="s">
        <v>15</v>
      </c>
      <c r="L8" s="87"/>
    </row>
    <row r="9" spans="1:12" ht="31" x14ac:dyDescent="0.35">
      <c r="A9" s="95" t="s">
        <v>61</v>
      </c>
      <c r="J9" s="106" t="s">
        <v>918</v>
      </c>
      <c r="K9" s="87" t="s">
        <v>15</v>
      </c>
      <c r="L9" s="87"/>
    </row>
    <row r="10" spans="1:12" ht="31" x14ac:dyDescent="0.35">
      <c r="A10" s="92" t="s">
        <v>59</v>
      </c>
      <c r="B10" s="92" t="s">
        <v>60</v>
      </c>
      <c r="C10" s="92" t="s">
        <v>62</v>
      </c>
      <c r="D10" s="92" t="s">
        <v>220</v>
      </c>
      <c r="E10" s="92" t="s">
        <v>221</v>
      </c>
      <c r="F10" s="92" t="s">
        <v>222</v>
      </c>
      <c r="G10" s="92" t="s">
        <v>223</v>
      </c>
      <c r="J10" s="106" t="s">
        <v>919</v>
      </c>
      <c r="K10" s="87" t="s">
        <v>15</v>
      </c>
      <c r="L10" s="87"/>
    </row>
    <row r="11" spans="1:12" x14ac:dyDescent="0.35">
      <c r="A11" s="71" t="s">
        <v>906</v>
      </c>
      <c r="B11" s="71" t="s">
        <v>907</v>
      </c>
      <c r="C11" s="71" t="s">
        <v>1087</v>
      </c>
      <c r="D11" s="71" t="s">
        <v>908</v>
      </c>
      <c r="E11" s="71" t="s">
        <v>910</v>
      </c>
      <c r="F11" s="71" t="s">
        <v>909</v>
      </c>
      <c r="G11" s="71" t="s">
        <v>920</v>
      </c>
      <c r="J11" s="111" t="s">
        <v>868</v>
      </c>
      <c r="K11" s="71" t="s">
        <v>15</v>
      </c>
      <c r="L11" s="87">
        <v>1</v>
      </c>
    </row>
    <row r="12" spans="1:12" x14ac:dyDescent="0.35">
      <c r="J12" s="71"/>
      <c r="K12" s="87"/>
      <c r="L12" s="87"/>
    </row>
    <row r="13" spans="1:12" x14ac:dyDescent="0.35">
      <c r="A13" s="95" t="s">
        <v>48</v>
      </c>
      <c r="J13" s="71"/>
      <c r="K13" s="87"/>
      <c r="L13" s="87"/>
    </row>
    <row r="14" spans="1:12" x14ac:dyDescent="0.35">
      <c r="A14" s="92" t="s">
        <v>49</v>
      </c>
      <c r="J14" s="71"/>
      <c r="K14" s="87"/>
      <c r="L14" s="87"/>
    </row>
    <row r="15" spans="1:12" x14ac:dyDescent="0.35">
      <c r="A15" s="74" t="s">
        <v>1401</v>
      </c>
      <c r="J15" s="71"/>
      <c r="K15" s="87"/>
      <c r="L15" s="87"/>
    </row>
    <row r="16" spans="1:12" x14ac:dyDescent="0.35">
      <c r="J16" s="71"/>
      <c r="K16" s="87"/>
      <c r="L16" s="87"/>
    </row>
    <row r="17" spans="1:12" x14ac:dyDescent="0.35">
      <c r="A17" s="95" t="s">
        <v>50</v>
      </c>
      <c r="J17" s="71"/>
      <c r="K17" s="87"/>
      <c r="L17" s="87"/>
    </row>
    <row r="18" spans="1:12" x14ac:dyDescent="0.35">
      <c r="A18" s="92" t="s">
        <v>63</v>
      </c>
      <c r="B18" s="92" t="s">
        <v>64</v>
      </c>
      <c r="C18" s="92" t="s">
        <v>65</v>
      </c>
      <c r="J18" s="71"/>
      <c r="K18" s="87"/>
      <c r="L18" s="87"/>
    </row>
    <row r="19" spans="1:12" x14ac:dyDescent="0.35">
      <c r="A19" s="82" t="s">
        <v>966</v>
      </c>
      <c r="B19" s="82">
        <v>1</v>
      </c>
      <c r="C19" s="88" t="s">
        <v>911</v>
      </c>
      <c r="J19" s="71"/>
      <c r="K19" s="87"/>
      <c r="L19" s="87"/>
    </row>
    <row r="20" spans="1:12" x14ac:dyDescent="0.35">
      <c r="J20" s="71"/>
      <c r="K20" s="87"/>
      <c r="L20" s="87"/>
    </row>
    <row r="21" spans="1:12" x14ac:dyDescent="0.35">
      <c r="A21" s="95" t="s">
        <v>51</v>
      </c>
      <c r="J21" s="71"/>
      <c r="K21" s="87"/>
      <c r="L21" s="87"/>
    </row>
    <row r="22" spans="1:12" x14ac:dyDescent="0.35">
      <c r="A22" s="92" t="s">
        <v>52</v>
      </c>
      <c r="B22" s="92" t="s">
        <v>53</v>
      </c>
      <c r="C22" s="92" t="s">
        <v>54</v>
      </c>
      <c r="D22" s="92" t="s">
        <v>55</v>
      </c>
      <c r="E22" s="92" t="s">
        <v>13</v>
      </c>
      <c r="J22" s="71"/>
      <c r="K22" s="87"/>
      <c r="L22" s="87"/>
    </row>
    <row r="23" spans="1:12" x14ac:dyDescent="0.35">
      <c r="A23" s="90"/>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sheetProtection algorithmName="SHA-512" hashValue="0XWb8VYzLcMOGR7oYGoZg5Wtz9FASE17tduCwoGqAuP8COSM3q6KEH2Pbx4HxpLsOfoftOFMWSC9z0S+anP4Fg==" saltValue="ryKMq3PwIN/Um4/XhseZjw=="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2E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2E00-000001000000}">
          <x14:formula1>
            <xm:f>'Validation Values'!$A$15:$A$17</xm:f>
          </x14:formula1>
          <xm:sqref>B27</xm:sqref>
        </x14:dataValidation>
        <x14:dataValidation type="list" allowBlank="1" showInputMessage="1" showErrorMessage="1" xr:uid="{00000000-0002-0000-2E00-000002000000}">
          <x14:formula1>
            <xm:f>'Validation Values'!$B$11:$B$12</xm:f>
          </x14:formula1>
          <xm:sqref>C23</xm:sqref>
        </x14:dataValidation>
        <x14:dataValidation type="list" allowBlank="1" showInputMessage="1" showErrorMessage="1" xr:uid="{00000000-0002-0000-2E00-000003000000}">
          <x14:formula1>
            <xm:f>'Validation Values'!$B$15:$B$20</xm:f>
          </x14:formula1>
          <xm:sqref>D23</xm:sqref>
        </x14:dataValidation>
        <x14:dataValidation type="list" showInputMessage="1" showErrorMessage="1" xr:uid="{00000000-0002-0000-2E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2E00-000005000000}">
          <x14:formula1>
            <xm:f>Variables!$B$4:$B$500</xm:f>
          </x14:formula1>
          <xm:sqref>A35</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04">
    <tabColor rgb="FF92D050"/>
  </sheetPr>
  <dimension ref="A1:M3000"/>
  <sheetViews>
    <sheetView showGridLines="0" zoomScale="113"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raw_42</v>
      </c>
      <c r="B3" s="93">
        <f ca="1">TRIM(MID($A$3,5,2))*1</f>
        <v>42</v>
      </c>
      <c r="C3" s="93" t="str">
        <f ca="1">VLOOKUP($B3,Workflows!$B:$H,3,0)</f>
        <v>CUSTOM_DISPLAY_DCM_LMT</v>
      </c>
      <c r="D3" s="93" t="str">
        <f ca="1">VLOOKUP($B3,Workflows!$B:$H,4,0)</f>
        <v>DISPLAY_DCM_LMT</v>
      </c>
      <c r="E3" s="94" t="str">
        <f ca="1">VLOOKUP($B3,Workflows!$B:$U,20,0)</f>
        <v>LMT</v>
      </c>
      <c r="F3" s="94" t="str">
        <f ca="1">IF(UPPER($E$3)="LMT",SUBSTITUTE(SUBSTITUTE(VLOOKUP($B$3,Workflows!$B:$J,8,0),C3,""),"__","_"),"")</f>
        <v>LMT_DISPLAY_DCM_LMT_PRESRC</v>
      </c>
      <c r="J3" s="71" t="s">
        <v>921</v>
      </c>
      <c r="K3" s="87" t="s">
        <v>15</v>
      </c>
      <c r="L3" s="87"/>
    </row>
    <row r="4" spans="1:12" x14ac:dyDescent="0.35">
      <c r="J4" s="71" t="s">
        <v>922</v>
      </c>
      <c r="K4" s="87" t="s">
        <v>15</v>
      </c>
      <c r="L4" s="87"/>
    </row>
    <row r="5" spans="1:12" x14ac:dyDescent="0.35">
      <c r="A5" s="95" t="s">
        <v>151</v>
      </c>
      <c r="J5" s="71" t="s">
        <v>923</v>
      </c>
      <c r="K5" s="87" t="s">
        <v>15</v>
      </c>
      <c r="L5" s="87"/>
    </row>
    <row r="6" spans="1:12" x14ac:dyDescent="0.35">
      <c r="A6" s="92" t="s">
        <v>195</v>
      </c>
      <c r="B6" s="92" t="s">
        <v>191</v>
      </c>
      <c r="C6" s="92" t="s">
        <v>219</v>
      </c>
      <c r="J6" s="71" t="s">
        <v>924</v>
      </c>
      <c r="K6" s="87" t="s">
        <v>15</v>
      </c>
      <c r="L6" s="87"/>
    </row>
    <row r="7" spans="1:12" x14ac:dyDescent="0.35">
      <c r="A7" s="93" t="str">
        <f ca="1">VLOOKUP($B3,Workflows!$B:$H,6,0)</f>
        <v>custom_display_dcm_lmt_display_dcm_lmt</v>
      </c>
      <c r="B7" s="93" t="str">
        <f ca="1">VLOOKUP($B3,Workflows!$B:$H,7,0)</f>
        <v>raw_custom_display_dcm_lmt_display_dcm_lmt</v>
      </c>
      <c r="C7" s="82" t="b">
        <v>0</v>
      </c>
      <c r="J7" s="71" t="s">
        <v>925</v>
      </c>
      <c r="K7" s="87" t="s">
        <v>15</v>
      </c>
      <c r="L7" s="87"/>
    </row>
    <row r="8" spans="1:12" x14ac:dyDescent="0.35">
      <c r="D8" s="96"/>
      <c r="J8" s="71" t="s">
        <v>926</v>
      </c>
      <c r="K8" s="87" t="s">
        <v>15</v>
      </c>
      <c r="L8" s="87"/>
    </row>
    <row r="9" spans="1:12" x14ac:dyDescent="0.35">
      <c r="A9" s="95" t="s">
        <v>61</v>
      </c>
      <c r="J9" s="71" t="s">
        <v>927</v>
      </c>
      <c r="K9" s="87" t="s">
        <v>15</v>
      </c>
      <c r="L9" s="87"/>
    </row>
    <row r="10" spans="1:12" x14ac:dyDescent="0.35">
      <c r="A10" s="92" t="s">
        <v>59</v>
      </c>
      <c r="B10" s="92" t="s">
        <v>60</v>
      </c>
      <c r="C10" s="92" t="s">
        <v>62</v>
      </c>
      <c r="D10" s="92" t="s">
        <v>220</v>
      </c>
      <c r="E10" s="92" t="s">
        <v>221</v>
      </c>
      <c r="F10" s="92" t="s">
        <v>222</v>
      </c>
      <c r="G10" s="92" t="s">
        <v>223</v>
      </c>
      <c r="J10" s="71" t="s">
        <v>928</v>
      </c>
      <c r="K10" s="87" t="s">
        <v>15</v>
      </c>
      <c r="L10" s="87"/>
    </row>
    <row r="11" spans="1:12" x14ac:dyDescent="0.35">
      <c r="A11" s="71" t="s">
        <v>906</v>
      </c>
      <c r="B11" s="71" t="s">
        <v>929</v>
      </c>
      <c r="C11" s="71" t="s">
        <v>1088</v>
      </c>
      <c r="D11" s="71" t="s">
        <v>940</v>
      </c>
      <c r="E11" s="71" t="s">
        <v>910</v>
      </c>
      <c r="F11" s="71" t="s">
        <v>909</v>
      </c>
      <c r="G11" s="71" t="s">
        <v>920</v>
      </c>
      <c r="J11" s="111" t="s">
        <v>868</v>
      </c>
      <c r="K11" s="71" t="s">
        <v>15</v>
      </c>
      <c r="L11" s="87">
        <v>1</v>
      </c>
    </row>
    <row r="12" spans="1:12" x14ac:dyDescent="0.35">
      <c r="J12" s="71"/>
      <c r="K12" s="87"/>
      <c r="L12" s="87"/>
    </row>
    <row r="13" spans="1:12" x14ac:dyDescent="0.35">
      <c r="A13" s="95" t="s">
        <v>48</v>
      </c>
      <c r="J13" s="71"/>
      <c r="K13" s="87"/>
      <c r="L13" s="87"/>
    </row>
    <row r="14" spans="1:12" x14ac:dyDescent="0.35">
      <c r="A14" s="92" t="s">
        <v>49</v>
      </c>
      <c r="J14" s="71"/>
      <c r="K14" s="87"/>
      <c r="L14" s="87"/>
    </row>
    <row r="15" spans="1:12" x14ac:dyDescent="0.35">
      <c r="A15" s="74" t="s">
        <v>1402</v>
      </c>
      <c r="J15" s="71"/>
      <c r="K15" s="87"/>
      <c r="L15" s="87"/>
    </row>
    <row r="16" spans="1:12" x14ac:dyDescent="0.35">
      <c r="J16" s="71"/>
      <c r="K16" s="87"/>
      <c r="L16" s="87"/>
    </row>
    <row r="17" spans="1:12" x14ac:dyDescent="0.35">
      <c r="A17" s="95" t="s">
        <v>50</v>
      </c>
      <c r="J17" s="71"/>
      <c r="K17" s="87"/>
      <c r="L17" s="87"/>
    </row>
    <row r="18" spans="1:12" x14ac:dyDescent="0.35">
      <c r="A18" s="92" t="s">
        <v>63</v>
      </c>
      <c r="B18" s="92" t="s">
        <v>64</v>
      </c>
      <c r="C18" s="92" t="s">
        <v>65</v>
      </c>
      <c r="J18" s="71"/>
      <c r="K18" s="87"/>
      <c r="L18" s="87"/>
    </row>
    <row r="19" spans="1:12" x14ac:dyDescent="0.35">
      <c r="A19" s="82" t="s">
        <v>966</v>
      </c>
      <c r="B19" s="82">
        <v>1</v>
      </c>
      <c r="C19" s="88" t="s">
        <v>911</v>
      </c>
      <c r="J19" s="71"/>
      <c r="K19" s="87"/>
      <c r="L19" s="87"/>
    </row>
    <row r="20" spans="1:12" x14ac:dyDescent="0.35">
      <c r="J20" s="71"/>
      <c r="K20" s="87"/>
      <c r="L20" s="87"/>
    </row>
    <row r="21" spans="1:12" x14ac:dyDescent="0.35">
      <c r="A21" s="95" t="s">
        <v>51</v>
      </c>
      <c r="J21" s="71"/>
      <c r="K21" s="87"/>
      <c r="L21" s="87"/>
    </row>
    <row r="22" spans="1:12" x14ac:dyDescent="0.35">
      <c r="A22" s="92" t="s">
        <v>52</v>
      </c>
      <c r="B22" s="92" t="s">
        <v>53</v>
      </c>
      <c r="C22" s="92" t="s">
        <v>54</v>
      </c>
      <c r="D22" s="92" t="s">
        <v>55</v>
      </c>
      <c r="E22" s="92" t="s">
        <v>13</v>
      </c>
      <c r="J22" s="71"/>
      <c r="K22" s="87"/>
      <c r="L22" s="87"/>
    </row>
    <row r="23" spans="1:12" x14ac:dyDescent="0.35">
      <c r="A23" s="90"/>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sheetProtection algorithmName="SHA-512" hashValue="0XWb8VYzLcMOGR7oYGoZg5Wtz9FASE17tduCwoGqAuP8COSM3q6KEH2Pbx4HxpLsOfoftOFMWSC9z0S+anP4Fg==" saltValue="ryKMq3PwIN/Um4/XhseZjw=="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2F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showInputMessage="1" showErrorMessage="1" xr:uid="{00000000-0002-0000-2F00-000001000000}">
          <x14:formula1>
            <xm:f>'Validation Values'!$B$11:$B$12</xm:f>
          </x14:formula1>
          <xm:sqref>C7</xm:sqref>
        </x14:dataValidation>
        <x14:dataValidation type="list" allowBlank="1" showInputMessage="1" showErrorMessage="1" xr:uid="{00000000-0002-0000-2F00-000002000000}">
          <x14:formula1>
            <xm:f>'Validation Values'!$B$15:$B$20</xm:f>
          </x14:formula1>
          <xm:sqref>D23</xm:sqref>
        </x14:dataValidation>
        <x14:dataValidation type="list" allowBlank="1" showInputMessage="1" showErrorMessage="1" xr:uid="{00000000-0002-0000-2F00-000003000000}">
          <x14:formula1>
            <xm:f>'Validation Values'!$B$11:$B$12</xm:f>
          </x14:formula1>
          <xm:sqref>C23</xm:sqref>
        </x14:dataValidation>
        <x14:dataValidation type="list" allowBlank="1" showInputMessage="1" showErrorMessage="1" xr:uid="{00000000-0002-0000-2F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2F00-000005000000}">
          <x14:formula1>
            <xm:f>Variables!$B$4:$B$500</xm:f>
          </x14:formula1>
          <xm:sqref>A35</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03">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raw_43</v>
      </c>
      <c r="B3" s="93">
        <f ca="1">TRIM(MID($A$3,5,2))*1</f>
        <v>43</v>
      </c>
      <c r="C3" s="93" t="str">
        <f ca="1">VLOOKUP($B3,Workflows!$B:$H,3,0)</f>
        <v>CUSTOM_DISPLAY_REVJET_SPEND</v>
      </c>
      <c r="D3" s="93" t="str">
        <f ca="1">VLOOKUP($B3,Workflows!$B:$H,4,0)</f>
        <v>DISPLAY_REVJET_SPEND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71" t="s">
        <v>1089</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custom_display_revjet_spend_display_revjet_spend</v>
      </c>
      <c r="B7" s="93" t="str">
        <f ca="1">VLOOKUP($B3,Workflows!$B:$H,7,0)</f>
        <v>raw_custom_display_revjet_spend_display_revjet_spend</v>
      </c>
      <c r="C7" s="82" t="b">
        <v>0</v>
      </c>
      <c r="J7" s="11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941</v>
      </c>
      <c r="C11" s="71" t="s">
        <v>1013</v>
      </c>
      <c r="D11" s="71" t="s">
        <v>942</v>
      </c>
      <c r="E11" s="71" t="s">
        <v>910</v>
      </c>
      <c r="F11" s="71" t="s">
        <v>909</v>
      </c>
      <c r="G11" s="71" t="s">
        <v>920</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1403</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t="s">
        <v>943</v>
      </c>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0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3000-000001000000}">
          <x14:formula1>
            <xm:f>'Validation Values'!$A$15:$A$17</xm:f>
          </x14:formula1>
          <xm:sqref>B27</xm:sqref>
        </x14:dataValidation>
        <x14:dataValidation type="list" allowBlank="1" showInputMessage="1" showErrorMessage="1" xr:uid="{00000000-0002-0000-3000-000002000000}">
          <x14:formula1>
            <xm:f>'Validation Values'!$B$11:$B$12</xm:f>
          </x14:formula1>
          <xm:sqref>C23</xm:sqref>
        </x14:dataValidation>
        <x14:dataValidation type="list" allowBlank="1" showInputMessage="1" showErrorMessage="1" xr:uid="{00000000-0002-0000-3000-000003000000}">
          <x14:formula1>
            <xm:f>'Validation Values'!$B$15:$B$20</xm:f>
          </x14:formula1>
          <xm:sqref>D23</xm:sqref>
        </x14:dataValidation>
        <x14:dataValidation type="list" showInputMessage="1" showErrorMessage="1" xr:uid="{00000000-0002-0000-30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000-000005000000}">
          <x14:formula1>
            <xm:f>Variables!$B$4:$B$500</xm:f>
          </x14:formula1>
          <xm:sqref>A35</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02">
    <tabColor rgb="FF92D050"/>
  </sheetPr>
  <dimension ref="A1:M3000"/>
  <sheetViews>
    <sheetView showGridLines="0" zoomScaleNormal="100" workbookViewId="0">
      <selection activeCell="A15" sqref="A15"/>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raw_44</v>
      </c>
      <c r="B3" s="93">
        <f ca="1">TRIM(MID($A$3,5,2))*1</f>
        <v>44</v>
      </c>
      <c r="C3" s="93" t="str">
        <f ca="1">VLOOKUP($B3,Workflows!$B:$H,3,0)</f>
        <v>CUSTOM_DISPLAY_DCM_SPEND</v>
      </c>
      <c r="D3" s="93" t="str">
        <f ca="1">VLOOKUP($B3,Workflows!$B:$H,4,0)</f>
        <v>DISPLAY_DCM_SPEND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71" t="s">
        <v>946</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custom_display_dcm_spend_display_dcm_spend</v>
      </c>
      <c r="B7" s="93" t="str">
        <f ca="1">VLOOKUP($B3,Workflows!$B:$H,7,0)</f>
        <v>raw_custom_display_dcm_spend_display_dcm_spend</v>
      </c>
      <c r="C7" s="82" t="b">
        <v>0</v>
      </c>
      <c r="J7" s="71"/>
      <c r="K7" s="71"/>
      <c r="L7" s="87"/>
    </row>
    <row r="8" spans="1:12" x14ac:dyDescent="0.35">
      <c r="D8" s="96"/>
      <c r="J8" s="71"/>
      <c r="K8" s="71"/>
      <c r="L8" s="87"/>
    </row>
    <row r="9" spans="1:12" x14ac:dyDescent="0.35">
      <c r="A9" s="95" t="s">
        <v>61</v>
      </c>
      <c r="J9" s="71"/>
      <c r="K9" s="71"/>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t="s">
        <v>906</v>
      </c>
      <c r="B11" s="71" t="s">
        <v>947</v>
      </c>
      <c r="C11" s="71" t="s">
        <v>1090</v>
      </c>
      <c r="D11" s="71" t="s">
        <v>948</v>
      </c>
      <c r="E11" s="71" t="s">
        <v>910</v>
      </c>
      <c r="F11" s="71" t="s">
        <v>909</v>
      </c>
      <c r="G11" s="71" t="s">
        <v>920</v>
      </c>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1404</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31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3100-000001000000}">
          <x14:formula1>
            <xm:f>'Validation Values'!$B$11:$B$12</xm:f>
          </x14:formula1>
          <xm:sqref>C7</xm:sqref>
        </x14:dataValidation>
        <x14:dataValidation type="list" allowBlank="1" showInputMessage="1" showErrorMessage="1" xr:uid="{00000000-0002-0000-3100-000002000000}">
          <x14:formula1>
            <xm:f>'Validation Values'!$B$15:$B$20</xm:f>
          </x14:formula1>
          <xm:sqref>D23</xm:sqref>
        </x14:dataValidation>
        <x14:dataValidation type="list" allowBlank="1" showInputMessage="1" showErrorMessage="1" xr:uid="{00000000-0002-0000-3100-000003000000}">
          <x14:formula1>
            <xm:f>'Validation Values'!$B$11:$B$12</xm:f>
          </x14:formula1>
          <xm:sqref>C23</xm:sqref>
        </x14:dataValidation>
        <x14:dataValidation type="list" allowBlank="1" showInputMessage="1" showErrorMessage="1" xr:uid="{00000000-0002-0000-31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100-000005000000}">
          <x14:formula1>
            <xm:f>Variables!$B$4:$B$500</xm:f>
          </x14:formula1>
          <xm:sqref>A35</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1">
    <tabColor rgb="FF92D050"/>
  </sheetPr>
  <dimension ref="A1:M3000"/>
  <sheetViews>
    <sheetView showGridLines="0" topLeftCell="C1" zoomScale="117" zoomScaleNormal="100" workbookViewId="0">
      <selection activeCell="J4" sqref="J4"/>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raw_45</v>
      </c>
      <c r="B3" s="93">
        <f ca="1">TRIM(MID($A$3,5,2))*1</f>
        <v>45</v>
      </c>
      <c r="C3" s="93" t="str">
        <f ca="1">VLOOKUP($B3,Workflows!$B:$H,3,0)</f>
        <v>CUSTOM_PAID_SEARCH_LMT</v>
      </c>
      <c r="D3" s="93" t="str">
        <f ca="1">VLOOKUP($B3,Workflows!$B:$H,4,0)</f>
        <v>PAID_SEARCH_LMT</v>
      </c>
      <c r="E3" s="94" t="str">
        <f ca="1">VLOOKUP($B3,Workflows!$B:$U,20,0)</f>
        <v>LMT</v>
      </c>
      <c r="F3" s="94" t="str">
        <f ca="1">IF(UPPER($E$3)="LMT",SUBSTITUTE(SUBSTITUTE(VLOOKUP($B$3,Workflows!$B:$J,8,0),C3,""),"__","_"),"")</f>
        <v>LMT_PAID_SEARCH_LMT_PRESRC</v>
      </c>
      <c r="J3" s="71" t="s">
        <v>1097</v>
      </c>
      <c r="K3" s="71" t="s">
        <v>15</v>
      </c>
      <c r="L3" s="87"/>
    </row>
    <row r="4" spans="1:12" x14ac:dyDescent="0.35">
      <c r="J4" s="71" t="s">
        <v>1098</v>
      </c>
      <c r="K4" s="71" t="s">
        <v>15</v>
      </c>
      <c r="L4" s="87"/>
    </row>
    <row r="5" spans="1:12" x14ac:dyDescent="0.35">
      <c r="A5" s="95" t="s">
        <v>151</v>
      </c>
      <c r="J5" s="71" t="s">
        <v>1115</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custom_paid_search_lmt_paid_search_lmt</v>
      </c>
      <c r="B7" s="93" t="str">
        <f ca="1">VLOOKUP($B3,Workflows!$B:$H,7,0)</f>
        <v>raw_custom_paid_search_lmt_paid_search_lmt</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949</v>
      </c>
      <c r="C11" s="71" t="s">
        <v>1099</v>
      </c>
      <c r="D11" s="71" t="s">
        <v>950</v>
      </c>
      <c r="E11" s="71" t="s">
        <v>910</v>
      </c>
      <c r="F11" s="71" t="s">
        <v>951</v>
      </c>
      <c r="G11" s="71" t="s">
        <v>952</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1405</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4 J7: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J5:L6" name="Range9_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2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3200-000001000000}">
          <x14:formula1>
            <xm:f>'Validation Values'!$A$15:$A$17</xm:f>
          </x14:formula1>
          <xm:sqref>B27</xm:sqref>
        </x14:dataValidation>
        <x14:dataValidation type="list" allowBlank="1" showInputMessage="1" showErrorMessage="1" xr:uid="{00000000-0002-0000-3200-000002000000}">
          <x14:formula1>
            <xm:f>'Validation Values'!$B$11:$B$12</xm:f>
          </x14:formula1>
          <xm:sqref>C23</xm:sqref>
        </x14:dataValidation>
        <x14:dataValidation type="list" allowBlank="1" showInputMessage="1" showErrorMessage="1" xr:uid="{00000000-0002-0000-3200-000003000000}">
          <x14:formula1>
            <xm:f>'Validation Values'!$B$15:$B$20</xm:f>
          </x14:formula1>
          <xm:sqref>D23</xm:sqref>
        </x14:dataValidation>
        <x14:dataValidation type="list" showInputMessage="1" showErrorMessage="1" xr:uid="{00000000-0002-0000-32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200-000005000000}">
          <x14:formula1>
            <xm:f>Variables!$B$4:$B$500</xm:f>
          </x14:formula1>
          <xm:sqref>A35</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72">
    <tabColor rgb="FF92D050"/>
  </sheetPr>
  <dimension ref="A1:M3000"/>
  <sheetViews>
    <sheetView showGridLines="0" zoomScale="102"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raw_46</v>
      </c>
      <c r="B3" s="93">
        <f ca="1">TRIM(MID($A$3,5,2))*1</f>
        <v>46</v>
      </c>
      <c r="C3" s="93" t="str">
        <f ca="1">VLOOKUP($B3,Workflows!$B:$H,3,0)</f>
        <v>CUSTOM_PAID_SEARCH_SPEND</v>
      </c>
      <c r="D3" s="93" t="str">
        <f ca="1">VLOOKUP($B3,Workflows!$B:$H,4,0)</f>
        <v>PAID_SEARCH_SPEND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71" t="s">
        <v>1094</v>
      </c>
      <c r="K5" s="71" t="s">
        <v>15</v>
      </c>
      <c r="L5" s="87"/>
    </row>
    <row r="6" spans="1:12" x14ac:dyDescent="0.35">
      <c r="A6" s="92" t="s">
        <v>195</v>
      </c>
      <c r="B6" s="92" t="s">
        <v>191</v>
      </c>
      <c r="C6" s="92" t="s">
        <v>219</v>
      </c>
      <c r="J6" s="111" t="s">
        <v>868</v>
      </c>
      <c r="K6" s="71" t="s">
        <v>15</v>
      </c>
      <c r="L6" s="87">
        <v>1</v>
      </c>
    </row>
    <row r="7" spans="1:12" x14ac:dyDescent="0.35">
      <c r="A7" s="93" t="str">
        <f ca="1">VLOOKUP($B3,Workflows!$B:$H,6,0)</f>
        <v>custom_paid_search_spend_paid_search_spend</v>
      </c>
      <c r="B7" s="93" t="str">
        <f ca="1">VLOOKUP($B3,Workflows!$B:$H,7,0)</f>
        <v>raw_custom_paid_search_spend_paid_search_spend</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953</v>
      </c>
      <c r="C11" s="71" t="s">
        <v>1093</v>
      </c>
      <c r="D11" s="71" t="s">
        <v>954</v>
      </c>
      <c r="E11" s="71" t="s">
        <v>910</v>
      </c>
      <c r="F11" s="71" t="s">
        <v>951</v>
      </c>
      <c r="G11" s="71" t="s">
        <v>952</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1406</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3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showInputMessage="1" showErrorMessage="1" xr:uid="{00000000-0002-0000-3300-000001000000}">
          <x14:formula1>
            <xm:f>'Validation Values'!$B$11:$B$12</xm:f>
          </x14:formula1>
          <xm:sqref>C7</xm:sqref>
        </x14:dataValidation>
        <x14:dataValidation type="list" allowBlank="1" showInputMessage="1" showErrorMessage="1" xr:uid="{00000000-0002-0000-3300-000002000000}">
          <x14:formula1>
            <xm:f>'Validation Values'!$B$15:$B$20</xm:f>
          </x14:formula1>
          <xm:sqref>D23</xm:sqref>
        </x14:dataValidation>
        <x14:dataValidation type="list" allowBlank="1" showInputMessage="1" showErrorMessage="1" xr:uid="{00000000-0002-0000-3300-000003000000}">
          <x14:formula1>
            <xm:f>'Validation Values'!$B$11:$B$12</xm:f>
          </x14:formula1>
          <xm:sqref>C23</xm:sqref>
        </x14:dataValidation>
        <x14:dataValidation type="list" allowBlank="1" showInputMessage="1" showErrorMessage="1" xr:uid="{00000000-0002-0000-33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300-000005000000}">
          <x14:formula1>
            <xm:f>Variables!$B$4:$B$500</xm:f>
          </x14:formula1>
          <xm:sqref>A35</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1">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raw_47</v>
      </c>
      <c r="B3" s="93">
        <f ca="1">TRIM(MID($A$3,5,2))*1</f>
        <v>47</v>
      </c>
      <c r="C3" s="93" t="str">
        <f ca="1">VLOOKUP($B3,Workflows!$B:$H,3,0)</f>
        <v>CUSTOM_AFFILIATE_LMT</v>
      </c>
      <c r="D3" s="93" t="str">
        <f ca="1">VLOOKUP($B3,Workflows!$B:$H,4,0)</f>
        <v>AFFILIATE_LMT</v>
      </c>
      <c r="E3" s="94" t="str">
        <f ca="1">VLOOKUP($B3,Workflows!$B:$U,20,0)</f>
        <v>LMT</v>
      </c>
      <c r="F3" s="94" t="str">
        <f ca="1">IF(UPPER($E$3)="LMT",SUBSTITUTE(SUBSTITUTE(VLOOKUP($B$3,Workflows!$B:$J,8,0),C3,""),"__","_"),"")</f>
        <v>LMT_AFFILIATE_LMT_PRESRC</v>
      </c>
      <c r="J3" s="71" t="s">
        <v>955</v>
      </c>
      <c r="K3" s="71" t="s">
        <v>15</v>
      </c>
      <c r="L3" s="87"/>
    </row>
    <row r="4" spans="1:12" x14ac:dyDescent="0.35">
      <c r="J4" s="71" t="s">
        <v>956</v>
      </c>
      <c r="K4" s="71" t="s">
        <v>15</v>
      </c>
      <c r="L4" s="87"/>
    </row>
    <row r="5" spans="1:12" x14ac:dyDescent="0.35">
      <c r="A5" s="95" t="s">
        <v>151</v>
      </c>
      <c r="J5" s="71" t="s">
        <v>958</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custom_affiliate_lmt_affiliate_lmt</v>
      </c>
      <c r="B7" s="93" t="str">
        <f ca="1">VLOOKUP($B3,Workflows!$B:$H,7,0)</f>
        <v>raw_custom_affiliate_lmt_affiliate_lmt</v>
      </c>
      <c r="C7" s="82" t="b">
        <v>0</v>
      </c>
      <c r="J7" s="71"/>
      <c r="K7" s="71"/>
      <c r="L7" s="87"/>
    </row>
    <row r="8" spans="1:12" x14ac:dyDescent="0.35">
      <c r="D8" s="96"/>
      <c r="J8" s="71"/>
      <c r="K8" s="71"/>
      <c r="L8" s="87"/>
    </row>
    <row r="9" spans="1:12" x14ac:dyDescent="0.35">
      <c r="A9" s="95" t="s">
        <v>61</v>
      </c>
      <c r="J9" s="71"/>
      <c r="K9" s="71"/>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t="s">
        <v>906</v>
      </c>
      <c r="B11" s="71" t="s">
        <v>959</v>
      </c>
      <c r="C11" s="71" t="s">
        <v>1105</v>
      </c>
      <c r="D11" s="71" t="s">
        <v>960</v>
      </c>
      <c r="E11" s="71" t="s">
        <v>910</v>
      </c>
      <c r="F11" s="71" t="s">
        <v>951</v>
      </c>
      <c r="G11" s="71" t="s">
        <v>952</v>
      </c>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1407</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4 J8: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J5:L7" name="Range9_1"/>
  </protectedRanges>
  <dataValidations count="1">
    <dataValidation type="custom" allowBlank="1" showInputMessage="1" showErrorMessage="1" error="Please use single quoted string._x000a_you will have to use two single quotes at the start." prompt="Example: ''xyz'" sqref="A27 A31:B31 B23" xr:uid="{00000000-0002-0000-34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3400-000001000000}">
          <x14:formula1>
            <xm:f>'Validation Values'!$A$15:$A$17</xm:f>
          </x14:formula1>
          <xm:sqref>B27</xm:sqref>
        </x14:dataValidation>
        <x14:dataValidation type="list" allowBlank="1" showInputMessage="1" showErrorMessage="1" xr:uid="{00000000-0002-0000-3400-000002000000}">
          <x14:formula1>
            <xm:f>'Validation Values'!$B$11:$B$12</xm:f>
          </x14:formula1>
          <xm:sqref>C23</xm:sqref>
        </x14:dataValidation>
        <x14:dataValidation type="list" allowBlank="1" showInputMessage="1" showErrorMessage="1" xr:uid="{00000000-0002-0000-3400-000003000000}">
          <x14:formula1>
            <xm:f>'Validation Values'!$B$15:$B$20</xm:f>
          </x14:formula1>
          <xm:sqref>D23</xm:sqref>
        </x14:dataValidation>
        <x14:dataValidation type="list" showInputMessage="1" showErrorMessage="1" xr:uid="{00000000-0002-0000-34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400-000005000000}">
          <x14:formula1>
            <xm:f>Variables!$B$4:$B$500</xm:f>
          </x14:formula1>
          <xm:sqref>A35</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0">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raw_48</v>
      </c>
      <c r="B3" s="93">
        <f ca="1">TRIM(MID($A$3,5,2))*1</f>
        <v>48</v>
      </c>
      <c r="C3" s="93" t="str">
        <f ca="1">VLOOKUP($B3,Workflows!$B:$H,3,0)</f>
        <v>CUSTOM_AFFILIATE_SPEND</v>
      </c>
      <c r="D3" s="93" t="str">
        <f ca="1">VLOOKUP($B3,Workflows!$B:$H,4,0)</f>
        <v>AFFILIATE_SPEND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71" t="s">
        <v>961</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custom_affiliate_spend_affiliate_spend</v>
      </c>
      <c r="B7" s="93" t="str">
        <f ca="1">VLOOKUP($B3,Workflows!$B:$H,7,0)</f>
        <v>raw_custom_affiliate_spend_affiliate_spend</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962</v>
      </c>
      <c r="C11" s="71" t="s">
        <v>1106</v>
      </c>
      <c r="D11" s="71" t="s">
        <v>963</v>
      </c>
      <c r="E11" s="71" t="s">
        <v>910</v>
      </c>
      <c r="F11" s="71" t="s">
        <v>951</v>
      </c>
      <c r="G11" s="71" t="s">
        <v>952</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1408</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sheetProtection algorithmName="SHA-512" hashValue="0XWb8VYzLcMOGR7oYGoZg5Wtz9FASE17tduCwoGqAuP8COSM3q6KEH2Pbx4HxpLsOfoftOFMWSC9z0S+anP4Fg==" saltValue="ryKMq3PwIN/Um4/XhseZjw=="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35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3500-000001000000}">
          <x14:formula1>
            <xm:f>'Validation Values'!$B$11:$B$12</xm:f>
          </x14:formula1>
          <xm:sqref>C7</xm:sqref>
        </x14:dataValidation>
        <x14:dataValidation type="list" allowBlank="1" showInputMessage="1" showErrorMessage="1" xr:uid="{00000000-0002-0000-3500-000002000000}">
          <x14:formula1>
            <xm:f>'Validation Values'!$B$15:$B$20</xm:f>
          </x14:formula1>
          <xm:sqref>D23</xm:sqref>
        </x14:dataValidation>
        <x14:dataValidation type="list" allowBlank="1" showInputMessage="1" showErrorMessage="1" xr:uid="{00000000-0002-0000-3500-000003000000}">
          <x14:formula1>
            <xm:f>'Validation Values'!$B$11:$B$12</xm:f>
          </x14:formula1>
          <xm:sqref>C23</xm:sqref>
        </x14:dataValidation>
        <x14:dataValidation type="list" allowBlank="1" showInputMessage="1" showErrorMessage="1" xr:uid="{00000000-0002-0000-35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500-000005000000}">
          <x14:formula1>
            <xm:f>Variables!$B$4:$B$500</xm:f>
          </x14:formula1>
          <xm:sqref>A35</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69">
    <tabColor rgb="FF92D050"/>
  </sheetPr>
  <dimension ref="A1:M3000"/>
  <sheetViews>
    <sheetView showGridLines="0" zoomScale="70" zoomScaleNormal="7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raw_49</v>
      </c>
      <c r="B3" s="93">
        <f ca="1">TRIM(MID($A$3,5,2))*1</f>
        <v>49</v>
      </c>
      <c r="C3" s="93" t="str">
        <f ca="1">VLOOKUP($B3,Workflows!$B:$H,3,0)</f>
        <v>CUSTOM_QUOTES_LMT</v>
      </c>
      <c r="D3" s="93" t="str">
        <f ca="1">VLOOKUP($B3,Workflows!$B:$H,4,0)</f>
        <v>QUOTES_LMT</v>
      </c>
      <c r="E3" s="94" t="str">
        <f ca="1">VLOOKUP($B3,Workflows!$B:$U,20,0)</f>
        <v>LMT</v>
      </c>
      <c r="F3" s="94" t="str">
        <f ca="1">IF(UPPER($E$3)="LMT",SUBSTITUTE(SUBSTITUTE(VLOOKUP($B$3,Workflows!$B:$J,8,0),C3,""),"__","_"),"")</f>
        <v>LMT_QUOTES_LMT_PRESRC</v>
      </c>
      <c r="J3" s="71" t="s">
        <v>1043</v>
      </c>
      <c r="K3" s="71" t="s">
        <v>15</v>
      </c>
      <c r="L3" s="87"/>
    </row>
    <row r="4" spans="1:12" x14ac:dyDescent="0.35">
      <c r="J4" s="71" t="s">
        <v>1049</v>
      </c>
      <c r="K4" s="71" t="s">
        <v>15</v>
      </c>
      <c r="L4" s="87"/>
    </row>
    <row r="5" spans="1:12" x14ac:dyDescent="0.35">
      <c r="A5" s="95" t="s">
        <v>151</v>
      </c>
      <c r="J5" s="71" t="s">
        <v>1050</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custom_quotes_lmt_quotes_lmt</v>
      </c>
      <c r="B7" s="93" t="str">
        <f ca="1">VLOOKUP($B3,Workflows!$B:$H,7,0)</f>
        <v>raw_custom_quotes_lmt_quotes_lmt</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1040</v>
      </c>
      <c r="C11" s="71" t="s">
        <v>933</v>
      </c>
      <c r="D11" s="71" t="s">
        <v>934</v>
      </c>
      <c r="E11" s="71" t="s">
        <v>910</v>
      </c>
      <c r="F11" s="71" t="s">
        <v>935</v>
      </c>
      <c r="G11" s="71" t="s">
        <v>936</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1409</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sheetProtection algorithmName="SHA-512" hashValue="0XWb8VYzLcMOGR7oYGoZg5Wtz9FASE17tduCwoGqAuP8COSM3q6KEH2Pbx4HxpLsOfoftOFMWSC9z0S+anP4Fg==" saltValue="ryKMq3PwIN/Um4/XhseZjw=="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36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3600-000001000000}">
          <x14:formula1>
            <xm:f>'Validation Values'!$B$11:$B$12</xm:f>
          </x14:formula1>
          <xm:sqref>C7</xm:sqref>
        </x14:dataValidation>
        <x14:dataValidation type="list" allowBlank="1" showInputMessage="1" showErrorMessage="1" xr:uid="{00000000-0002-0000-3600-000002000000}">
          <x14:formula1>
            <xm:f>'Validation Values'!$B$15:$B$20</xm:f>
          </x14:formula1>
          <xm:sqref>D23</xm:sqref>
        </x14:dataValidation>
        <x14:dataValidation type="list" allowBlank="1" showInputMessage="1" showErrorMessage="1" xr:uid="{00000000-0002-0000-3600-000003000000}">
          <x14:formula1>
            <xm:f>'Validation Values'!$B$11:$B$12</xm:f>
          </x14:formula1>
          <xm:sqref>C23</xm:sqref>
        </x14:dataValidation>
        <x14:dataValidation type="list" allowBlank="1" showInputMessage="1" showErrorMessage="1" xr:uid="{00000000-0002-0000-36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600-000005000000}">
          <x14:formula1>
            <xm:f>Variables!$B$4:$B$500</xm:f>
          </x14:formula1>
          <xm:sqref>A35</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8">
    <tabColor rgb="FF92D050"/>
  </sheetPr>
  <dimension ref="A1:M3000"/>
  <sheetViews>
    <sheetView showGridLines="0" zoomScale="150" zoomScaleNormal="15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raw_50</v>
      </c>
      <c r="B3" s="93">
        <f ca="1">TRIM(MID($A$3,5,2))*1</f>
        <v>50</v>
      </c>
      <c r="C3" s="93" t="str">
        <f ca="1">VLOOKUP($B3,Workflows!$B:$H,3,0)</f>
        <v>CUSTOM_BINDS_LMT</v>
      </c>
      <c r="D3" s="93" t="str">
        <f ca="1">VLOOKUP($B3,Workflows!$B:$H,4,0)</f>
        <v>BINDS_LMT</v>
      </c>
      <c r="E3" s="94" t="str">
        <f ca="1">VLOOKUP($B3,Workflows!$B:$U,20,0)</f>
        <v>LMT</v>
      </c>
      <c r="F3" s="94" t="str">
        <f ca="1">IF(UPPER($E$3)="LMT",SUBSTITUTE(SUBSTITUTE(VLOOKUP($B$3,Workflows!$B:$J,8,0),C3,""),"__","_"),"")</f>
        <v>LMT_BINDS_LMT_PRESRC</v>
      </c>
      <c r="J3" s="71" t="s">
        <v>1043</v>
      </c>
      <c r="K3" s="71" t="s">
        <v>15</v>
      </c>
      <c r="L3" s="87"/>
    </row>
    <row r="4" spans="1:12" x14ac:dyDescent="0.35">
      <c r="J4" s="71" t="s">
        <v>1049</v>
      </c>
      <c r="K4" s="71" t="s">
        <v>15</v>
      </c>
      <c r="L4" s="87"/>
    </row>
    <row r="5" spans="1:12" x14ac:dyDescent="0.35">
      <c r="A5" s="95" t="s">
        <v>151</v>
      </c>
      <c r="J5" s="71" t="s">
        <v>1050</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custom_binds_lmt_binds_lmt</v>
      </c>
      <c r="B7" s="93" t="str">
        <f ca="1">VLOOKUP($B3,Workflows!$B:$H,7,0)</f>
        <v>raw_custom_binds_lmt_binds_lmt</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1058</v>
      </c>
      <c r="C11" s="71" t="s">
        <v>1059</v>
      </c>
      <c r="D11" s="71" t="s">
        <v>939</v>
      </c>
      <c r="E11" s="71" t="s">
        <v>910</v>
      </c>
      <c r="F11" s="71" t="s">
        <v>935</v>
      </c>
      <c r="G11" s="71" t="s">
        <v>936</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1410</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sheetProtection algorithmName="SHA-512" hashValue="0XWb8VYzLcMOGR7oYGoZg5Wtz9FASE17tduCwoGqAuP8COSM3q6KEH2Pbx4HxpLsOfoftOFMWSC9z0S+anP4Fg==" saltValue="ryKMq3PwIN/Um4/XhseZjw==" spinCount="100000" sheet="1" objects="1" scenarios="1"/>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37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3700-000001000000}">
          <x14:formula1>
            <xm:f>'Validation Values'!$A$15:$A$17</xm:f>
          </x14:formula1>
          <xm:sqref>B27</xm:sqref>
        </x14:dataValidation>
        <x14:dataValidation type="list" allowBlank="1" showInputMessage="1" showErrorMessage="1" xr:uid="{00000000-0002-0000-3700-000002000000}">
          <x14:formula1>
            <xm:f>'Validation Values'!$B$11:$B$12</xm:f>
          </x14:formula1>
          <xm:sqref>C23</xm:sqref>
        </x14:dataValidation>
        <x14:dataValidation type="list" allowBlank="1" showInputMessage="1" showErrorMessage="1" xr:uid="{00000000-0002-0000-3700-000003000000}">
          <x14:formula1>
            <xm:f>'Validation Values'!$B$15:$B$20</xm:f>
          </x14:formula1>
          <xm:sqref>D23</xm:sqref>
        </x14:dataValidation>
        <x14:dataValidation type="list" showInputMessage="1" showErrorMessage="1" xr:uid="{00000000-0002-0000-37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700-000005000000}">
          <x14:formula1>
            <xm:f>Variables!$B$4:$B$500</xm:f>
          </x14:formula1>
          <xm:sqref>A35</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08">
    <tabColor rgb="FF92D050"/>
  </sheetPr>
  <dimension ref="A1:M3000"/>
  <sheetViews>
    <sheetView showGridLines="0" topLeftCell="B1" zoomScaleNormal="100" workbookViewId="0">
      <selection activeCell="M13" sqref="M13"/>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raw_51</v>
      </c>
      <c r="B3" s="93">
        <f ca="1">TRIM(MID($A$3,5,2))*1</f>
        <v>51</v>
      </c>
      <c r="C3" s="93" t="str">
        <f ca="1">VLOOKUP($B3,Workflows!$B:$H,3,0)</f>
        <v>CUSTOM_PINTEREST</v>
      </c>
      <c r="D3" s="93" t="str">
        <f ca="1">VLOOKUP($B3,Workflows!$B:$H,4,0)</f>
        <v>thirdparty_id_sync_file</v>
      </c>
      <c r="E3" s="94" t="str">
        <f ca="1">VLOOKUP($B3,Workflows!$B:$U,20,0)</f>
        <v>LMT</v>
      </c>
      <c r="F3" s="94" t="str">
        <f ca="1">IF(UPPER($E$3)="LMT",SUBSTITUTE(SUBSTITUTE(VLOOKUP($B$3,Workflows!$B:$J,8,0),C3,""),"__","_"),"")</f>
        <v>LMT_THIRDPARTY_ID_SYNC_FILE_PRESRC</v>
      </c>
      <c r="J3" s="109" t="s">
        <v>1007</v>
      </c>
      <c r="K3" s="71" t="s">
        <v>15</v>
      </c>
      <c r="L3" s="87"/>
    </row>
    <row r="4" spans="1:12" x14ac:dyDescent="0.35">
      <c r="J4" s="109" t="s">
        <v>1004</v>
      </c>
      <c r="K4" s="71" t="s">
        <v>15</v>
      </c>
      <c r="L4" s="87"/>
    </row>
    <row r="5" spans="1:12" x14ac:dyDescent="0.35">
      <c r="A5" s="95" t="s">
        <v>151</v>
      </c>
      <c r="J5" s="109" t="s">
        <v>1008</v>
      </c>
      <c r="K5" s="71" t="s">
        <v>15</v>
      </c>
      <c r="L5" s="87"/>
    </row>
    <row r="6" spans="1:12" x14ac:dyDescent="0.35">
      <c r="A6" s="92" t="s">
        <v>195</v>
      </c>
      <c r="B6" s="92" t="s">
        <v>191</v>
      </c>
      <c r="C6" s="92" t="s">
        <v>219</v>
      </c>
      <c r="J6" s="109" t="s">
        <v>1005</v>
      </c>
      <c r="K6" s="71" t="s">
        <v>15</v>
      </c>
      <c r="L6" s="87"/>
    </row>
    <row r="7" spans="1:12" x14ac:dyDescent="0.35">
      <c r="A7" s="93" t="str">
        <f ca="1">VLOOKUP($B3,Workflows!$B:$H,6,0)</f>
        <v>custom_pinterest_thirdparty_id_sync_file</v>
      </c>
      <c r="B7" s="93" t="str">
        <f ca="1">VLOOKUP($B3,Workflows!$B:$H,7,0)</f>
        <v>raw_custom_pinterest_thirdparty_id_sync_file</v>
      </c>
      <c r="C7" s="82" t="b">
        <v>1</v>
      </c>
      <c r="J7" s="109" t="s">
        <v>1009</v>
      </c>
      <c r="K7" s="71" t="s">
        <v>15</v>
      </c>
      <c r="L7" s="87"/>
    </row>
    <row r="8" spans="1:12" x14ac:dyDescent="0.35">
      <c r="D8" s="96"/>
      <c r="J8" s="71"/>
      <c r="K8" s="71"/>
      <c r="L8" s="87"/>
    </row>
    <row r="9" spans="1:12" x14ac:dyDescent="0.35">
      <c r="A9" s="95" t="s">
        <v>61</v>
      </c>
      <c r="J9" s="71"/>
      <c r="K9" s="71"/>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t="s">
        <v>906</v>
      </c>
      <c r="B11" s="71" t="s">
        <v>937</v>
      </c>
      <c r="C11" s="71" t="s">
        <v>938</v>
      </c>
      <c r="D11" s="71" t="s">
        <v>939</v>
      </c>
      <c r="E11" s="71" t="s">
        <v>910</v>
      </c>
      <c r="F11" s="71" t="s">
        <v>935</v>
      </c>
      <c r="G11" s="71" t="s">
        <v>936</v>
      </c>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997</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t="s">
        <v>999</v>
      </c>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1" t="s">
        <v>1000</v>
      </c>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A35" name="Range1_1"/>
  </protectedRanges>
  <dataValidations disablePrompts="1" count="2">
    <dataValidation type="custom" allowBlank="1" showInputMessage="1" showErrorMessage="1" error="Please use single quoted string._x000a_you will have to use two single quotes at the start." prompt="Example: ''xyz'" sqref="A27 A31:B31 B23" xr:uid="{00000000-0002-0000-3800-000000000000}">
      <formula1>AND(EXACT(LEFT(A23,1),"'"),EXACT(RIGHT(A23,1),"'"))</formula1>
    </dataValidation>
    <dataValidation type="custom" allowBlank="1" showInputMessage="1" showErrorMessage="1" errorTitle="Duplicate Expression Name" error="Duplicate Expression names are not allowed. Please rename the expression" sqref="A35" xr:uid="{00000000-0002-0000-3800-000001000000}">
      <formula1>COUNTIF(expressionList,A35) &lt; 2</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4">
        <x14:dataValidation type="list" showInputMessage="1" showErrorMessage="1" xr:uid="{00000000-0002-0000-3800-000002000000}">
          <x14:formula1>
            <xm:f>'Validation Values'!$B$11:$B$12</xm:f>
          </x14:formula1>
          <xm:sqref>C7</xm:sqref>
        </x14:dataValidation>
        <x14:dataValidation type="list" allowBlank="1" showInputMessage="1" showErrorMessage="1" xr:uid="{00000000-0002-0000-3800-000003000000}">
          <x14:formula1>
            <xm:f>'Validation Values'!$B$15:$B$20</xm:f>
          </x14:formula1>
          <xm:sqref>D23</xm:sqref>
        </x14:dataValidation>
        <x14:dataValidation type="list" allowBlank="1" showInputMessage="1" showErrorMessage="1" xr:uid="{00000000-0002-0000-3800-000004000000}">
          <x14:formula1>
            <xm:f>'Validation Values'!$B$11:$B$12</xm:f>
          </x14:formula1>
          <xm:sqref>C23</xm:sqref>
        </x14:dataValidation>
        <x14:dataValidation type="list" allowBlank="1" showInputMessage="1" showErrorMessage="1" xr:uid="{00000000-0002-0000-3800-000005000000}">
          <x14:formula1>
            <xm:f>'Validation Values'!$A$15:$A$17</xm:f>
          </x14:formula1>
          <xm:sqref>B27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15">
    <tabColor rgb="FF92D050"/>
  </sheetPr>
  <dimension ref="A1:M3000"/>
  <sheetViews>
    <sheetView showGridLines="0" zoomScale="80" zoomScaleNormal="80" workbookViewId="0">
      <selection activeCell="J3" sqref="J3"/>
    </sheetView>
  </sheetViews>
  <sheetFormatPr defaultColWidth="0" defaultRowHeight="14.5" x14ac:dyDescent="0.35"/>
  <cols>
    <col min="1" max="1" width="60.36328125" style="61" bestFit="1" customWidth="1"/>
    <col min="2" max="2" width="27.63281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raw_52</v>
      </c>
      <c r="B3" s="93">
        <f ca="1">TRIM(MID($A$3,5,2))*1</f>
        <v>52</v>
      </c>
      <c r="C3" s="93" t="str">
        <f ca="1">VLOOKUP($B3,Workflows!$B:$H,3,0)</f>
        <v>CUSTOM_COMSCORE</v>
      </c>
      <c r="D3" s="93" t="str">
        <f ca="1">VLOOKUP($B3,Workflows!$B:$H,4,0)</f>
        <v>COMSCORE</v>
      </c>
      <c r="E3" s="94" t="str">
        <f ca="1">VLOOKUP($B3,Workflows!$B:$U,20,0)</f>
        <v>EVENTS</v>
      </c>
      <c r="F3" s="94" t="str">
        <f ca="1">IF(UPPER($E$3)="LMT",SUBSTITUTE(SUBSTITUTE(VLOOKUP($B$3,Workflows!$B:$J,8,0),C3,""),"__","_"),"")</f>
        <v/>
      </c>
      <c r="J3" s="71" t="s">
        <v>1072</v>
      </c>
      <c r="K3" s="71" t="s">
        <v>15</v>
      </c>
      <c r="L3" s="87"/>
    </row>
    <row r="4" spans="1:12" x14ac:dyDescent="0.35">
      <c r="J4" s="71" t="s">
        <v>1073</v>
      </c>
      <c r="K4" s="71" t="s">
        <v>15</v>
      </c>
      <c r="L4" s="87"/>
    </row>
    <row r="5" spans="1:12" x14ac:dyDescent="0.35">
      <c r="A5" s="95" t="s">
        <v>151</v>
      </c>
      <c r="J5" s="71" t="s">
        <v>1074</v>
      </c>
      <c r="K5" s="71" t="s">
        <v>15</v>
      </c>
      <c r="L5" s="87"/>
    </row>
    <row r="6" spans="1:12" x14ac:dyDescent="0.35">
      <c r="A6" s="92" t="s">
        <v>195</v>
      </c>
      <c r="B6" s="92" t="s">
        <v>191</v>
      </c>
      <c r="C6" s="92" t="s">
        <v>219</v>
      </c>
      <c r="J6" s="71" t="s">
        <v>37</v>
      </c>
      <c r="K6" s="71" t="s">
        <v>15</v>
      </c>
      <c r="L6" s="87"/>
    </row>
    <row r="7" spans="1:12" x14ac:dyDescent="0.35">
      <c r="A7" s="93" t="str">
        <f ca="1">VLOOKUP($B3,Workflows!$B:$H,6,0)</f>
        <v>custom_comscore_comscore</v>
      </c>
      <c r="B7" s="93" t="str">
        <f ca="1">VLOOKUP($B3,Workflows!$B:$H,7,0)</f>
        <v>raw_custom_comscore_comscore</v>
      </c>
      <c r="C7" s="82" t="b">
        <v>0</v>
      </c>
      <c r="J7" s="71"/>
      <c r="K7" s="71"/>
      <c r="L7" s="87"/>
    </row>
    <row r="8" spans="1:12" x14ac:dyDescent="0.35">
      <c r="D8" s="96"/>
      <c r="J8" s="71"/>
      <c r="K8" s="71"/>
      <c r="L8" s="87"/>
    </row>
    <row r="9" spans="1:12" x14ac:dyDescent="0.35">
      <c r="A9" s="95" t="s">
        <v>61</v>
      </c>
      <c r="J9" s="71"/>
      <c r="K9" s="71"/>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c r="B11" s="71"/>
      <c r="C11" s="71"/>
      <c r="D11" s="71"/>
      <c r="E11" s="71"/>
      <c r="F11" s="71"/>
      <c r="G11" s="71"/>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1078</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1075</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t="s">
        <v>562</v>
      </c>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count="1">
    <dataValidation type="custom" allowBlank="1" showInputMessage="1" showErrorMessage="1" error="Please use single quoted string._x000a_you will have to use two single quotes at the start." prompt="Example: ''xyz'" sqref="A27 A31:B31 B23" xr:uid="{00000000-0002-0000-39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3900-000001000000}">
          <x14:formula1>
            <xm:f>'Validation Values'!$A$15:$A$17</xm:f>
          </x14:formula1>
          <xm:sqref>B27</xm:sqref>
        </x14:dataValidation>
        <x14:dataValidation type="list" allowBlank="1" showInputMessage="1" showErrorMessage="1" xr:uid="{00000000-0002-0000-3900-000002000000}">
          <x14:formula1>
            <xm:f>'Validation Values'!$B$11:$B$12</xm:f>
          </x14:formula1>
          <xm:sqref>C23</xm:sqref>
        </x14:dataValidation>
        <x14:dataValidation type="list" allowBlank="1" showInputMessage="1" showErrorMessage="1" xr:uid="{00000000-0002-0000-3900-000003000000}">
          <x14:formula1>
            <xm:f>'Validation Values'!$B$15:$B$20</xm:f>
          </x14:formula1>
          <xm:sqref>D23</xm:sqref>
        </x14:dataValidation>
        <x14:dataValidation type="list" showInputMessage="1" showErrorMessage="1" xr:uid="{00000000-0002-0000-39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900-000005000000}">
          <x14:formula1>
            <xm:f>Variables!$B$4:$B$500</xm:f>
          </x14:formula1>
          <xm:sqref>A35</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18">
    <tabColor rgb="FF92D050"/>
  </sheetPr>
  <dimension ref="A1:M3000"/>
  <sheetViews>
    <sheetView showGridLines="0" zoomScale="140" zoomScaleNormal="14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raw_53</v>
      </c>
      <c r="B3" s="93">
        <f ca="1">TRIM(MID($A$3,5,2))*1</f>
        <v>53</v>
      </c>
      <c r="C3" s="93" t="str">
        <f ca="1">VLOOKUP($B3,Workflows!$B:$H,3,0)</f>
        <v>CUSTOM_PAID_SEARCH_T2_SPEND</v>
      </c>
      <c r="D3" s="93" t="str">
        <f ca="1">VLOOKUP($B3,Workflows!$B:$H,4,0)</f>
        <v>PAID_SEARCH_T2_SPEND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71" t="s">
        <v>1092</v>
      </c>
      <c r="K5" s="71" t="s">
        <v>15</v>
      </c>
      <c r="L5" s="87"/>
    </row>
    <row r="6" spans="1:12" x14ac:dyDescent="0.35">
      <c r="A6" s="92" t="s">
        <v>195</v>
      </c>
      <c r="B6" s="92" t="s">
        <v>191</v>
      </c>
      <c r="C6" s="92" t="s">
        <v>219</v>
      </c>
      <c r="J6" s="111" t="s">
        <v>868</v>
      </c>
      <c r="K6" s="71" t="s">
        <v>15</v>
      </c>
      <c r="L6" s="87">
        <v>1</v>
      </c>
    </row>
    <row r="7" spans="1:12" x14ac:dyDescent="0.35">
      <c r="A7" s="93" t="str">
        <f ca="1">VLOOKUP($B3,Workflows!$B:$H,6,0)</f>
        <v>custom_paid_search_t2_spend_paid_search_t2_spend</v>
      </c>
      <c r="B7" s="93" t="str">
        <f ca="1">VLOOKUP($B3,Workflows!$B:$H,7,0)</f>
        <v>raw_custom_paid_search_t2_spend_paid_search_t2_spend</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953</v>
      </c>
      <c r="C11" s="71" t="s">
        <v>1091</v>
      </c>
      <c r="D11" s="71" t="s">
        <v>954</v>
      </c>
      <c r="E11" s="71" t="s">
        <v>910</v>
      </c>
      <c r="F11" s="71" t="s">
        <v>951</v>
      </c>
      <c r="G11" s="71" t="s">
        <v>952</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1411</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A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3A00-000001000000}">
          <x14:formula1>
            <xm:f>'Validation Values'!$A$15:$A$17</xm:f>
          </x14:formula1>
          <xm:sqref>B27</xm:sqref>
        </x14:dataValidation>
        <x14:dataValidation type="list" allowBlank="1" showInputMessage="1" showErrorMessage="1" xr:uid="{00000000-0002-0000-3A00-000002000000}">
          <x14:formula1>
            <xm:f>'Validation Values'!$B$11:$B$12</xm:f>
          </x14:formula1>
          <xm:sqref>C23</xm:sqref>
        </x14:dataValidation>
        <x14:dataValidation type="list" allowBlank="1" showInputMessage="1" showErrorMessage="1" xr:uid="{00000000-0002-0000-3A00-000003000000}">
          <x14:formula1>
            <xm:f>'Validation Values'!$B$15:$B$20</xm:f>
          </x14:formula1>
          <xm:sqref>D23</xm:sqref>
        </x14:dataValidation>
        <x14:dataValidation type="list" showInputMessage="1" showErrorMessage="1" xr:uid="{00000000-0002-0000-3A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A00-000005000000}">
          <x14:formula1>
            <xm:f>Variables!$B$4:$B$500</xm:f>
          </x14:formula1>
          <xm:sqref>A35</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19">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raw_54</v>
      </c>
      <c r="B3" s="93">
        <f ca="1">TRIM(MID($A$3,5,2))*1</f>
        <v>54</v>
      </c>
      <c r="C3" s="93" t="str">
        <f ca="1">VLOOKUP($B3,Workflows!$B:$H,3,0)</f>
        <v>CUSTOM_PAID_SEARCH_T2_LMT</v>
      </c>
      <c r="D3" s="93" t="str">
        <f ca="1">VLOOKUP($B3,Workflows!$B:$H,4,0)</f>
        <v>PAID_SEARCH_T2_LMT</v>
      </c>
      <c r="E3" s="94" t="str">
        <f ca="1">VLOOKUP($B3,Workflows!$B:$U,20,0)</f>
        <v>LMT</v>
      </c>
      <c r="F3" s="94" t="str">
        <f ca="1">IF(UPPER($E$3)="LMT",SUBSTITUTE(SUBSTITUTE(VLOOKUP($B$3,Workflows!$B:$J,8,0),C3,""),"__","_"),"")</f>
        <v>LMT_PAID_SEARCH_T2_LMT_PRESRC</v>
      </c>
      <c r="J3" s="71" t="s">
        <v>1103</v>
      </c>
      <c r="K3" s="71" t="s">
        <v>15</v>
      </c>
      <c r="L3" s="87"/>
    </row>
    <row r="4" spans="1:12" x14ac:dyDescent="0.35">
      <c r="J4" s="71" t="s">
        <v>1104</v>
      </c>
      <c r="K4" s="71" t="s">
        <v>15</v>
      </c>
      <c r="L4" s="87"/>
    </row>
    <row r="5" spans="1:12" x14ac:dyDescent="0.35">
      <c r="A5" s="95" t="s">
        <v>151</v>
      </c>
      <c r="J5" s="71" t="s">
        <v>1116</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custom_paid_search_t2_lmt_paid_search_t2_lmt</v>
      </c>
      <c r="B7" s="93" t="str">
        <f ca="1">VLOOKUP($B3,Workflows!$B:$H,7,0)</f>
        <v>raw_custom_paid_search_t2_lmt_paid_search_t2_lmt</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t="s">
        <v>906</v>
      </c>
      <c r="B11" s="71" t="s">
        <v>949</v>
      </c>
      <c r="C11" s="71" t="s">
        <v>1102</v>
      </c>
      <c r="D11" s="71" t="s">
        <v>950</v>
      </c>
      <c r="E11" s="71" t="s">
        <v>910</v>
      </c>
      <c r="F11" s="71" t="s">
        <v>951</v>
      </c>
      <c r="G11" s="71" t="s">
        <v>952</v>
      </c>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1412</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4 J7:L1048576" name="Range9"/>
    <protectedRange sqref="A35" name="Range8"/>
    <protectedRange sqref="A31:B31" name="Range7"/>
    <protectedRange sqref="A27:B27" name="Range6"/>
    <protectedRange sqref="A23:E23" name="Range5"/>
    <protectedRange sqref="A19:C19" name="Range4"/>
    <protectedRange sqref="A15" name="Range3"/>
    <protectedRange sqref="A11:G11" name="Range2"/>
    <protectedRange sqref="C7" name="Range1"/>
    <protectedRange sqref="J5:L6" name="Range9_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B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showInputMessage="1" showErrorMessage="1" xr:uid="{00000000-0002-0000-3B00-000001000000}">
          <x14:formula1>
            <xm:f>'Validation Values'!$B$11:$B$12</xm:f>
          </x14:formula1>
          <xm:sqref>C7</xm:sqref>
        </x14:dataValidation>
        <x14:dataValidation type="list" allowBlank="1" showInputMessage="1" showErrorMessage="1" xr:uid="{00000000-0002-0000-3B00-000002000000}">
          <x14:formula1>
            <xm:f>'Validation Values'!$B$15:$B$20</xm:f>
          </x14:formula1>
          <xm:sqref>D23</xm:sqref>
        </x14:dataValidation>
        <x14:dataValidation type="list" allowBlank="1" showInputMessage="1" showErrorMessage="1" xr:uid="{00000000-0002-0000-3B00-000003000000}">
          <x14:formula1>
            <xm:f>'Validation Values'!$B$11:$B$12</xm:f>
          </x14:formula1>
          <xm:sqref>C23</xm:sqref>
        </x14:dataValidation>
        <x14:dataValidation type="list" allowBlank="1" showInputMessage="1" showErrorMessage="1" xr:uid="{00000000-0002-0000-3B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B00-000005000000}">
          <x14:formula1>
            <xm:f>Variables!$B$4:$B$500</xm:f>
          </x14:formula1>
          <xm:sqref>A35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20">
    <tabColor rgb="FF92D050"/>
  </sheetPr>
  <dimension ref="A1:M3000"/>
  <sheetViews>
    <sheetView showGridLines="0" topLeftCell="A2" zoomScaleNormal="100" workbookViewId="0">
      <selection activeCell="D16" sqref="D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raw_55</v>
      </c>
      <c r="B3" s="93">
        <f ca="1">TRIM(MID($A$3,5,2))*1</f>
        <v>55</v>
      </c>
      <c r="C3" s="93" t="str">
        <f ca="1">VLOOKUP($B3,Workflows!$B:$H,3,0)</f>
        <v>CUSTOM_FB_LMT</v>
      </c>
      <c r="D3" s="93" t="str">
        <f ca="1">VLOOKUP($B3,Workflows!$B:$H,4,0)</f>
        <v>FB_LMT</v>
      </c>
      <c r="E3" s="94" t="str">
        <f ca="1">VLOOKUP($B3,Workflows!$B:$U,20,0)</f>
        <v>LMT</v>
      </c>
      <c r="F3" s="94" t="str">
        <f ca="1">IF(UPPER($E$3)="LMT",SUBSTITUTE(SUBSTITUTE(VLOOKUP($B$3,Workflows!$B:$J,8,0),C3,""),"__","_"),"")</f>
        <v>LMT_FB_LMT_PRESRC</v>
      </c>
      <c r="J3" s="8" t="s">
        <v>1267</v>
      </c>
      <c r="K3" s="71" t="s">
        <v>1275</v>
      </c>
      <c r="L3" s="87"/>
    </row>
    <row r="4" spans="1:12" x14ac:dyDescent="0.35">
      <c r="J4" s="8" t="s">
        <v>1268</v>
      </c>
      <c r="K4" s="71" t="s">
        <v>1275</v>
      </c>
      <c r="L4" s="87"/>
    </row>
    <row r="5" spans="1:12" x14ac:dyDescent="0.35">
      <c r="A5" s="95" t="s">
        <v>151</v>
      </c>
      <c r="J5" s="8" t="s">
        <v>1269</v>
      </c>
      <c r="K5" s="71" t="s">
        <v>1275</v>
      </c>
      <c r="L5" s="87"/>
    </row>
    <row r="6" spans="1:12" x14ac:dyDescent="0.35">
      <c r="A6" s="92" t="s">
        <v>195</v>
      </c>
      <c r="B6" s="92" t="s">
        <v>191</v>
      </c>
      <c r="C6" s="92" t="s">
        <v>219</v>
      </c>
      <c r="J6" s="8" t="s">
        <v>1270</v>
      </c>
      <c r="K6" s="71" t="s">
        <v>1275</v>
      </c>
      <c r="L6" s="87"/>
    </row>
    <row r="7" spans="1:12" x14ac:dyDescent="0.35">
      <c r="A7" s="93" t="str">
        <f ca="1">VLOOKUP($B3,Workflows!$B:$H,6,0)</f>
        <v>custom_fb_lmt_fb_lmt</v>
      </c>
      <c r="B7" s="93" t="str">
        <f ca="1">VLOOKUP($B3,Workflows!$B:$H,7,0)</f>
        <v>raw_custom_fb_lmt_fb_lmt</v>
      </c>
      <c r="C7" s="82" t="b">
        <v>0</v>
      </c>
      <c r="J7" s="8" t="s">
        <v>1271</v>
      </c>
      <c r="K7" s="71" t="s">
        <v>1275</v>
      </c>
      <c r="L7" s="87"/>
    </row>
    <row r="8" spans="1:12" x14ac:dyDescent="0.35">
      <c r="D8" s="96"/>
      <c r="J8" s="8" t="s">
        <v>1272</v>
      </c>
      <c r="K8" s="71" t="s">
        <v>1275</v>
      </c>
      <c r="L8" s="87"/>
    </row>
    <row r="9" spans="1:12" x14ac:dyDescent="0.35">
      <c r="A9" s="95" t="s">
        <v>61</v>
      </c>
      <c r="J9" s="8" t="s">
        <v>1273</v>
      </c>
      <c r="K9" s="71" t="s">
        <v>1275</v>
      </c>
      <c r="L9" s="87"/>
    </row>
    <row r="10" spans="1:12" x14ac:dyDescent="0.35">
      <c r="A10" s="92" t="s">
        <v>59</v>
      </c>
      <c r="B10" s="92" t="s">
        <v>60</v>
      </c>
      <c r="C10" s="92" t="s">
        <v>62</v>
      </c>
      <c r="D10" s="92" t="s">
        <v>220</v>
      </c>
      <c r="E10" s="92" t="s">
        <v>221</v>
      </c>
      <c r="F10" s="92" t="s">
        <v>222</v>
      </c>
      <c r="G10" s="92" t="s">
        <v>223</v>
      </c>
      <c r="J10" s="8" t="s">
        <v>1274</v>
      </c>
      <c r="K10" s="71" t="s">
        <v>1275</v>
      </c>
      <c r="L10" s="87"/>
    </row>
    <row r="11" spans="1:12" x14ac:dyDescent="0.35">
      <c r="A11" s="71" t="s">
        <v>906</v>
      </c>
      <c r="B11" s="71" t="s">
        <v>1276</v>
      </c>
      <c r="C11" s="71" t="s">
        <v>1289</v>
      </c>
      <c r="D11" s="74" t="s">
        <v>1277</v>
      </c>
      <c r="E11" s="71"/>
      <c r="F11" s="71"/>
      <c r="G11" s="71"/>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1413</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L3:L4 J11:L1048576 L7:L10 K3:K10" name="Range9"/>
    <protectedRange sqref="A35" name="Range8"/>
    <protectedRange sqref="A31:B31" name="Range7"/>
    <protectedRange sqref="A27:B27" name="Range6"/>
    <protectedRange sqref="A23:E23" name="Range5"/>
    <protectedRange sqref="A19:C19" name="Range4"/>
    <protectedRange sqref="A11:G11 A15" name="Range2"/>
    <protectedRange sqref="C7" name="Range1"/>
    <protectedRange sqref="L5:L6" name="Range9_1"/>
    <protectedRange sqref="J6:J10" name="Range9_1_1"/>
    <protectedRange sqref="J3:J4" name="Range9_2"/>
    <protectedRange sqref="J5" name="Range9_1_1_1"/>
  </protectedRanges>
  <dataValidations count="1">
    <dataValidation type="custom" allowBlank="1" showInputMessage="1" showErrorMessage="1" error="Please use single quoted string._x000a_you will have to use two single quotes at the start." prompt="Example: ''xyz'" sqref="A27 A31:B31 B23" xr:uid="{00000000-0002-0000-3C00-000000000000}">
      <formula1>AND(EXACT(LEFT(A23,1),"'"),EXACT(RIGHT(A23,1),"'"))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3C00-000001000000}">
          <x14:formula1>
            <xm:f>'Validation Values'!$A$15:$A$17</xm:f>
          </x14:formula1>
          <xm:sqref>B27</xm:sqref>
        </x14:dataValidation>
        <x14:dataValidation type="list" allowBlank="1" showInputMessage="1" showErrorMessage="1" xr:uid="{00000000-0002-0000-3C00-000002000000}">
          <x14:formula1>
            <xm:f>'Validation Values'!$B$11:$B$12</xm:f>
          </x14:formula1>
          <xm:sqref>C23</xm:sqref>
        </x14:dataValidation>
        <x14:dataValidation type="list" allowBlank="1" showInputMessage="1" showErrorMessage="1" xr:uid="{00000000-0002-0000-3C00-000003000000}">
          <x14:formula1>
            <xm:f>'Validation Values'!$B$15:$B$20</xm:f>
          </x14:formula1>
          <xm:sqref>D23</xm:sqref>
        </x14:dataValidation>
        <x14:dataValidation type="list" showInputMessage="1" showErrorMessage="1" xr:uid="{00000000-0002-0000-3C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C00-000005000000}">
          <x14:formula1>
            <xm:f>Variables!$B$4:$B$500</xm:f>
          </x14:formula1>
          <xm:sqref>A35</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23">
    <tabColor rgb="FF92D050"/>
  </sheetPr>
  <dimension ref="A1:M3000"/>
  <sheetViews>
    <sheetView showGridLines="0" zoomScaleNormal="100" workbookViewId="0">
      <selection activeCell="A15" sqref="A15"/>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raw_56</v>
      </c>
      <c r="B3" s="93">
        <f ca="1">TRIM(MID($A$3,5,2))*1</f>
        <v>56</v>
      </c>
      <c r="C3" s="93" t="str">
        <f ca="1">VLOOKUP($B3,Workflows!$B:$H,3,0)</f>
        <v>CUSTOM_COMSCORE_SPEND</v>
      </c>
      <c r="D3" s="93" t="str">
        <f ca="1">VLOOKUP($B3,Workflows!$B:$H,4,0)</f>
        <v>COMSCORE_SPEND</v>
      </c>
      <c r="E3" s="94" t="str">
        <f ca="1">VLOOKUP($B3,Workflows!$B:$U,20,0)</f>
        <v>SPEND</v>
      </c>
      <c r="F3" s="94" t="str">
        <f ca="1">IF(UPPER($E$3)="LMT",SUBSTITUTE(SUBSTITUTE(VLOOKUP($B$3,Workflows!$B:$J,8,0),C3,""),"__","_"),"")</f>
        <v/>
      </c>
      <c r="J3" s="71" t="s">
        <v>944</v>
      </c>
      <c r="K3" s="71" t="s">
        <v>15</v>
      </c>
      <c r="L3" s="87"/>
    </row>
    <row r="4" spans="1:12" x14ac:dyDescent="0.35">
      <c r="J4" s="71" t="s">
        <v>945</v>
      </c>
      <c r="K4" s="71" t="s">
        <v>15</v>
      </c>
      <c r="L4" s="87"/>
    </row>
    <row r="5" spans="1:12" x14ac:dyDescent="0.35">
      <c r="A5" s="95" t="s">
        <v>151</v>
      </c>
      <c r="J5" s="152" t="s">
        <v>1390</v>
      </c>
      <c r="K5" s="71" t="s">
        <v>15</v>
      </c>
      <c r="L5" s="87"/>
    </row>
    <row r="6" spans="1:12" x14ac:dyDescent="0.35">
      <c r="A6" s="92" t="s">
        <v>195</v>
      </c>
      <c r="B6" s="92" t="s">
        <v>191</v>
      </c>
      <c r="C6" s="92" t="s">
        <v>219</v>
      </c>
      <c r="J6" s="71" t="s">
        <v>868</v>
      </c>
      <c r="K6" s="71" t="s">
        <v>15</v>
      </c>
      <c r="L6" s="87">
        <v>1</v>
      </c>
    </row>
    <row r="7" spans="1:12" x14ac:dyDescent="0.35">
      <c r="A7" s="93" t="str">
        <f ca="1">VLOOKUP($B3,Workflows!$B:$H,6,0)</f>
        <v>custom_comscore_spend_comscore_spend</v>
      </c>
      <c r="B7" s="93" t="str">
        <f ca="1">VLOOKUP($B3,Workflows!$B:$H,7,0)</f>
        <v>raw_custom_comscore_spend_comscore_spend</v>
      </c>
      <c r="C7" s="82" t="b">
        <v>0</v>
      </c>
      <c r="J7" s="71"/>
      <c r="K7" s="91"/>
      <c r="L7" s="87"/>
    </row>
    <row r="8" spans="1:12" x14ac:dyDescent="0.35">
      <c r="D8" s="96"/>
      <c r="J8" s="71"/>
      <c r="K8" s="91"/>
      <c r="L8" s="87"/>
    </row>
    <row r="9" spans="1:12" x14ac:dyDescent="0.35">
      <c r="A9" s="95" t="s">
        <v>61</v>
      </c>
      <c r="J9" s="71"/>
      <c r="K9" s="91"/>
      <c r="L9" s="87"/>
    </row>
    <row r="10" spans="1:12" x14ac:dyDescent="0.35">
      <c r="A10" s="92" t="s">
        <v>59</v>
      </c>
      <c r="B10" s="92" t="s">
        <v>60</v>
      </c>
      <c r="C10" s="92" t="s">
        <v>62</v>
      </c>
      <c r="D10" s="92" t="s">
        <v>220</v>
      </c>
      <c r="E10" s="92" t="s">
        <v>221</v>
      </c>
      <c r="F10" s="92" t="s">
        <v>222</v>
      </c>
      <c r="G10" s="92" t="s">
        <v>223</v>
      </c>
      <c r="J10" s="71"/>
      <c r="K10" s="91"/>
      <c r="L10" s="87"/>
    </row>
    <row r="11" spans="1:12" x14ac:dyDescent="0.35">
      <c r="A11" s="71"/>
      <c r="B11" s="71"/>
      <c r="C11" s="71"/>
      <c r="D11" s="71"/>
      <c r="E11" s="71"/>
      <c r="F11" s="71"/>
      <c r="G11" s="71"/>
      <c r="J11" s="71"/>
      <c r="K11" s="91"/>
      <c r="L11" s="87"/>
    </row>
    <row r="12" spans="1:12" x14ac:dyDescent="0.35">
      <c r="J12" s="71"/>
      <c r="K12" s="91"/>
      <c r="L12" s="87"/>
    </row>
    <row r="13" spans="1:12" x14ac:dyDescent="0.35">
      <c r="A13" s="95" t="s">
        <v>48</v>
      </c>
      <c r="J13" s="71"/>
      <c r="K13" s="91"/>
      <c r="L13" s="87"/>
    </row>
    <row r="14" spans="1:12" x14ac:dyDescent="0.35">
      <c r="A14" s="92" t="s">
        <v>49</v>
      </c>
      <c r="J14" s="71"/>
      <c r="K14" s="91"/>
      <c r="L14" s="87"/>
    </row>
    <row r="15" spans="1:12" x14ac:dyDescent="0.35">
      <c r="A15" s="74" t="s">
        <v>1414</v>
      </c>
      <c r="J15" s="71"/>
      <c r="K15" s="91"/>
      <c r="L15" s="87"/>
    </row>
    <row r="16" spans="1:12" x14ac:dyDescent="0.35">
      <c r="J16" s="71"/>
      <c r="K16" s="91"/>
      <c r="L16" s="87"/>
    </row>
    <row r="17" spans="1:12" x14ac:dyDescent="0.35">
      <c r="A17" s="95" t="s">
        <v>50</v>
      </c>
      <c r="J17" s="71"/>
      <c r="K17" s="91"/>
      <c r="L17" s="87"/>
    </row>
    <row r="18" spans="1:12" x14ac:dyDescent="0.35">
      <c r="A18" s="92" t="s">
        <v>63</v>
      </c>
      <c r="B18" s="92" t="s">
        <v>64</v>
      </c>
      <c r="C18" s="92" t="s">
        <v>65</v>
      </c>
      <c r="J18" s="71"/>
      <c r="K18" s="91"/>
      <c r="L18" s="87"/>
    </row>
    <row r="19" spans="1:12" x14ac:dyDescent="0.35">
      <c r="A19" s="82"/>
      <c r="B19" s="82"/>
      <c r="C19" s="88"/>
      <c r="J19" s="71"/>
      <c r="K19" s="91"/>
      <c r="L19" s="87"/>
    </row>
    <row r="20" spans="1:12" x14ac:dyDescent="0.35">
      <c r="J20" s="71"/>
      <c r="K20" s="91"/>
      <c r="L20" s="87"/>
    </row>
    <row r="21" spans="1:12" x14ac:dyDescent="0.35">
      <c r="A21" s="95" t="s">
        <v>51</v>
      </c>
      <c r="J21" s="71"/>
      <c r="K21" s="91"/>
      <c r="L21" s="87"/>
    </row>
    <row r="22" spans="1:12" x14ac:dyDescent="0.35">
      <c r="A22" s="92" t="s">
        <v>52</v>
      </c>
      <c r="B22" s="92" t="s">
        <v>53</v>
      </c>
      <c r="C22" s="92" t="s">
        <v>54</v>
      </c>
      <c r="D22" s="92" t="s">
        <v>55</v>
      </c>
      <c r="E22" s="92" t="s">
        <v>13</v>
      </c>
      <c r="J22" s="71"/>
      <c r="K22" s="9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7:L1048576 J3:L4 J5" name="Range9"/>
    <protectedRange sqref="A35" name="Range8"/>
    <protectedRange sqref="A31:B31" name="Range7"/>
    <protectedRange sqref="A27:B27" name="Range6"/>
    <protectedRange sqref="A23:E23" name="Range5"/>
    <protectedRange sqref="A19:C19" name="Range4"/>
    <protectedRange sqref="A11:G11" name="Range2"/>
    <protectedRange sqref="C7" name="Range1"/>
    <protectedRange sqref="K5:L5 J6:L6" name="Range9_1"/>
    <protectedRange sqref="A15" name="Range3_1"/>
  </protectedRanges>
  <dataValidations count="1">
    <dataValidation type="custom" allowBlank="1" showInputMessage="1" showErrorMessage="1" error="Please use single quoted string._x000a_you will have to use two single quotes at the start." prompt="Example: ''xyz'" sqref="A27 A31:B31 B23" xr:uid="{00000000-0002-0000-3D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3D00-000001000000}">
          <x14:formula1>
            <xm:f>'Validation Values'!$B$11:$B$12</xm:f>
          </x14:formula1>
          <xm:sqref>C7</xm:sqref>
        </x14:dataValidation>
        <x14:dataValidation type="list" allowBlank="1" showInputMessage="1" showErrorMessage="1" xr:uid="{00000000-0002-0000-3D00-000002000000}">
          <x14:formula1>
            <xm:f>'Validation Values'!$B$15:$B$20</xm:f>
          </x14:formula1>
          <xm:sqref>D23</xm:sqref>
        </x14:dataValidation>
        <x14:dataValidation type="list" allowBlank="1" showInputMessage="1" showErrorMessage="1" xr:uid="{00000000-0002-0000-3D00-000003000000}">
          <x14:formula1>
            <xm:f>'Validation Values'!$B$11:$B$12</xm:f>
          </x14:formula1>
          <xm:sqref>C23</xm:sqref>
        </x14:dataValidation>
        <x14:dataValidation type="list" allowBlank="1" showInputMessage="1" showErrorMessage="1" xr:uid="{00000000-0002-0000-3D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D00-000005000000}">
          <x14:formula1>
            <xm:f>Variables!$B$4:$B$500</xm:f>
          </x14:formula1>
          <xm:sqref>A35</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22">
    <tabColor rgb="FF92D050"/>
  </sheetPr>
  <dimension ref="A1:M3000"/>
  <sheetViews>
    <sheetView showGridLines="0" zoomScaleNormal="100" workbookViewId="0">
      <selection activeCell="A16" sqref="A16"/>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raw_57</v>
      </c>
      <c r="B3" s="93">
        <f ca="1">TRIM(MID($A$3,5,2))*1</f>
        <v>57</v>
      </c>
      <c r="C3" s="93" t="str">
        <f ca="1">VLOOKUP($B3,Workflows!$B:$H,3,0)</f>
        <v>CUSTOM_FB_SPEND</v>
      </c>
      <c r="D3" s="93" t="str">
        <f ca="1">VLOOKUP($B3,Workflows!$B:$H,4,0)</f>
        <v>FB_SPEND</v>
      </c>
      <c r="E3" s="94" t="str">
        <f ca="1">VLOOKUP($B3,Workflows!$B:$U,20,0)</f>
        <v>SPEND</v>
      </c>
      <c r="F3" s="94" t="str">
        <f ca="1">IF(UPPER($E$3)="LMT",SUBSTITUTE(SUBSTITUTE(VLOOKUP($B$3,Workflows!$B:$J,8,0),C3,""),"__","_"),"")</f>
        <v/>
      </c>
      <c r="J3" s="71"/>
      <c r="K3" s="71"/>
      <c r="L3" s="87"/>
    </row>
    <row r="4" spans="1:12" x14ac:dyDescent="0.35">
      <c r="J4" s="71"/>
      <c r="K4" s="71"/>
      <c r="L4" s="87"/>
    </row>
    <row r="5" spans="1:12" x14ac:dyDescent="0.35">
      <c r="A5" s="95" t="s">
        <v>151</v>
      </c>
      <c r="J5" s="71"/>
      <c r="K5" s="71"/>
      <c r="L5" s="87"/>
    </row>
    <row r="6" spans="1:12" x14ac:dyDescent="0.35">
      <c r="A6" s="92" t="s">
        <v>195</v>
      </c>
      <c r="B6" s="92" t="s">
        <v>191</v>
      </c>
      <c r="C6" s="92" t="s">
        <v>219</v>
      </c>
      <c r="J6" s="111" t="s">
        <v>868</v>
      </c>
      <c r="K6" s="71" t="s">
        <v>15</v>
      </c>
      <c r="L6" s="87">
        <v>1</v>
      </c>
    </row>
    <row r="7" spans="1:12" x14ac:dyDescent="0.35">
      <c r="A7" s="93" t="str">
        <f ca="1">VLOOKUP($B3,Workflows!$B:$H,6,0)</f>
        <v>custom_fb_spend_fb_spend</v>
      </c>
      <c r="B7" s="93" t="str">
        <f ca="1">VLOOKUP($B3,Workflows!$B:$H,7,0)</f>
        <v>raw_custom_fb_spend_fb_spend</v>
      </c>
      <c r="C7" s="82" t="b">
        <v>0</v>
      </c>
      <c r="J7" s="71"/>
      <c r="K7" s="71"/>
      <c r="L7" s="87"/>
    </row>
    <row r="8" spans="1:12" x14ac:dyDescent="0.35">
      <c r="D8" s="96"/>
      <c r="J8" s="71"/>
      <c r="K8" s="71"/>
      <c r="L8" s="87"/>
    </row>
    <row r="9" spans="1:12" x14ac:dyDescent="0.35">
      <c r="A9" s="95" t="s">
        <v>61</v>
      </c>
      <c r="J9" s="71"/>
      <c r="K9" s="71"/>
      <c r="L9" s="87"/>
    </row>
    <row r="10" spans="1:12" x14ac:dyDescent="0.35">
      <c r="A10" s="92" t="s">
        <v>59</v>
      </c>
      <c r="B10" s="92" t="s">
        <v>60</v>
      </c>
      <c r="C10" s="92" t="s">
        <v>62</v>
      </c>
      <c r="D10" s="92" t="s">
        <v>220</v>
      </c>
      <c r="E10" s="92" t="s">
        <v>221</v>
      </c>
      <c r="F10" s="92" t="s">
        <v>222</v>
      </c>
      <c r="G10" s="92" t="s">
        <v>223</v>
      </c>
      <c r="J10" s="71"/>
      <c r="K10" s="71"/>
      <c r="L10" s="87"/>
    </row>
    <row r="11" spans="1:12" x14ac:dyDescent="0.35">
      <c r="A11" s="71"/>
      <c r="B11" s="71"/>
      <c r="C11" s="71"/>
      <c r="D11" s="71"/>
      <c r="E11" s="71"/>
      <c r="F11" s="71"/>
      <c r="G11" s="71"/>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1416</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J3:L4 J7:L1048576" name="Range9"/>
    <protectedRange sqref="A35" name="Range8"/>
    <protectedRange sqref="A31:B31" name="Range7"/>
    <protectedRange sqref="A27:B27" name="Range6"/>
    <protectedRange sqref="A23:E23" name="Range5"/>
    <protectedRange sqref="A19:C19" name="Range4"/>
    <protectedRange sqref="A11:G11" name="Range2"/>
    <protectedRange sqref="C7" name="Range1"/>
    <protectedRange sqref="J5:L5" name="Range9_1"/>
    <protectedRange sqref="J6:L6" name="Range9_2"/>
    <protectedRange sqref="A15" name="Range3_1"/>
  </protectedRanges>
  <dataValidations disablePrompts="1" count="1">
    <dataValidation type="custom" allowBlank="1" showInputMessage="1" showErrorMessage="1" error="Please use single quoted string._x000a_you will have to use two single quotes at the start." prompt="Example: ''xyz'" sqref="A27 A31:B31 B23" xr:uid="{00000000-0002-0000-3E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3E00-000001000000}">
          <x14:formula1>
            <xm:f>'Validation Values'!$A$15:$A$17</xm:f>
          </x14:formula1>
          <xm:sqref>B27</xm:sqref>
        </x14:dataValidation>
        <x14:dataValidation type="list" allowBlank="1" showInputMessage="1" showErrorMessage="1" xr:uid="{00000000-0002-0000-3E00-000002000000}">
          <x14:formula1>
            <xm:f>'Validation Values'!$B$11:$B$12</xm:f>
          </x14:formula1>
          <xm:sqref>C23</xm:sqref>
        </x14:dataValidation>
        <x14:dataValidation type="list" allowBlank="1" showInputMessage="1" showErrorMessage="1" xr:uid="{00000000-0002-0000-3E00-000003000000}">
          <x14:formula1>
            <xm:f>'Validation Values'!$B$15:$B$20</xm:f>
          </x14:formula1>
          <xm:sqref>D23</xm:sqref>
        </x14:dataValidation>
        <x14:dataValidation type="list" showInputMessage="1" showErrorMessage="1" xr:uid="{00000000-0002-0000-3E00-000004000000}">
          <x14:formula1>
            <xm:f>'Validation Values'!$B$11:$B$12</xm:f>
          </x14:formula1>
          <xm:sqref>C7</xm:sqref>
        </x14:dataValidation>
        <x14:dataValidation type="list" allowBlank="1" showInputMessage="1" showErrorMessage="1" errorTitle="Invalid Expression" error="You have entered an invalid expression.  Please enter only expressions specified in the Variables tab." xr:uid="{00000000-0002-0000-3E00-000005000000}">
          <x14:formula1>
            <xm:f>Variables!$B$4:$B$500</xm:f>
          </x14:formula1>
          <xm:sqref>A35</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21">
    <tabColor rgb="FF92D050"/>
  </sheetPr>
  <dimension ref="A1:M3000"/>
  <sheetViews>
    <sheetView showGridLines="0" zoomScaleNormal="100" workbookViewId="0">
      <selection activeCell="B27" sqref="B27"/>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raw_58</v>
      </c>
      <c r="B3" s="93">
        <f ca="1">TRIM(MID($A$3,5,2))*1</f>
        <v>58</v>
      </c>
      <c r="C3" s="93" t="str">
        <f ca="1">VLOOKUP($B3,Workflows!$B:$H,3,0)</f>
        <v>CUSTOM_COMSCORE_LMT</v>
      </c>
      <c r="D3" s="93" t="str">
        <f ca="1">VLOOKUP($B3,Workflows!$B:$H,4,0)</f>
        <v>COMSCORE_LMT</v>
      </c>
      <c r="E3" s="94" t="str">
        <f ca="1">VLOOKUP($B3,Workflows!$B:$U,20,0)</f>
        <v>LMT</v>
      </c>
      <c r="F3" s="94" t="str">
        <f ca="1">IF(UPPER($E$3)="LMT",SUBSTITUTE(SUBSTITUTE(VLOOKUP($B$3,Workflows!$B:$J,8,0),C3,""),"__","_"),"")</f>
        <v>LMT_COMSCORE_LMT_PRESRC</v>
      </c>
      <c r="J3" s="8" t="s">
        <v>1278</v>
      </c>
      <c r="K3" s="71" t="s">
        <v>1275</v>
      </c>
      <c r="L3" s="87"/>
    </row>
    <row r="4" spans="1:12" x14ac:dyDescent="0.35">
      <c r="J4" s="8" t="s">
        <v>1279</v>
      </c>
      <c r="K4" s="71" t="s">
        <v>1275</v>
      </c>
      <c r="L4" s="87"/>
    </row>
    <row r="5" spans="1:12" x14ac:dyDescent="0.35">
      <c r="A5" s="95" t="s">
        <v>151</v>
      </c>
      <c r="J5" s="8" t="s">
        <v>1280</v>
      </c>
      <c r="K5" s="71" t="s">
        <v>1275</v>
      </c>
      <c r="L5" s="87"/>
    </row>
    <row r="6" spans="1:12" x14ac:dyDescent="0.35">
      <c r="A6" s="92" t="s">
        <v>195</v>
      </c>
      <c r="B6" s="92" t="s">
        <v>191</v>
      </c>
      <c r="C6" s="92" t="s">
        <v>219</v>
      </c>
      <c r="J6" s="8" t="s">
        <v>1281</v>
      </c>
      <c r="K6" s="71" t="s">
        <v>1275</v>
      </c>
      <c r="L6" s="87"/>
    </row>
    <row r="7" spans="1:12" x14ac:dyDescent="0.35">
      <c r="A7" s="93" t="str">
        <f ca="1">VLOOKUP($B3,Workflows!$B:$H,6,0)</f>
        <v>custom_comscore_lmt_comscore_lmt</v>
      </c>
      <c r="B7" s="93" t="str">
        <f ca="1">VLOOKUP($B3,Workflows!$B:$H,7,0)</f>
        <v>raw_custom_comscore_lmt_comscore_lmt</v>
      </c>
      <c r="C7" s="82" t="b">
        <v>0</v>
      </c>
      <c r="J7" s="8" t="s">
        <v>1282</v>
      </c>
      <c r="K7" s="71" t="s">
        <v>1275</v>
      </c>
      <c r="L7" s="87"/>
    </row>
    <row r="8" spans="1:12" x14ac:dyDescent="0.35">
      <c r="D8" s="96"/>
      <c r="J8" s="8" t="s">
        <v>1283</v>
      </c>
      <c r="K8" s="71" t="s">
        <v>1275</v>
      </c>
      <c r="L8" s="87"/>
    </row>
    <row r="9" spans="1:12" x14ac:dyDescent="0.35">
      <c r="A9" s="95" t="s">
        <v>61</v>
      </c>
      <c r="J9" s="8" t="s">
        <v>1284</v>
      </c>
      <c r="K9" s="71" t="s">
        <v>1275</v>
      </c>
      <c r="L9" s="87"/>
    </row>
    <row r="10" spans="1:12" x14ac:dyDescent="0.35">
      <c r="A10" s="92" t="s">
        <v>59</v>
      </c>
      <c r="B10" s="92" t="s">
        <v>60</v>
      </c>
      <c r="C10" s="92" t="s">
        <v>62</v>
      </c>
      <c r="D10" s="92" t="s">
        <v>220</v>
      </c>
      <c r="E10" s="92" t="s">
        <v>221</v>
      </c>
      <c r="F10" s="92" t="s">
        <v>222</v>
      </c>
      <c r="G10" s="92" t="s">
        <v>223</v>
      </c>
      <c r="J10" s="8" t="s">
        <v>1285</v>
      </c>
      <c r="K10" s="71" t="s">
        <v>1275</v>
      </c>
      <c r="L10" s="87"/>
    </row>
    <row r="11" spans="1:12" x14ac:dyDescent="0.35">
      <c r="A11" s="71" t="s">
        <v>906</v>
      </c>
      <c r="B11" s="71" t="s">
        <v>1286</v>
      </c>
      <c r="C11" s="71" t="s">
        <v>1288</v>
      </c>
      <c r="D11" s="71" t="s">
        <v>1287</v>
      </c>
      <c r="E11" s="71"/>
      <c r="F11" s="71"/>
      <c r="G11" s="71"/>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1415</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t="s">
        <v>712</v>
      </c>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ht="43.5" x14ac:dyDescent="0.35">
      <c r="A31" s="86" t="s">
        <v>998</v>
      </c>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L3:L4 J11:L1048576 L7:L10 K3:K10" name="Range9"/>
    <protectedRange sqref="A35" name="Range8"/>
    <protectedRange sqref="A31:B31" name="Range7"/>
    <protectedRange sqref="A27:B27" name="Range6"/>
    <protectedRange sqref="A23:E23" name="Range5"/>
    <protectedRange sqref="A19:C19" name="Range4"/>
    <protectedRange sqref="A11:G11" name="Range2"/>
    <protectedRange sqref="C7" name="Range1"/>
    <protectedRange sqref="L5:L6" name="Range9_1"/>
    <protectedRange sqref="J6:J10" name="Range9_1_1"/>
    <protectedRange sqref="J3:J4" name="Range9_2"/>
    <protectedRange sqref="J5" name="Range9_1_1_1"/>
    <protectedRange sqref="A15" name="Range3_1"/>
  </protectedRanges>
  <dataValidations count="1">
    <dataValidation type="custom" allowBlank="1" showInputMessage="1" showErrorMessage="1" error="Please use single quoted string._x000a_you will have to use two single quotes at the start." prompt="Example: ''xyz'" sqref="A27 A31:B31 B23" xr:uid="{00000000-0002-0000-3F00-000000000000}">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showInputMessage="1" showErrorMessage="1" xr:uid="{00000000-0002-0000-3F00-000001000000}">
          <x14:formula1>
            <xm:f>'Validation Values'!$B$11:$B$12</xm:f>
          </x14:formula1>
          <xm:sqref>C7</xm:sqref>
        </x14:dataValidation>
        <x14:dataValidation type="list" allowBlank="1" showInputMessage="1" showErrorMessage="1" xr:uid="{00000000-0002-0000-3F00-000002000000}">
          <x14:formula1>
            <xm:f>'Validation Values'!$B$15:$B$20</xm:f>
          </x14:formula1>
          <xm:sqref>D23</xm:sqref>
        </x14:dataValidation>
        <x14:dataValidation type="list" allowBlank="1" showInputMessage="1" showErrorMessage="1" xr:uid="{00000000-0002-0000-3F00-000003000000}">
          <x14:formula1>
            <xm:f>'Validation Values'!$B$11:$B$12</xm:f>
          </x14:formula1>
          <xm:sqref>C23</xm:sqref>
        </x14:dataValidation>
        <x14:dataValidation type="list" allowBlank="1" showInputMessage="1" showErrorMessage="1" xr:uid="{00000000-0002-0000-3F00-000004000000}">
          <x14:formula1>
            <xm:f>'Validation Values'!$A$15:$A$17</xm:f>
          </x14:formula1>
          <xm:sqref>B27</xm:sqref>
        </x14:dataValidation>
        <x14:dataValidation type="list" allowBlank="1" showInputMessage="1" showErrorMessage="1" errorTitle="Invalid Expression" error="You have entered an invalid expression.  Please enter only expressions specified in the Variables tab." xr:uid="{00000000-0002-0000-3F00-000005000000}">
          <x14:formula1>
            <xm:f>Variables!$B$4:$B$500</xm:f>
          </x14:formula1>
          <xm:sqref>A35</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0D091-AC04-D64D-B973-A7CBA726D5BF}">
  <sheetPr codeName="Sheet124">
    <tabColor rgb="FF92D050"/>
  </sheetPr>
  <dimension ref="A1:M3000"/>
  <sheetViews>
    <sheetView showGridLines="0" zoomScaleNormal="100" workbookViewId="0">
      <selection activeCell="A3" sqref="A3"/>
    </sheetView>
  </sheetViews>
  <sheetFormatPr defaultColWidth="0" defaultRowHeight="14.5" x14ac:dyDescent="0.35"/>
  <cols>
    <col min="1" max="1" width="60.36328125" style="61" bestFit="1" customWidth="1"/>
    <col min="2" max="2" width="20.81640625" style="61" bestFit="1" customWidth="1"/>
    <col min="3" max="3" width="19.81640625" style="61" bestFit="1" customWidth="1"/>
    <col min="4" max="4" width="21.453125" style="61" bestFit="1" customWidth="1"/>
    <col min="5" max="5" width="23.453125" style="61" bestFit="1" customWidth="1"/>
    <col min="6" max="6" width="35.1796875" style="61" bestFit="1" customWidth="1"/>
    <col min="7" max="7" width="38.6328125" style="61" bestFit="1" customWidth="1"/>
    <col min="8" max="9" width="8.81640625" style="61" customWidth="1"/>
    <col min="10" max="10" width="23.36328125" style="61" bestFit="1" customWidth="1"/>
    <col min="11" max="11" width="9.6328125" style="61" bestFit="1" customWidth="1"/>
    <col min="12" max="12" width="18" style="61" bestFit="1" customWidth="1"/>
    <col min="13" max="13" width="8.81640625" style="61" customWidth="1"/>
    <col min="14" max="16384" width="8.81640625" style="61" hidden="1"/>
  </cols>
  <sheetData>
    <row r="1" spans="1:12" x14ac:dyDescent="0.35">
      <c r="A1" s="95" t="s">
        <v>152</v>
      </c>
      <c r="J1" s="95" t="s">
        <v>128</v>
      </c>
      <c r="K1" s="95"/>
    </row>
    <row r="2" spans="1:12" x14ac:dyDescent="0.35">
      <c r="A2" s="92" t="s">
        <v>119</v>
      </c>
      <c r="B2" s="92" t="s">
        <v>17</v>
      </c>
      <c r="C2" s="92" t="s">
        <v>11</v>
      </c>
      <c r="D2" s="92" t="s">
        <v>126</v>
      </c>
      <c r="E2" s="92" t="s">
        <v>16</v>
      </c>
      <c r="F2" s="92" t="s">
        <v>218</v>
      </c>
      <c r="J2" s="92" t="s">
        <v>46</v>
      </c>
      <c r="K2" s="92" t="s">
        <v>47</v>
      </c>
      <c r="L2" s="92" t="s">
        <v>150</v>
      </c>
    </row>
    <row r="3" spans="1:12" x14ac:dyDescent="0.35">
      <c r="A3" s="93" t="str">
        <f ca="1">MID(CELL("filename",$A$1),FIND("]",CELL("filename",$A$1))+1,255)</f>
        <v>raw_59</v>
      </c>
      <c r="B3" s="93">
        <f ca="1">TRIM(MID($A$3,5,2))*1</f>
        <v>59</v>
      </c>
      <c r="C3" s="93" t="str">
        <f ca="1">VLOOKUP($B3,Workflows!$B:$H,3,0)</f>
        <v>CUSTOM_TVPANEL_LMT</v>
      </c>
      <c r="D3" s="93" t="str">
        <f ca="1">VLOOKUP($B3,Workflows!$B:$H,4,0)</f>
        <v>TVPANEL_LMT</v>
      </c>
      <c r="E3" s="94" t="str">
        <f ca="1">VLOOKUP($B3,Workflows!$B:$U,20,0)</f>
        <v>LMT</v>
      </c>
      <c r="F3" s="94" t="str">
        <f ca="1">IF(UPPER($E$3)="LMT",SUBSTITUTE(SUBSTITUTE(VLOOKUP($B$3,Workflows!$B:$J,8,0),C3,""),"__","_"),"")</f>
        <v>LMT_TVPANEL_LMT_PRESRC</v>
      </c>
      <c r="J3" s="8" t="s">
        <v>69</v>
      </c>
      <c r="K3" s="71" t="s">
        <v>1275</v>
      </c>
      <c r="L3" s="87"/>
    </row>
    <row r="4" spans="1:12" x14ac:dyDescent="0.35">
      <c r="J4" s="8"/>
      <c r="K4" s="71"/>
      <c r="L4" s="87"/>
    </row>
    <row r="5" spans="1:12" x14ac:dyDescent="0.35">
      <c r="A5" s="95" t="s">
        <v>151</v>
      </c>
      <c r="J5" s="8"/>
      <c r="K5" s="71"/>
      <c r="L5" s="87"/>
    </row>
    <row r="6" spans="1:12" x14ac:dyDescent="0.35">
      <c r="A6" s="92" t="s">
        <v>195</v>
      </c>
      <c r="B6" s="92" t="s">
        <v>191</v>
      </c>
      <c r="C6" s="92" t="s">
        <v>219</v>
      </c>
      <c r="J6" s="8"/>
      <c r="K6" s="71"/>
      <c r="L6" s="87"/>
    </row>
    <row r="7" spans="1:12" x14ac:dyDescent="0.35">
      <c r="A7" s="93" t="str">
        <f ca="1">VLOOKUP($B3,Workflows!$B:$H,6,0)</f>
        <v>custom_tvpanel_lmt_tvpanel_lmt</v>
      </c>
      <c r="B7" s="93" t="str">
        <f ca="1">VLOOKUP($B3,Workflows!$B:$H,7,0)</f>
        <v>raw_custom_tvpanel_lmt_tvpanel_lmt</v>
      </c>
      <c r="C7" s="82" t="b">
        <v>0</v>
      </c>
      <c r="J7" s="8"/>
      <c r="K7" s="71"/>
      <c r="L7" s="87"/>
    </row>
    <row r="8" spans="1:12" x14ac:dyDescent="0.35">
      <c r="D8" s="96"/>
      <c r="J8" s="8"/>
      <c r="K8" s="71"/>
      <c r="L8" s="87"/>
    </row>
    <row r="9" spans="1:12" x14ac:dyDescent="0.35">
      <c r="A9" s="95" t="s">
        <v>61</v>
      </c>
      <c r="J9" s="8"/>
      <c r="K9" s="71"/>
      <c r="L9" s="87"/>
    </row>
    <row r="10" spans="1:12" x14ac:dyDescent="0.35">
      <c r="A10" s="92" t="s">
        <v>59</v>
      </c>
      <c r="B10" s="92" t="s">
        <v>60</v>
      </c>
      <c r="C10" s="92" t="s">
        <v>62</v>
      </c>
      <c r="D10" s="92" t="s">
        <v>220</v>
      </c>
      <c r="E10" s="92" t="s">
        <v>221</v>
      </c>
      <c r="F10" s="92" t="s">
        <v>222</v>
      </c>
      <c r="G10" s="92" t="s">
        <v>223</v>
      </c>
      <c r="J10" s="8"/>
      <c r="K10" s="71"/>
      <c r="L10" s="87"/>
    </row>
    <row r="11" spans="1:12" x14ac:dyDescent="0.35">
      <c r="A11" s="71"/>
      <c r="B11" s="71"/>
      <c r="C11" s="71"/>
      <c r="D11" s="71"/>
      <c r="E11" s="71"/>
      <c r="F11" s="71"/>
      <c r="G11" s="71"/>
      <c r="J11" s="71"/>
      <c r="K11" s="71"/>
      <c r="L11" s="87"/>
    </row>
    <row r="12" spans="1:12" x14ac:dyDescent="0.35">
      <c r="J12" s="71"/>
      <c r="K12" s="71"/>
      <c r="L12" s="87"/>
    </row>
    <row r="13" spans="1:12" x14ac:dyDescent="0.35">
      <c r="A13" s="95" t="s">
        <v>48</v>
      </c>
      <c r="J13" s="71"/>
      <c r="K13" s="71"/>
      <c r="L13" s="87"/>
    </row>
    <row r="14" spans="1:12" x14ac:dyDescent="0.35">
      <c r="A14" s="92" t="s">
        <v>49</v>
      </c>
      <c r="J14" s="71"/>
      <c r="K14" s="71"/>
      <c r="L14" s="87"/>
    </row>
    <row r="15" spans="1:12" x14ac:dyDescent="0.35">
      <c r="A15" s="74" t="s">
        <v>1466</v>
      </c>
      <c r="J15" s="71"/>
      <c r="K15" s="71"/>
      <c r="L15" s="87"/>
    </row>
    <row r="16" spans="1:12" x14ac:dyDescent="0.35">
      <c r="J16" s="71"/>
      <c r="K16" s="71"/>
      <c r="L16" s="87"/>
    </row>
    <row r="17" spans="1:12" x14ac:dyDescent="0.35">
      <c r="A17" s="95" t="s">
        <v>50</v>
      </c>
      <c r="J17" s="71"/>
      <c r="K17" s="71"/>
      <c r="L17" s="87"/>
    </row>
    <row r="18" spans="1:12" x14ac:dyDescent="0.35">
      <c r="A18" s="92" t="s">
        <v>63</v>
      </c>
      <c r="B18" s="92" t="s">
        <v>64</v>
      </c>
      <c r="C18" s="92" t="s">
        <v>65</v>
      </c>
      <c r="J18" s="71"/>
      <c r="K18" s="71"/>
      <c r="L18" s="87"/>
    </row>
    <row r="19" spans="1:12" x14ac:dyDescent="0.35">
      <c r="A19" s="82"/>
      <c r="B19" s="82"/>
      <c r="C19" s="88"/>
      <c r="J19" s="71"/>
      <c r="K19" s="71"/>
      <c r="L19" s="87"/>
    </row>
    <row r="20" spans="1:12" x14ac:dyDescent="0.35">
      <c r="J20" s="71"/>
      <c r="K20" s="71"/>
      <c r="L20" s="87"/>
    </row>
    <row r="21" spans="1:12" x14ac:dyDescent="0.35">
      <c r="A21" s="95" t="s">
        <v>51</v>
      </c>
      <c r="J21" s="71"/>
      <c r="K21" s="71"/>
      <c r="L21" s="87"/>
    </row>
    <row r="22" spans="1:12" x14ac:dyDescent="0.35">
      <c r="A22" s="92" t="s">
        <v>52</v>
      </c>
      <c r="B22" s="92" t="s">
        <v>53</v>
      </c>
      <c r="C22" s="92" t="s">
        <v>54</v>
      </c>
      <c r="D22" s="92" t="s">
        <v>55</v>
      </c>
      <c r="E22" s="92" t="s">
        <v>13</v>
      </c>
      <c r="J22" s="71"/>
      <c r="K22" s="71"/>
      <c r="L22" s="87"/>
    </row>
    <row r="23" spans="1:12" x14ac:dyDescent="0.35">
      <c r="A23" s="89"/>
      <c r="B23" s="90"/>
      <c r="C23" s="82"/>
      <c r="D23" s="82"/>
      <c r="E23" s="82"/>
      <c r="J23" s="79"/>
      <c r="K23" s="91"/>
      <c r="L23" s="79"/>
    </row>
    <row r="24" spans="1:12" x14ac:dyDescent="0.35">
      <c r="E24" s="97"/>
      <c r="J24" s="79"/>
      <c r="K24" s="91"/>
      <c r="L24" s="79"/>
    </row>
    <row r="25" spans="1:12" x14ac:dyDescent="0.35">
      <c r="A25" s="95" t="s">
        <v>127</v>
      </c>
      <c r="J25" s="79"/>
      <c r="K25" s="91"/>
      <c r="L25" s="79"/>
    </row>
    <row r="26" spans="1:12" x14ac:dyDescent="0.35">
      <c r="A26" s="92" t="s">
        <v>56</v>
      </c>
      <c r="B26" s="92" t="s">
        <v>57</v>
      </c>
      <c r="J26" s="79"/>
      <c r="K26" s="91"/>
      <c r="L26" s="79"/>
    </row>
    <row r="27" spans="1:12" x14ac:dyDescent="0.35">
      <c r="A27" s="74"/>
      <c r="B27" s="71" t="s">
        <v>309</v>
      </c>
      <c r="J27" s="79"/>
      <c r="K27" s="91"/>
      <c r="L27" s="79"/>
    </row>
    <row r="28" spans="1:12" x14ac:dyDescent="0.35">
      <c r="A28" s="98"/>
      <c r="B28" s="62"/>
      <c r="C28" s="99"/>
      <c r="D28" s="62"/>
      <c r="J28" s="79"/>
      <c r="K28" s="91"/>
      <c r="L28" s="79"/>
    </row>
    <row r="29" spans="1:12" x14ac:dyDescent="0.35">
      <c r="A29" s="95" t="s">
        <v>189</v>
      </c>
      <c r="C29" s="99"/>
      <c r="D29" s="62"/>
      <c r="J29" s="79"/>
      <c r="K29" s="91"/>
      <c r="L29" s="79"/>
    </row>
    <row r="30" spans="1:12" x14ac:dyDescent="0.35">
      <c r="A30" s="92" t="s">
        <v>187</v>
      </c>
      <c r="B30" s="92" t="s">
        <v>188</v>
      </c>
      <c r="C30" s="99"/>
      <c r="D30" s="62"/>
      <c r="J30" s="79"/>
      <c r="K30" s="91"/>
      <c r="L30" s="79"/>
    </row>
    <row r="31" spans="1:12" x14ac:dyDescent="0.35">
      <c r="A31" s="86"/>
      <c r="B31" s="74"/>
      <c r="C31" s="99"/>
      <c r="D31" s="62"/>
      <c r="J31" s="91"/>
      <c r="K31" s="91"/>
      <c r="L31" s="91"/>
    </row>
    <row r="32" spans="1:12" x14ac:dyDescent="0.35">
      <c r="C32" s="99"/>
      <c r="D32" s="62"/>
      <c r="J32" s="91"/>
      <c r="K32" s="91"/>
      <c r="L32" s="91"/>
    </row>
    <row r="33" spans="1:12" x14ac:dyDescent="0.35">
      <c r="A33" s="100" t="s">
        <v>129</v>
      </c>
      <c r="C33" s="99"/>
      <c r="D33" s="62"/>
      <c r="J33" s="91"/>
      <c r="K33" s="91"/>
      <c r="L33" s="91"/>
    </row>
    <row r="34" spans="1:12" x14ac:dyDescent="0.35">
      <c r="A34" s="92" t="s">
        <v>67</v>
      </c>
      <c r="J34" s="91"/>
      <c r="K34" s="91"/>
      <c r="L34" s="91"/>
    </row>
    <row r="35" spans="1:12" x14ac:dyDescent="0.35">
      <c r="A35" s="72"/>
      <c r="J35" s="91"/>
      <c r="K35" s="91"/>
      <c r="L35" s="91"/>
    </row>
    <row r="36" spans="1:12" x14ac:dyDescent="0.35">
      <c r="J36" s="91"/>
      <c r="K36" s="91"/>
      <c r="L36" s="91"/>
    </row>
    <row r="37" spans="1:12" x14ac:dyDescent="0.35">
      <c r="J37" s="91"/>
      <c r="K37" s="91"/>
      <c r="L37" s="91"/>
    </row>
    <row r="38" spans="1:12" x14ac:dyDescent="0.35">
      <c r="J38" s="91"/>
      <c r="K38" s="91"/>
      <c r="L38" s="91"/>
    </row>
    <row r="39" spans="1:12" x14ac:dyDescent="0.35">
      <c r="J39" s="91"/>
      <c r="K39" s="91"/>
      <c r="L39" s="91"/>
    </row>
    <row r="40" spans="1:12" x14ac:dyDescent="0.35">
      <c r="J40" s="91"/>
      <c r="K40" s="91"/>
      <c r="L40" s="91"/>
    </row>
    <row r="41" spans="1:12" x14ac:dyDescent="0.35">
      <c r="J41" s="91"/>
      <c r="K41" s="91"/>
      <c r="L41" s="91"/>
    </row>
    <row r="42" spans="1:12" x14ac:dyDescent="0.35">
      <c r="J42" s="91"/>
      <c r="K42" s="91"/>
      <c r="L42" s="91"/>
    </row>
    <row r="43" spans="1:12" x14ac:dyDescent="0.35">
      <c r="J43" s="91"/>
      <c r="K43" s="91"/>
      <c r="L43" s="91"/>
    </row>
    <row r="44" spans="1:12" x14ac:dyDescent="0.35">
      <c r="J44" s="91"/>
      <c r="K44" s="91"/>
      <c r="L44" s="91"/>
    </row>
    <row r="45" spans="1:12" x14ac:dyDescent="0.35">
      <c r="J45" s="79"/>
      <c r="K45" s="79"/>
      <c r="L45" s="79"/>
    </row>
    <row r="46" spans="1:12" x14ac:dyDescent="0.35">
      <c r="J46" s="79"/>
      <c r="K46" s="79"/>
      <c r="L46" s="79"/>
    </row>
    <row r="47" spans="1:12" x14ac:dyDescent="0.35">
      <c r="J47" s="79"/>
      <c r="K47" s="79"/>
      <c r="L47" s="79"/>
    </row>
    <row r="48" spans="1:12" x14ac:dyDescent="0.35">
      <c r="J48" s="79"/>
      <c r="K48" s="79"/>
      <c r="L48" s="79"/>
    </row>
    <row r="49" spans="10:12" x14ac:dyDescent="0.35">
      <c r="J49" s="79"/>
      <c r="K49" s="79"/>
      <c r="L49" s="79"/>
    </row>
    <row r="50" spans="10:12" x14ac:dyDescent="0.35">
      <c r="J50" s="79"/>
      <c r="K50" s="79"/>
      <c r="L50" s="79"/>
    </row>
    <row r="51" spans="10:12" x14ac:dyDescent="0.35">
      <c r="J51" s="79"/>
      <c r="K51" s="79"/>
      <c r="L51" s="79"/>
    </row>
    <row r="52" spans="10:12" x14ac:dyDescent="0.35">
      <c r="J52" s="79"/>
      <c r="K52" s="79"/>
      <c r="L52" s="79"/>
    </row>
    <row r="53" spans="10:12" x14ac:dyDescent="0.35">
      <c r="J53" s="79"/>
      <c r="K53" s="79"/>
      <c r="L53" s="79"/>
    </row>
    <row r="54" spans="10:12" x14ac:dyDescent="0.35">
      <c r="J54" s="79"/>
      <c r="K54" s="79"/>
      <c r="L54" s="79"/>
    </row>
    <row r="55" spans="10:12" x14ac:dyDescent="0.35">
      <c r="J55" s="79"/>
      <c r="K55" s="79"/>
      <c r="L55" s="79"/>
    </row>
    <row r="56" spans="10:12" x14ac:dyDescent="0.35">
      <c r="J56" s="79"/>
      <c r="K56" s="79"/>
      <c r="L56" s="79"/>
    </row>
    <row r="57" spans="10:12" x14ac:dyDescent="0.35">
      <c r="J57" s="79"/>
      <c r="K57" s="79"/>
      <c r="L57" s="79"/>
    </row>
    <row r="58" spans="10:12" x14ac:dyDescent="0.35">
      <c r="J58" s="79"/>
      <c r="K58" s="79"/>
      <c r="L58" s="79"/>
    </row>
    <row r="59" spans="10:12" x14ac:dyDescent="0.35">
      <c r="J59" s="79"/>
      <c r="K59" s="79"/>
      <c r="L59" s="79"/>
    </row>
    <row r="60" spans="10:12" x14ac:dyDescent="0.35">
      <c r="J60" s="79"/>
      <c r="K60" s="79"/>
      <c r="L60" s="79"/>
    </row>
    <row r="61" spans="10:12" x14ac:dyDescent="0.35">
      <c r="J61" s="79"/>
      <c r="K61" s="79"/>
      <c r="L61" s="79"/>
    </row>
    <row r="62" spans="10:12" x14ac:dyDescent="0.35">
      <c r="J62" s="79"/>
      <c r="K62" s="79"/>
      <c r="L62" s="79"/>
    </row>
    <row r="63" spans="10:12" x14ac:dyDescent="0.35">
      <c r="J63" s="79"/>
      <c r="K63" s="79"/>
      <c r="L63" s="79"/>
    </row>
    <row r="64" spans="10:12" x14ac:dyDescent="0.35">
      <c r="J64" s="79"/>
      <c r="K64" s="79"/>
      <c r="L64" s="79"/>
    </row>
    <row r="65" spans="10:12" x14ac:dyDescent="0.35">
      <c r="J65" s="79"/>
      <c r="K65" s="79"/>
      <c r="L65" s="79"/>
    </row>
    <row r="66" spans="10:12" x14ac:dyDescent="0.35">
      <c r="J66" s="79"/>
      <c r="K66" s="79"/>
      <c r="L66" s="79"/>
    </row>
    <row r="67" spans="10:12" x14ac:dyDescent="0.35">
      <c r="J67" s="79"/>
      <c r="K67" s="79"/>
      <c r="L67" s="79"/>
    </row>
    <row r="68" spans="10:12" x14ac:dyDescent="0.35">
      <c r="J68" s="79"/>
      <c r="K68" s="79"/>
      <c r="L68" s="79"/>
    </row>
    <row r="69" spans="10:12" x14ac:dyDescent="0.35">
      <c r="J69" s="79"/>
      <c r="K69" s="79"/>
      <c r="L69" s="79"/>
    </row>
    <row r="70" spans="10:12" x14ac:dyDescent="0.35">
      <c r="J70" s="79"/>
      <c r="K70" s="79"/>
      <c r="L70" s="79"/>
    </row>
    <row r="71" spans="10:12" x14ac:dyDescent="0.35">
      <c r="J71" s="79"/>
      <c r="K71" s="79"/>
      <c r="L71" s="79"/>
    </row>
    <row r="72" spans="10:12" x14ac:dyDescent="0.35">
      <c r="J72" s="79"/>
      <c r="K72" s="79"/>
      <c r="L72" s="79"/>
    </row>
    <row r="73" spans="10:12" x14ac:dyDescent="0.35">
      <c r="J73" s="79"/>
      <c r="K73" s="79"/>
      <c r="L73" s="79"/>
    </row>
    <row r="74" spans="10:12" x14ac:dyDescent="0.35">
      <c r="J74" s="79"/>
      <c r="K74" s="79"/>
      <c r="L74" s="79"/>
    </row>
    <row r="75" spans="10:12" x14ac:dyDescent="0.35">
      <c r="J75" s="79"/>
      <c r="K75" s="79"/>
      <c r="L75" s="79"/>
    </row>
    <row r="76" spans="10:12" x14ac:dyDescent="0.35">
      <c r="J76" s="79"/>
      <c r="K76" s="79"/>
      <c r="L76" s="79"/>
    </row>
    <row r="77" spans="10:12" x14ac:dyDescent="0.35">
      <c r="J77" s="79"/>
      <c r="K77" s="79"/>
      <c r="L77" s="79"/>
    </row>
    <row r="78" spans="10:12" x14ac:dyDescent="0.35">
      <c r="J78" s="79"/>
      <c r="K78" s="79"/>
      <c r="L78" s="79"/>
    </row>
    <row r="79" spans="10:12" x14ac:dyDescent="0.35">
      <c r="J79" s="79"/>
      <c r="K79" s="79"/>
      <c r="L79" s="79"/>
    </row>
    <row r="80" spans="10:12" x14ac:dyDescent="0.35">
      <c r="J80" s="79"/>
      <c r="K80" s="79"/>
      <c r="L80" s="79"/>
    </row>
    <row r="81" spans="10:12" x14ac:dyDescent="0.35">
      <c r="J81" s="79"/>
      <c r="K81" s="79"/>
      <c r="L81" s="79"/>
    </row>
    <row r="82" spans="10:12" x14ac:dyDescent="0.35">
      <c r="J82" s="79"/>
      <c r="K82" s="79"/>
      <c r="L82" s="79"/>
    </row>
    <row r="83" spans="10:12" x14ac:dyDescent="0.35">
      <c r="J83" s="79"/>
      <c r="K83" s="79"/>
      <c r="L83" s="79"/>
    </row>
    <row r="84" spans="10:12" x14ac:dyDescent="0.35">
      <c r="J84" s="79"/>
      <c r="K84" s="79"/>
      <c r="L84" s="79"/>
    </row>
    <row r="85" spans="10:12" x14ac:dyDescent="0.35">
      <c r="J85" s="79"/>
      <c r="K85" s="79"/>
      <c r="L85" s="79"/>
    </row>
    <row r="86" spans="10:12" x14ac:dyDescent="0.35">
      <c r="J86" s="79"/>
      <c r="K86" s="79"/>
      <c r="L86" s="79"/>
    </row>
    <row r="87" spans="10:12" x14ac:dyDescent="0.35">
      <c r="J87" s="79"/>
      <c r="K87" s="79"/>
      <c r="L87" s="79"/>
    </row>
    <row r="88" spans="10:12" x14ac:dyDescent="0.35">
      <c r="J88" s="79"/>
      <c r="K88" s="79"/>
      <c r="L88" s="79"/>
    </row>
    <row r="89" spans="10:12" x14ac:dyDescent="0.35">
      <c r="J89" s="79"/>
      <c r="K89" s="79"/>
      <c r="L89" s="79"/>
    </row>
    <row r="90" spans="10:12" x14ac:dyDescent="0.35">
      <c r="J90" s="79"/>
      <c r="K90" s="79"/>
      <c r="L90" s="79"/>
    </row>
    <row r="91" spans="10:12" x14ac:dyDescent="0.35">
      <c r="J91" s="79"/>
      <c r="K91" s="79"/>
      <c r="L91" s="79"/>
    </row>
    <row r="92" spans="10:12" x14ac:dyDescent="0.35">
      <c r="J92" s="79"/>
      <c r="K92" s="79"/>
      <c r="L92" s="79"/>
    </row>
    <row r="93" spans="10:12" x14ac:dyDescent="0.35">
      <c r="J93" s="79"/>
      <c r="K93" s="79"/>
      <c r="L93" s="79"/>
    </row>
    <row r="94" spans="10:12" x14ac:dyDescent="0.35">
      <c r="J94" s="79"/>
      <c r="K94" s="79"/>
      <c r="L94" s="79"/>
    </row>
    <row r="95" spans="10:12" x14ac:dyDescent="0.35">
      <c r="J95" s="79"/>
      <c r="K95" s="79"/>
      <c r="L95" s="79"/>
    </row>
    <row r="96" spans="10:12" x14ac:dyDescent="0.35">
      <c r="J96" s="79"/>
      <c r="K96" s="79"/>
      <c r="L96" s="79"/>
    </row>
    <row r="97" spans="10:12" x14ac:dyDescent="0.35">
      <c r="J97" s="79"/>
      <c r="K97" s="79"/>
      <c r="L97" s="79"/>
    </row>
    <row r="98" spans="10:12" x14ac:dyDescent="0.35">
      <c r="J98" s="79"/>
      <c r="K98" s="79"/>
      <c r="L98" s="79"/>
    </row>
    <row r="99" spans="10:12" x14ac:dyDescent="0.35">
      <c r="J99" s="79"/>
      <c r="K99" s="79"/>
      <c r="L99" s="79"/>
    </row>
    <row r="100" spans="10:12" x14ac:dyDescent="0.35">
      <c r="J100" s="79"/>
      <c r="K100" s="79"/>
      <c r="L100" s="79"/>
    </row>
    <row r="101" spans="10:12" x14ac:dyDescent="0.35">
      <c r="J101" s="79"/>
      <c r="K101" s="79"/>
      <c r="L101" s="79"/>
    </row>
    <row r="102" spans="10:12" x14ac:dyDescent="0.35">
      <c r="J102" s="79"/>
      <c r="K102" s="79"/>
      <c r="L102" s="79"/>
    </row>
    <row r="103" spans="10:12" x14ac:dyDescent="0.35">
      <c r="J103" s="79"/>
      <c r="K103" s="79"/>
      <c r="L103" s="79"/>
    </row>
    <row r="104" spans="10:12" x14ac:dyDescent="0.35">
      <c r="J104" s="79"/>
      <c r="K104" s="79"/>
      <c r="L104" s="79"/>
    </row>
    <row r="105" spans="10:12" x14ac:dyDescent="0.35">
      <c r="J105" s="79"/>
      <c r="K105" s="79"/>
      <c r="L105" s="79"/>
    </row>
    <row r="106" spans="10:12" x14ac:dyDescent="0.35">
      <c r="J106" s="79"/>
      <c r="K106" s="79"/>
      <c r="L106" s="79"/>
    </row>
    <row r="107" spans="10:12" x14ac:dyDescent="0.35">
      <c r="J107" s="79"/>
      <c r="K107" s="79"/>
      <c r="L107" s="79"/>
    </row>
    <row r="108" spans="10:12" x14ac:dyDescent="0.35">
      <c r="J108" s="79"/>
      <c r="K108" s="79"/>
      <c r="L108" s="79"/>
    </row>
    <row r="109" spans="10:12" x14ac:dyDescent="0.35">
      <c r="J109" s="79"/>
      <c r="K109" s="79"/>
      <c r="L109" s="79"/>
    </row>
    <row r="110" spans="10:12" x14ac:dyDescent="0.35">
      <c r="J110" s="79"/>
      <c r="K110" s="79"/>
      <c r="L110" s="79"/>
    </row>
    <row r="111" spans="10:12" x14ac:dyDescent="0.35">
      <c r="J111" s="79"/>
      <c r="K111" s="79"/>
      <c r="L111" s="79"/>
    </row>
    <row r="112" spans="10:12" x14ac:dyDescent="0.35">
      <c r="J112" s="79"/>
      <c r="K112" s="79"/>
      <c r="L112" s="79"/>
    </row>
    <row r="113" spans="10:12" x14ac:dyDescent="0.35">
      <c r="J113" s="79"/>
      <c r="K113" s="79"/>
      <c r="L113" s="79"/>
    </row>
    <row r="114" spans="10:12" x14ac:dyDescent="0.35">
      <c r="J114" s="79"/>
      <c r="K114" s="79"/>
      <c r="L114" s="79"/>
    </row>
    <row r="115" spans="10:12" x14ac:dyDescent="0.35">
      <c r="J115" s="79"/>
      <c r="K115" s="79"/>
      <c r="L115" s="79"/>
    </row>
    <row r="116" spans="10:12" x14ac:dyDescent="0.35">
      <c r="J116" s="79"/>
      <c r="K116" s="79"/>
      <c r="L116" s="79"/>
    </row>
    <row r="117" spans="10:12" x14ac:dyDescent="0.35">
      <c r="J117" s="79"/>
      <c r="K117" s="79"/>
      <c r="L117" s="79"/>
    </row>
    <row r="118" spans="10:12" x14ac:dyDescent="0.35">
      <c r="J118" s="79"/>
      <c r="K118" s="79"/>
      <c r="L118" s="79"/>
    </row>
    <row r="119" spans="10:12" x14ac:dyDescent="0.35">
      <c r="J119" s="79"/>
      <c r="K119" s="79"/>
      <c r="L119" s="79"/>
    </row>
    <row r="120" spans="10:12" x14ac:dyDescent="0.35">
      <c r="J120" s="79"/>
      <c r="K120" s="79"/>
      <c r="L120" s="79"/>
    </row>
    <row r="121" spans="10:12" x14ac:dyDescent="0.35">
      <c r="J121" s="79"/>
      <c r="K121" s="79"/>
      <c r="L121" s="79"/>
    </row>
    <row r="122" spans="10:12" x14ac:dyDescent="0.35">
      <c r="J122" s="79"/>
      <c r="K122" s="79"/>
      <c r="L122" s="79"/>
    </row>
    <row r="123" spans="10:12" x14ac:dyDescent="0.35">
      <c r="J123" s="79"/>
      <c r="K123" s="79"/>
      <c r="L123" s="79"/>
    </row>
    <row r="124" spans="10:12" x14ac:dyDescent="0.35">
      <c r="J124" s="79"/>
      <c r="K124" s="79"/>
      <c r="L124" s="79"/>
    </row>
    <row r="125" spans="10:12" x14ac:dyDescent="0.35">
      <c r="J125" s="79"/>
      <c r="K125" s="79"/>
      <c r="L125" s="79"/>
    </row>
    <row r="126" spans="10:12" x14ac:dyDescent="0.35">
      <c r="J126" s="79"/>
      <c r="K126" s="79"/>
      <c r="L126" s="79"/>
    </row>
    <row r="127" spans="10:12" x14ac:dyDescent="0.35">
      <c r="J127" s="79"/>
      <c r="K127" s="79"/>
      <c r="L127" s="79"/>
    </row>
    <row r="128" spans="10:12" x14ac:dyDescent="0.35">
      <c r="J128" s="79"/>
      <c r="K128" s="79"/>
      <c r="L128" s="79"/>
    </row>
    <row r="129" spans="10:12" x14ac:dyDescent="0.35">
      <c r="J129" s="79"/>
      <c r="K129" s="79"/>
      <c r="L129" s="79"/>
    </row>
    <row r="130" spans="10:12" x14ac:dyDescent="0.35">
      <c r="J130" s="79"/>
      <c r="K130" s="79"/>
      <c r="L130" s="79"/>
    </row>
    <row r="131" spans="10:12" x14ac:dyDescent="0.35">
      <c r="J131" s="79"/>
      <c r="K131" s="79"/>
      <c r="L131" s="79"/>
    </row>
    <row r="132" spans="10:12" x14ac:dyDescent="0.35">
      <c r="J132" s="79"/>
      <c r="K132" s="79"/>
      <c r="L132" s="79"/>
    </row>
    <row r="133" spans="10:12" x14ac:dyDescent="0.35">
      <c r="J133" s="79"/>
      <c r="K133" s="79"/>
      <c r="L133" s="79"/>
    </row>
    <row r="134" spans="10:12" x14ac:dyDescent="0.35">
      <c r="J134" s="79"/>
      <c r="K134" s="79"/>
      <c r="L134" s="79"/>
    </row>
    <row r="135" spans="10:12" x14ac:dyDescent="0.35">
      <c r="J135" s="79"/>
      <c r="K135" s="79"/>
      <c r="L135" s="79"/>
    </row>
    <row r="136" spans="10:12" x14ac:dyDescent="0.35">
      <c r="J136" s="79"/>
      <c r="K136" s="79"/>
      <c r="L136" s="79"/>
    </row>
    <row r="137" spans="10:12" x14ac:dyDescent="0.35">
      <c r="J137" s="79"/>
      <c r="K137" s="79"/>
      <c r="L137" s="79"/>
    </row>
    <row r="138" spans="10:12" x14ac:dyDescent="0.35">
      <c r="J138" s="79"/>
      <c r="K138" s="79"/>
      <c r="L138" s="79"/>
    </row>
    <row r="139" spans="10:12" x14ac:dyDescent="0.35">
      <c r="J139" s="79"/>
      <c r="K139" s="79"/>
      <c r="L139" s="79"/>
    </row>
    <row r="140" spans="10:12" x14ac:dyDescent="0.35">
      <c r="J140" s="79"/>
      <c r="K140" s="79"/>
      <c r="L140" s="79"/>
    </row>
    <row r="141" spans="10:12" x14ac:dyDescent="0.35">
      <c r="J141" s="79"/>
      <c r="K141" s="79"/>
      <c r="L141" s="79"/>
    </row>
    <row r="142" spans="10:12" x14ac:dyDescent="0.35">
      <c r="J142" s="79"/>
      <c r="K142" s="79"/>
      <c r="L142" s="79"/>
    </row>
    <row r="143" spans="10:12" x14ac:dyDescent="0.35">
      <c r="J143" s="79"/>
      <c r="K143" s="79"/>
      <c r="L143" s="79"/>
    </row>
    <row r="144" spans="10:12" x14ac:dyDescent="0.35">
      <c r="J144" s="79"/>
      <c r="K144" s="79"/>
      <c r="L144" s="79"/>
    </row>
    <row r="145" spans="10:12" x14ac:dyDescent="0.35">
      <c r="J145" s="79"/>
      <c r="K145" s="79"/>
      <c r="L145" s="79"/>
    </row>
    <row r="146" spans="10:12" x14ac:dyDescent="0.35">
      <c r="J146" s="79"/>
      <c r="K146" s="79"/>
      <c r="L146" s="79"/>
    </row>
    <row r="147" spans="10:12" x14ac:dyDescent="0.35">
      <c r="J147" s="79"/>
      <c r="K147" s="79"/>
      <c r="L147" s="79"/>
    </row>
    <row r="148" spans="10:12" x14ac:dyDescent="0.35">
      <c r="J148" s="79"/>
      <c r="K148" s="79"/>
      <c r="L148" s="79"/>
    </row>
    <row r="149" spans="10:12" x14ac:dyDescent="0.35">
      <c r="J149" s="79"/>
      <c r="K149" s="79"/>
      <c r="L149" s="79"/>
    </row>
    <row r="150" spans="10:12" x14ac:dyDescent="0.35">
      <c r="J150" s="79"/>
      <c r="K150" s="79"/>
      <c r="L150" s="79"/>
    </row>
    <row r="151" spans="10:12" x14ac:dyDescent="0.35">
      <c r="J151" s="79"/>
      <c r="K151" s="79"/>
      <c r="L151" s="79"/>
    </row>
    <row r="152" spans="10:12" x14ac:dyDescent="0.35">
      <c r="J152" s="79"/>
      <c r="K152" s="79"/>
      <c r="L152" s="79"/>
    </row>
    <row r="153" spans="10:12" x14ac:dyDescent="0.35">
      <c r="J153" s="79"/>
      <c r="K153" s="79"/>
      <c r="L153" s="79"/>
    </row>
    <row r="154" spans="10:12" x14ac:dyDescent="0.35">
      <c r="J154" s="79"/>
      <c r="K154" s="79"/>
      <c r="L154" s="79"/>
    </row>
    <row r="155" spans="10:12" x14ac:dyDescent="0.35">
      <c r="J155" s="79"/>
      <c r="K155" s="79"/>
      <c r="L155" s="79"/>
    </row>
    <row r="156" spans="10:12" x14ac:dyDescent="0.35">
      <c r="J156" s="79"/>
      <c r="K156" s="79"/>
      <c r="L156" s="79"/>
    </row>
    <row r="157" spans="10:12" x14ac:dyDescent="0.35">
      <c r="J157" s="79"/>
      <c r="K157" s="79"/>
      <c r="L157" s="79"/>
    </row>
    <row r="158" spans="10:12" x14ac:dyDescent="0.35">
      <c r="J158" s="79"/>
      <c r="K158" s="79"/>
      <c r="L158" s="79"/>
    </row>
    <row r="159" spans="10:12" x14ac:dyDescent="0.35">
      <c r="J159" s="79"/>
      <c r="K159" s="79"/>
      <c r="L159" s="79"/>
    </row>
    <row r="160" spans="10:12" x14ac:dyDescent="0.35">
      <c r="J160" s="79"/>
      <c r="K160" s="79"/>
      <c r="L160" s="79"/>
    </row>
    <row r="161" spans="10:12" x14ac:dyDescent="0.35">
      <c r="J161" s="79"/>
      <c r="K161" s="79"/>
      <c r="L161" s="79"/>
    </row>
    <row r="162" spans="10:12" x14ac:dyDescent="0.35">
      <c r="J162" s="79"/>
      <c r="K162" s="79"/>
      <c r="L162" s="79"/>
    </row>
    <row r="163" spans="10:12" x14ac:dyDescent="0.35">
      <c r="J163" s="79"/>
      <c r="K163" s="79"/>
      <c r="L163" s="79"/>
    </row>
    <row r="164" spans="10:12" x14ac:dyDescent="0.35">
      <c r="J164" s="79"/>
      <c r="K164" s="79"/>
      <c r="L164" s="79"/>
    </row>
    <row r="165" spans="10:12" x14ac:dyDescent="0.35">
      <c r="J165" s="79"/>
      <c r="K165" s="79"/>
      <c r="L165" s="79"/>
    </row>
    <row r="166" spans="10:12" x14ac:dyDescent="0.35">
      <c r="J166" s="79"/>
      <c r="K166" s="79"/>
      <c r="L166" s="79"/>
    </row>
    <row r="167" spans="10:12" x14ac:dyDescent="0.35">
      <c r="J167" s="79"/>
      <c r="K167" s="79"/>
      <c r="L167" s="79"/>
    </row>
    <row r="168" spans="10:12" x14ac:dyDescent="0.35">
      <c r="J168" s="79"/>
      <c r="K168" s="79"/>
      <c r="L168" s="79"/>
    </row>
    <row r="169" spans="10:12" x14ac:dyDescent="0.35">
      <c r="J169" s="79"/>
      <c r="K169" s="79"/>
      <c r="L169" s="79"/>
    </row>
    <row r="170" spans="10:12" x14ac:dyDescent="0.35">
      <c r="J170" s="79"/>
      <c r="K170" s="79"/>
      <c r="L170" s="79"/>
    </row>
    <row r="171" spans="10:12" x14ac:dyDescent="0.35">
      <c r="J171" s="79"/>
      <c r="K171" s="79"/>
      <c r="L171" s="79"/>
    </row>
    <row r="172" spans="10:12" x14ac:dyDescent="0.35">
      <c r="J172" s="79"/>
      <c r="K172" s="79"/>
      <c r="L172" s="79"/>
    </row>
    <row r="173" spans="10:12" x14ac:dyDescent="0.35">
      <c r="J173" s="79"/>
      <c r="K173" s="79"/>
      <c r="L173" s="79"/>
    </row>
    <row r="174" spans="10:12" x14ac:dyDescent="0.35">
      <c r="J174" s="79"/>
      <c r="K174" s="79"/>
      <c r="L174" s="79"/>
    </row>
    <row r="175" spans="10:12" x14ac:dyDescent="0.35">
      <c r="J175" s="79"/>
      <c r="K175" s="79"/>
      <c r="L175" s="79"/>
    </row>
    <row r="176" spans="10:12" x14ac:dyDescent="0.35">
      <c r="J176" s="79"/>
      <c r="K176" s="79"/>
      <c r="L176" s="79"/>
    </row>
    <row r="177" spans="10:12" x14ac:dyDescent="0.35">
      <c r="J177" s="79"/>
      <c r="K177" s="79"/>
      <c r="L177" s="79"/>
    </row>
    <row r="178" spans="10:12" x14ac:dyDescent="0.35">
      <c r="J178" s="79"/>
      <c r="K178" s="79"/>
      <c r="L178" s="79"/>
    </row>
    <row r="179" spans="10:12" x14ac:dyDescent="0.35">
      <c r="J179" s="79"/>
      <c r="K179" s="79"/>
      <c r="L179" s="79"/>
    </row>
    <row r="180" spans="10:12" x14ac:dyDescent="0.35">
      <c r="J180" s="79"/>
      <c r="K180" s="79"/>
      <c r="L180" s="79"/>
    </row>
    <row r="181" spans="10:12" x14ac:dyDescent="0.35">
      <c r="J181" s="79"/>
      <c r="K181" s="79"/>
      <c r="L181" s="79"/>
    </row>
    <row r="182" spans="10:12" x14ac:dyDescent="0.35">
      <c r="J182" s="79"/>
      <c r="K182" s="79"/>
      <c r="L182" s="79"/>
    </row>
    <row r="183" spans="10:12" x14ac:dyDescent="0.35">
      <c r="J183" s="79"/>
      <c r="K183" s="79"/>
      <c r="L183" s="79"/>
    </row>
    <row r="184" spans="10:12" x14ac:dyDescent="0.35">
      <c r="J184" s="79"/>
      <c r="K184" s="79"/>
      <c r="L184" s="79"/>
    </row>
    <row r="185" spans="10:12" x14ac:dyDescent="0.35">
      <c r="J185" s="79"/>
      <c r="K185" s="79"/>
      <c r="L185" s="79"/>
    </row>
    <row r="186" spans="10:12" x14ac:dyDescent="0.35">
      <c r="J186" s="79"/>
      <c r="K186" s="79"/>
      <c r="L186" s="79"/>
    </row>
    <row r="187" spans="10:12" x14ac:dyDescent="0.35">
      <c r="J187" s="79"/>
      <c r="K187" s="79"/>
      <c r="L187" s="79"/>
    </row>
    <row r="188" spans="10:12" x14ac:dyDescent="0.35">
      <c r="J188" s="79"/>
      <c r="K188" s="79"/>
      <c r="L188" s="79"/>
    </row>
    <row r="189" spans="10:12" x14ac:dyDescent="0.35">
      <c r="J189" s="79"/>
      <c r="K189" s="79"/>
      <c r="L189" s="79"/>
    </row>
    <row r="190" spans="10:12" x14ac:dyDescent="0.35">
      <c r="J190" s="79"/>
      <c r="K190" s="79"/>
      <c r="L190" s="79"/>
    </row>
    <row r="191" spans="10:12" x14ac:dyDescent="0.35">
      <c r="J191" s="79"/>
      <c r="K191" s="79"/>
      <c r="L191" s="79"/>
    </row>
    <row r="192" spans="10:12" x14ac:dyDescent="0.35">
      <c r="J192" s="79"/>
      <c r="K192" s="79"/>
      <c r="L192" s="79"/>
    </row>
    <row r="193" spans="10:12" x14ac:dyDescent="0.35">
      <c r="J193" s="79"/>
      <c r="K193" s="79"/>
      <c r="L193" s="79"/>
    </row>
    <row r="194" spans="10:12" x14ac:dyDescent="0.35">
      <c r="J194" s="79"/>
      <c r="K194" s="79"/>
      <c r="L194" s="79"/>
    </row>
    <row r="195" spans="10:12" x14ac:dyDescent="0.35">
      <c r="J195" s="79"/>
      <c r="K195" s="79"/>
      <c r="L195" s="79"/>
    </row>
    <row r="196" spans="10:12" x14ac:dyDescent="0.35">
      <c r="J196" s="79"/>
      <c r="K196" s="79"/>
      <c r="L196" s="79"/>
    </row>
    <row r="197" spans="10:12" x14ac:dyDescent="0.35">
      <c r="J197" s="79"/>
      <c r="K197" s="79"/>
      <c r="L197" s="79"/>
    </row>
    <row r="198" spans="10:12" x14ac:dyDescent="0.35">
      <c r="J198" s="79"/>
      <c r="K198" s="79"/>
      <c r="L198" s="79"/>
    </row>
    <row r="199" spans="10:12" x14ac:dyDescent="0.35">
      <c r="J199" s="79"/>
      <c r="K199" s="79"/>
      <c r="L199" s="79"/>
    </row>
    <row r="200" spans="10:12" x14ac:dyDescent="0.35">
      <c r="J200" s="79"/>
      <c r="K200" s="79"/>
      <c r="L200" s="79"/>
    </row>
    <row r="201" spans="10:12" x14ac:dyDescent="0.35">
      <c r="J201" s="79"/>
      <c r="K201" s="79"/>
      <c r="L201" s="79"/>
    </row>
    <row r="202" spans="10:12" x14ac:dyDescent="0.35">
      <c r="J202" s="79"/>
      <c r="K202" s="79"/>
      <c r="L202" s="79"/>
    </row>
    <row r="203" spans="10:12" x14ac:dyDescent="0.35">
      <c r="J203" s="79"/>
      <c r="K203" s="79"/>
      <c r="L203" s="79"/>
    </row>
    <row r="204" spans="10:12" x14ac:dyDescent="0.35">
      <c r="J204" s="79"/>
      <c r="K204" s="79"/>
      <c r="L204" s="79"/>
    </row>
    <row r="205" spans="10:12" x14ac:dyDescent="0.35">
      <c r="J205" s="79"/>
      <c r="K205" s="79"/>
      <c r="L205" s="79"/>
    </row>
    <row r="206" spans="10:12" x14ac:dyDescent="0.35">
      <c r="J206" s="79"/>
      <c r="K206" s="79"/>
      <c r="L206" s="79"/>
    </row>
    <row r="207" spans="10:12" x14ac:dyDescent="0.35">
      <c r="J207" s="79"/>
      <c r="K207" s="79"/>
      <c r="L207" s="79"/>
    </row>
    <row r="208" spans="10:12" x14ac:dyDescent="0.35">
      <c r="J208" s="79"/>
      <c r="K208" s="79"/>
      <c r="L208" s="79"/>
    </row>
    <row r="209" spans="10:12" x14ac:dyDescent="0.35">
      <c r="J209" s="79"/>
      <c r="K209" s="79"/>
      <c r="L209" s="79"/>
    </row>
    <row r="210" spans="10:12" x14ac:dyDescent="0.35">
      <c r="J210" s="79"/>
      <c r="K210" s="79"/>
      <c r="L210" s="79"/>
    </row>
    <row r="211" spans="10:12" x14ac:dyDescent="0.35">
      <c r="J211" s="79"/>
      <c r="K211" s="79"/>
      <c r="L211" s="79"/>
    </row>
    <row r="212" spans="10:12" x14ac:dyDescent="0.35">
      <c r="J212" s="79"/>
      <c r="K212" s="79"/>
      <c r="L212" s="79"/>
    </row>
    <row r="213" spans="10:12" x14ac:dyDescent="0.35">
      <c r="J213" s="79"/>
      <c r="K213" s="79"/>
      <c r="L213" s="79"/>
    </row>
    <row r="214" spans="10:12" x14ac:dyDescent="0.35">
      <c r="J214" s="79"/>
      <c r="K214" s="79"/>
      <c r="L214" s="79"/>
    </row>
    <row r="215" spans="10:12" x14ac:dyDescent="0.35">
      <c r="J215" s="79"/>
      <c r="K215" s="79"/>
      <c r="L215" s="79"/>
    </row>
    <row r="216" spans="10:12" x14ac:dyDescent="0.35">
      <c r="J216" s="79"/>
      <c r="K216" s="79"/>
      <c r="L216" s="79"/>
    </row>
    <row r="217" spans="10:12" x14ac:dyDescent="0.35">
      <c r="J217" s="79"/>
      <c r="K217" s="79"/>
      <c r="L217" s="79"/>
    </row>
    <row r="218" spans="10:12" x14ac:dyDescent="0.35">
      <c r="J218" s="79"/>
      <c r="K218" s="79"/>
      <c r="L218" s="79"/>
    </row>
    <row r="219" spans="10:12" x14ac:dyDescent="0.35">
      <c r="J219" s="79"/>
      <c r="K219" s="79"/>
      <c r="L219" s="79"/>
    </row>
    <row r="220" spans="10:12" x14ac:dyDescent="0.35">
      <c r="J220" s="79"/>
      <c r="K220" s="79"/>
      <c r="L220" s="79"/>
    </row>
    <row r="221" spans="10:12" x14ac:dyDescent="0.35">
      <c r="J221" s="79"/>
      <c r="K221" s="79"/>
      <c r="L221" s="79"/>
    </row>
    <row r="222" spans="10:12" x14ac:dyDescent="0.35">
      <c r="J222" s="79"/>
      <c r="K222" s="79"/>
      <c r="L222" s="79"/>
    </row>
    <row r="223" spans="10:12" x14ac:dyDescent="0.35">
      <c r="J223" s="79"/>
      <c r="K223" s="79"/>
      <c r="L223" s="79"/>
    </row>
    <row r="224" spans="10:12" x14ac:dyDescent="0.35">
      <c r="J224" s="79"/>
      <c r="K224" s="79"/>
      <c r="L224" s="79"/>
    </row>
    <row r="225" spans="10:12" x14ac:dyDescent="0.35">
      <c r="J225" s="79"/>
      <c r="K225" s="79"/>
      <c r="L225" s="79"/>
    </row>
    <row r="226" spans="10:12" x14ac:dyDescent="0.35">
      <c r="J226" s="79"/>
      <c r="K226" s="79"/>
      <c r="L226" s="79"/>
    </row>
    <row r="227" spans="10:12" x14ac:dyDescent="0.35">
      <c r="J227" s="79"/>
      <c r="K227" s="79"/>
      <c r="L227" s="79"/>
    </row>
    <row r="228" spans="10:12" x14ac:dyDescent="0.35">
      <c r="J228" s="79"/>
      <c r="K228" s="79"/>
      <c r="L228" s="79"/>
    </row>
    <row r="229" spans="10:12" x14ac:dyDescent="0.35">
      <c r="J229" s="79"/>
      <c r="K229" s="79"/>
      <c r="L229" s="79"/>
    </row>
    <row r="230" spans="10:12" x14ac:dyDescent="0.35">
      <c r="J230" s="79"/>
      <c r="K230" s="79"/>
      <c r="L230" s="79"/>
    </row>
    <row r="231" spans="10:12" x14ac:dyDescent="0.35">
      <c r="J231" s="79"/>
      <c r="K231" s="79"/>
      <c r="L231" s="79"/>
    </row>
    <row r="232" spans="10:12" x14ac:dyDescent="0.35">
      <c r="J232" s="79"/>
      <c r="K232" s="79"/>
      <c r="L232" s="79"/>
    </row>
    <row r="233" spans="10:12" x14ac:dyDescent="0.35">
      <c r="J233" s="79"/>
      <c r="K233" s="79"/>
      <c r="L233" s="79"/>
    </row>
    <row r="234" spans="10:12" x14ac:dyDescent="0.35">
      <c r="J234" s="79"/>
      <c r="K234" s="79"/>
      <c r="L234" s="79"/>
    </row>
    <row r="235" spans="10:12" x14ac:dyDescent="0.35">
      <c r="J235" s="79"/>
      <c r="K235" s="79"/>
      <c r="L235" s="79"/>
    </row>
    <row r="236" spans="10:12" x14ac:dyDescent="0.35">
      <c r="J236" s="79"/>
      <c r="K236" s="79"/>
      <c r="L236" s="79"/>
    </row>
    <row r="237" spans="10:12" x14ac:dyDescent="0.35">
      <c r="J237" s="79"/>
      <c r="K237" s="79"/>
      <c r="L237" s="79"/>
    </row>
    <row r="238" spans="10:12" x14ac:dyDescent="0.35">
      <c r="J238" s="79"/>
      <c r="K238" s="79"/>
      <c r="L238" s="79"/>
    </row>
    <row r="239" spans="10:12" x14ac:dyDescent="0.35">
      <c r="J239" s="79"/>
      <c r="K239" s="79"/>
      <c r="L239" s="79"/>
    </row>
    <row r="240" spans="10:12" x14ac:dyDescent="0.35">
      <c r="J240" s="79"/>
      <c r="K240" s="79"/>
      <c r="L240" s="79"/>
    </row>
    <row r="241" spans="10:12" x14ac:dyDescent="0.35">
      <c r="J241" s="79"/>
      <c r="K241" s="79"/>
      <c r="L241" s="79"/>
    </row>
    <row r="242" spans="10:12" x14ac:dyDescent="0.35">
      <c r="J242" s="79"/>
      <c r="K242" s="79"/>
      <c r="L242" s="79"/>
    </row>
    <row r="243" spans="10:12" x14ac:dyDescent="0.35">
      <c r="J243" s="79"/>
      <c r="K243" s="79"/>
      <c r="L243" s="79"/>
    </row>
    <row r="244" spans="10:12" x14ac:dyDescent="0.35">
      <c r="J244" s="79"/>
      <c r="K244" s="79"/>
      <c r="L244" s="79"/>
    </row>
    <row r="245" spans="10:12" x14ac:dyDescent="0.35">
      <c r="J245" s="79"/>
      <c r="K245" s="79"/>
      <c r="L245" s="79"/>
    </row>
    <row r="246" spans="10:12" x14ac:dyDescent="0.35">
      <c r="J246" s="79"/>
      <c r="K246" s="79"/>
      <c r="L246" s="79"/>
    </row>
    <row r="247" spans="10:12" x14ac:dyDescent="0.35">
      <c r="J247" s="79"/>
      <c r="K247" s="79"/>
      <c r="L247" s="79"/>
    </row>
    <row r="248" spans="10:12" x14ac:dyDescent="0.35">
      <c r="J248" s="79"/>
      <c r="K248" s="79"/>
      <c r="L248" s="79"/>
    </row>
    <row r="249" spans="10:12" x14ac:dyDescent="0.35">
      <c r="J249" s="79"/>
      <c r="K249" s="79"/>
      <c r="L249" s="79"/>
    </row>
    <row r="250" spans="10:12" x14ac:dyDescent="0.35">
      <c r="J250" s="79"/>
      <c r="K250" s="79"/>
      <c r="L250" s="79"/>
    </row>
    <row r="251" spans="10:12" x14ac:dyDescent="0.35">
      <c r="J251" s="79"/>
      <c r="K251" s="79"/>
      <c r="L251" s="79"/>
    </row>
    <row r="252" spans="10:12" x14ac:dyDescent="0.35">
      <c r="J252" s="79"/>
      <c r="K252" s="79"/>
      <c r="L252" s="79"/>
    </row>
    <row r="253" spans="10:12" x14ac:dyDescent="0.35">
      <c r="J253" s="79"/>
      <c r="K253" s="79"/>
      <c r="L253" s="79"/>
    </row>
    <row r="254" spans="10:12" x14ac:dyDescent="0.35">
      <c r="J254" s="79"/>
      <c r="K254" s="79"/>
      <c r="L254" s="79"/>
    </row>
    <row r="255" spans="10:12" x14ac:dyDescent="0.35">
      <c r="J255" s="79"/>
      <c r="K255" s="79"/>
      <c r="L255" s="79"/>
    </row>
    <row r="256" spans="10:12" x14ac:dyDescent="0.35">
      <c r="J256" s="79"/>
      <c r="K256" s="79"/>
      <c r="L256" s="79"/>
    </row>
    <row r="257" spans="10:12" x14ac:dyDescent="0.35">
      <c r="J257" s="79"/>
      <c r="K257" s="79"/>
      <c r="L257" s="79"/>
    </row>
    <row r="258" spans="10:12" x14ac:dyDescent="0.35">
      <c r="J258" s="79"/>
      <c r="K258" s="79"/>
      <c r="L258" s="79"/>
    </row>
    <row r="259" spans="10:12" x14ac:dyDescent="0.35">
      <c r="J259" s="79"/>
      <c r="K259" s="79"/>
      <c r="L259" s="79"/>
    </row>
    <row r="260" spans="10:12" x14ac:dyDescent="0.35">
      <c r="J260" s="79"/>
      <c r="K260" s="79"/>
      <c r="L260" s="79"/>
    </row>
    <row r="261" spans="10:12" x14ac:dyDescent="0.35">
      <c r="J261" s="79"/>
      <c r="K261" s="79"/>
      <c r="L261" s="79"/>
    </row>
    <row r="262" spans="10:12" x14ac:dyDescent="0.35">
      <c r="J262" s="79"/>
      <c r="K262" s="79"/>
      <c r="L262" s="79"/>
    </row>
    <row r="263" spans="10:12" x14ac:dyDescent="0.35">
      <c r="J263" s="79"/>
      <c r="K263" s="79"/>
      <c r="L263" s="79"/>
    </row>
    <row r="264" spans="10:12" x14ac:dyDescent="0.35">
      <c r="J264" s="79"/>
      <c r="K264" s="79"/>
      <c r="L264" s="79"/>
    </row>
    <row r="265" spans="10:12" x14ac:dyDescent="0.35">
      <c r="J265" s="79"/>
      <c r="K265" s="79"/>
      <c r="L265" s="79"/>
    </row>
    <row r="266" spans="10:12" x14ac:dyDescent="0.35">
      <c r="J266" s="79"/>
      <c r="K266" s="79"/>
      <c r="L266" s="79"/>
    </row>
    <row r="267" spans="10:12" x14ac:dyDescent="0.35">
      <c r="J267" s="79"/>
      <c r="K267" s="79"/>
      <c r="L267" s="79"/>
    </row>
    <row r="268" spans="10:12" x14ac:dyDescent="0.35">
      <c r="J268" s="79"/>
      <c r="K268" s="79"/>
      <c r="L268" s="79"/>
    </row>
    <row r="269" spans="10:12" x14ac:dyDescent="0.35">
      <c r="J269" s="79"/>
      <c r="K269" s="79"/>
      <c r="L269" s="79"/>
    </row>
    <row r="270" spans="10:12" x14ac:dyDescent="0.35">
      <c r="J270" s="79"/>
      <c r="K270" s="79"/>
      <c r="L270" s="79"/>
    </row>
    <row r="271" spans="10:12" x14ac:dyDescent="0.35">
      <c r="J271" s="79"/>
      <c r="K271" s="79"/>
      <c r="L271" s="79"/>
    </row>
    <row r="272" spans="10:12" x14ac:dyDescent="0.35">
      <c r="J272" s="79"/>
      <c r="K272" s="79"/>
      <c r="L272" s="79"/>
    </row>
    <row r="273" spans="10:12" x14ac:dyDescent="0.35">
      <c r="J273" s="79"/>
      <c r="K273" s="79"/>
      <c r="L273" s="79"/>
    </row>
    <row r="274" spans="10:12" x14ac:dyDescent="0.35">
      <c r="J274" s="79"/>
      <c r="K274" s="79"/>
      <c r="L274" s="79"/>
    </row>
    <row r="275" spans="10:12" x14ac:dyDescent="0.35">
      <c r="J275" s="79"/>
      <c r="K275" s="79"/>
      <c r="L275" s="79"/>
    </row>
    <row r="276" spans="10:12" x14ac:dyDescent="0.35">
      <c r="J276" s="79"/>
      <c r="K276" s="79"/>
      <c r="L276" s="79"/>
    </row>
    <row r="277" spans="10:12" x14ac:dyDescent="0.35">
      <c r="J277" s="79"/>
      <c r="K277" s="79"/>
      <c r="L277" s="79"/>
    </row>
    <row r="278" spans="10:12" x14ac:dyDescent="0.35">
      <c r="J278" s="79"/>
      <c r="K278" s="79"/>
      <c r="L278" s="79"/>
    </row>
    <row r="279" spans="10:12" x14ac:dyDescent="0.35">
      <c r="J279" s="79"/>
      <c r="K279" s="79"/>
      <c r="L279" s="79"/>
    </row>
    <row r="280" spans="10:12" x14ac:dyDescent="0.35">
      <c r="J280" s="79"/>
      <c r="K280" s="79"/>
      <c r="L280" s="79"/>
    </row>
    <row r="281" spans="10:12" x14ac:dyDescent="0.35">
      <c r="J281" s="79"/>
      <c r="K281" s="79"/>
      <c r="L281" s="79"/>
    </row>
    <row r="282" spans="10:12" x14ac:dyDescent="0.35">
      <c r="J282" s="79"/>
      <c r="K282" s="79"/>
      <c r="L282" s="79"/>
    </row>
    <row r="283" spans="10:12" x14ac:dyDescent="0.35">
      <c r="J283" s="79"/>
      <c r="K283" s="79"/>
      <c r="L283" s="79"/>
    </row>
    <row r="284" spans="10:12" x14ac:dyDescent="0.35">
      <c r="J284" s="79"/>
      <c r="K284" s="79"/>
      <c r="L284" s="79"/>
    </row>
    <row r="285" spans="10:12" x14ac:dyDescent="0.35">
      <c r="J285" s="79"/>
      <c r="K285" s="79"/>
      <c r="L285" s="79"/>
    </row>
    <row r="286" spans="10:12" x14ac:dyDescent="0.35">
      <c r="J286" s="79"/>
      <c r="K286" s="79"/>
      <c r="L286" s="79"/>
    </row>
    <row r="287" spans="10:12" x14ac:dyDescent="0.35">
      <c r="J287" s="79"/>
      <c r="K287" s="79"/>
      <c r="L287" s="79"/>
    </row>
    <row r="288" spans="10:12" x14ac:dyDescent="0.35">
      <c r="J288" s="79"/>
      <c r="K288" s="79"/>
      <c r="L288" s="79"/>
    </row>
    <row r="289" spans="10:12" x14ac:dyDescent="0.35">
      <c r="J289" s="79"/>
      <c r="K289" s="79"/>
      <c r="L289" s="79"/>
    </row>
    <row r="290" spans="10:12" x14ac:dyDescent="0.35">
      <c r="J290" s="79"/>
      <c r="K290" s="79"/>
      <c r="L290" s="79"/>
    </row>
    <row r="291" spans="10:12" x14ac:dyDescent="0.35">
      <c r="J291" s="79"/>
      <c r="K291" s="79"/>
      <c r="L291" s="79"/>
    </row>
    <row r="292" spans="10:12" x14ac:dyDescent="0.35">
      <c r="J292" s="79"/>
      <c r="K292" s="79"/>
      <c r="L292" s="79"/>
    </row>
    <row r="293" spans="10:12" x14ac:dyDescent="0.35">
      <c r="J293" s="79"/>
      <c r="K293" s="79"/>
      <c r="L293" s="79"/>
    </row>
    <row r="294" spans="10:12" x14ac:dyDescent="0.35">
      <c r="J294" s="79"/>
      <c r="K294" s="79"/>
      <c r="L294" s="79"/>
    </row>
    <row r="295" spans="10:12" x14ac:dyDescent="0.35">
      <c r="J295" s="79"/>
      <c r="K295" s="79"/>
      <c r="L295" s="79"/>
    </row>
    <row r="296" spans="10:12" x14ac:dyDescent="0.35">
      <c r="J296" s="79"/>
      <c r="K296" s="79"/>
      <c r="L296" s="79"/>
    </row>
    <row r="297" spans="10:12" x14ac:dyDescent="0.35">
      <c r="J297" s="79"/>
      <c r="K297" s="79"/>
      <c r="L297" s="79"/>
    </row>
    <row r="298" spans="10:12" x14ac:dyDescent="0.35">
      <c r="J298" s="79"/>
      <c r="K298" s="79"/>
      <c r="L298" s="79"/>
    </row>
    <row r="299" spans="10:12" x14ac:dyDescent="0.35">
      <c r="J299" s="79"/>
      <c r="K299" s="79"/>
      <c r="L299" s="79"/>
    </row>
    <row r="300" spans="10:12" x14ac:dyDescent="0.35">
      <c r="J300" s="79"/>
      <c r="K300" s="79"/>
      <c r="L300" s="79"/>
    </row>
    <row r="301" spans="10:12" x14ac:dyDescent="0.35">
      <c r="J301" s="79"/>
      <c r="K301" s="79"/>
      <c r="L301" s="79"/>
    </row>
    <row r="302" spans="10:12" x14ac:dyDescent="0.35">
      <c r="J302" s="79"/>
      <c r="K302" s="79"/>
      <c r="L302" s="79"/>
    </row>
    <row r="303" spans="10:12" x14ac:dyDescent="0.35">
      <c r="J303" s="79"/>
      <c r="K303" s="79"/>
      <c r="L303" s="79"/>
    </row>
    <row r="304" spans="10:12" x14ac:dyDescent="0.35">
      <c r="J304" s="79"/>
      <c r="K304" s="79"/>
      <c r="L304" s="79"/>
    </row>
    <row r="305" spans="10:12" x14ac:dyDescent="0.35">
      <c r="J305" s="79"/>
      <c r="K305" s="79"/>
      <c r="L305" s="79"/>
    </row>
    <row r="306" spans="10:12" x14ac:dyDescent="0.35">
      <c r="J306" s="79"/>
      <c r="K306" s="79"/>
      <c r="L306" s="79"/>
    </row>
    <row r="307" spans="10:12" x14ac:dyDescent="0.35">
      <c r="J307" s="79"/>
      <c r="K307" s="79"/>
      <c r="L307" s="79"/>
    </row>
    <row r="308" spans="10:12" x14ac:dyDescent="0.35">
      <c r="J308" s="79"/>
      <c r="K308" s="79"/>
      <c r="L308" s="79"/>
    </row>
    <row r="309" spans="10:12" x14ac:dyDescent="0.35">
      <c r="J309" s="79"/>
      <c r="K309" s="79"/>
      <c r="L309" s="79"/>
    </row>
    <row r="310" spans="10:12" x14ac:dyDescent="0.35">
      <c r="J310" s="79"/>
      <c r="K310" s="79"/>
      <c r="L310" s="79"/>
    </row>
    <row r="311" spans="10:12" x14ac:dyDescent="0.35">
      <c r="J311" s="79"/>
      <c r="K311" s="79"/>
      <c r="L311" s="79"/>
    </row>
    <row r="312" spans="10:12" x14ac:dyDescent="0.35">
      <c r="J312" s="79"/>
      <c r="K312" s="79"/>
      <c r="L312" s="79"/>
    </row>
    <row r="313" spans="10:12" x14ac:dyDescent="0.35">
      <c r="J313" s="79"/>
      <c r="K313" s="79"/>
      <c r="L313" s="79"/>
    </row>
    <row r="314" spans="10:12" x14ac:dyDescent="0.35">
      <c r="J314" s="79"/>
      <c r="K314" s="79"/>
      <c r="L314" s="79"/>
    </row>
    <row r="315" spans="10:12" x14ac:dyDescent="0.35">
      <c r="J315" s="79"/>
      <c r="K315" s="79"/>
      <c r="L315" s="79"/>
    </row>
    <row r="316" spans="10:12" x14ac:dyDescent="0.35">
      <c r="J316" s="79"/>
      <c r="K316" s="79"/>
      <c r="L316" s="79"/>
    </row>
    <row r="317" spans="10:12" x14ac:dyDescent="0.35">
      <c r="J317" s="79"/>
      <c r="K317" s="79"/>
      <c r="L317" s="79"/>
    </row>
    <row r="318" spans="10:12" x14ac:dyDescent="0.35">
      <c r="J318" s="79"/>
      <c r="K318" s="79"/>
      <c r="L318" s="79"/>
    </row>
    <row r="319" spans="10:12" x14ac:dyDescent="0.35">
      <c r="J319" s="79"/>
      <c r="K319" s="79"/>
      <c r="L319" s="79"/>
    </row>
    <row r="320" spans="10:12" x14ac:dyDescent="0.35">
      <c r="J320" s="79"/>
      <c r="K320" s="79"/>
      <c r="L320" s="79"/>
    </row>
    <row r="321" spans="10:12" x14ac:dyDescent="0.35">
      <c r="J321" s="79"/>
      <c r="K321" s="79"/>
      <c r="L321" s="79"/>
    </row>
    <row r="322" spans="10:12" x14ac:dyDescent="0.35">
      <c r="J322" s="79"/>
      <c r="K322" s="79"/>
      <c r="L322" s="79"/>
    </row>
    <row r="323" spans="10:12" x14ac:dyDescent="0.35">
      <c r="J323" s="79"/>
      <c r="K323" s="79"/>
      <c r="L323" s="79"/>
    </row>
    <row r="324" spans="10:12" x14ac:dyDescent="0.35">
      <c r="J324" s="79"/>
      <c r="K324" s="79"/>
      <c r="L324" s="79"/>
    </row>
    <row r="325" spans="10:12" x14ac:dyDescent="0.35">
      <c r="J325" s="79"/>
      <c r="K325" s="79"/>
      <c r="L325" s="79"/>
    </row>
    <row r="326" spans="10:12" x14ac:dyDescent="0.35">
      <c r="J326" s="79"/>
      <c r="K326" s="79"/>
      <c r="L326" s="79"/>
    </row>
    <row r="327" spans="10:12" x14ac:dyDescent="0.35">
      <c r="J327" s="79"/>
      <c r="K327" s="79"/>
      <c r="L327" s="79"/>
    </row>
    <row r="328" spans="10:12" x14ac:dyDescent="0.35">
      <c r="J328" s="79"/>
      <c r="K328" s="79"/>
      <c r="L328" s="79"/>
    </row>
    <row r="329" spans="10:12" x14ac:dyDescent="0.35">
      <c r="J329" s="79"/>
      <c r="K329" s="79"/>
      <c r="L329" s="79"/>
    </row>
    <row r="330" spans="10:12" x14ac:dyDescent="0.35">
      <c r="J330" s="79"/>
      <c r="K330" s="79"/>
      <c r="L330" s="79"/>
    </row>
    <row r="331" spans="10:12" x14ac:dyDescent="0.35">
      <c r="J331" s="79"/>
      <c r="K331" s="79"/>
      <c r="L331" s="79"/>
    </row>
    <row r="332" spans="10:12" x14ac:dyDescent="0.35">
      <c r="J332" s="79"/>
      <c r="K332" s="79"/>
      <c r="L332" s="79"/>
    </row>
    <row r="333" spans="10:12" x14ac:dyDescent="0.35">
      <c r="J333" s="79"/>
      <c r="K333" s="79"/>
      <c r="L333" s="79"/>
    </row>
    <row r="334" spans="10:12" x14ac:dyDescent="0.35">
      <c r="J334" s="79"/>
      <c r="K334" s="79"/>
      <c r="L334" s="79"/>
    </row>
    <row r="335" spans="10:12" x14ac:dyDescent="0.35">
      <c r="J335" s="79"/>
      <c r="K335" s="79"/>
      <c r="L335" s="79"/>
    </row>
    <row r="336" spans="10:12" x14ac:dyDescent="0.35">
      <c r="J336" s="79"/>
      <c r="K336" s="79"/>
      <c r="L336" s="79"/>
    </row>
    <row r="337" spans="10:12" x14ac:dyDescent="0.35">
      <c r="J337" s="79"/>
      <c r="K337" s="79"/>
      <c r="L337" s="79"/>
    </row>
    <row r="338" spans="10:12" x14ac:dyDescent="0.35">
      <c r="J338" s="79"/>
      <c r="K338" s="79"/>
      <c r="L338" s="79"/>
    </row>
    <row r="339" spans="10:12" x14ac:dyDescent="0.35">
      <c r="J339" s="79"/>
      <c r="K339" s="79"/>
      <c r="L339" s="79"/>
    </row>
    <row r="340" spans="10:12" x14ac:dyDescent="0.35">
      <c r="J340" s="79"/>
      <c r="K340" s="79"/>
      <c r="L340" s="79"/>
    </row>
    <row r="341" spans="10:12" x14ac:dyDescent="0.35">
      <c r="J341" s="79"/>
      <c r="K341" s="79"/>
      <c r="L341" s="79"/>
    </row>
    <row r="342" spans="10:12" x14ac:dyDescent="0.35">
      <c r="J342" s="79"/>
      <c r="K342" s="79"/>
      <c r="L342" s="79"/>
    </row>
    <row r="343" spans="10:12" x14ac:dyDescent="0.35">
      <c r="J343" s="79"/>
      <c r="K343" s="79"/>
      <c r="L343" s="79"/>
    </row>
    <row r="344" spans="10:12" x14ac:dyDescent="0.35">
      <c r="J344" s="79"/>
      <c r="K344" s="79"/>
      <c r="L344" s="79"/>
    </row>
    <row r="345" spans="10:12" x14ac:dyDescent="0.35">
      <c r="J345" s="79"/>
      <c r="K345" s="79"/>
      <c r="L345" s="79"/>
    </row>
    <row r="346" spans="10:12" x14ac:dyDescent="0.35">
      <c r="J346" s="79"/>
      <c r="K346" s="79"/>
      <c r="L346" s="79"/>
    </row>
    <row r="347" spans="10:12" x14ac:dyDescent="0.35">
      <c r="J347" s="79"/>
      <c r="K347" s="79"/>
      <c r="L347" s="79"/>
    </row>
    <row r="348" spans="10:12" x14ac:dyDescent="0.35">
      <c r="J348" s="79"/>
      <c r="K348" s="79"/>
      <c r="L348" s="79"/>
    </row>
    <row r="349" spans="10:12" x14ac:dyDescent="0.35">
      <c r="J349" s="79"/>
      <c r="K349" s="79"/>
      <c r="L349" s="79"/>
    </row>
    <row r="350" spans="10:12" x14ac:dyDescent="0.35">
      <c r="J350" s="79"/>
      <c r="K350" s="79"/>
      <c r="L350" s="79"/>
    </row>
    <row r="351" spans="10:12" x14ac:dyDescent="0.35">
      <c r="J351" s="79"/>
      <c r="K351" s="79"/>
      <c r="L351" s="79"/>
    </row>
    <row r="352" spans="10:12" x14ac:dyDescent="0.35">
      <c r="J352" s="79"/>
      <c r="K352" s="79"/>
      <c r="L352" s="79"/>
    </row>
    <row r="353" spans="10:12" x14ac:dyDescent="0.35">
      <c r="J353" s="79"/>
      <c r="K353" s="79"/>
      <c r="L353" s="79"/>
    </row>
    <row r="354" spans="10:12" x14ac:dyDescent="0.35">
      <c r="J354" s="79"/>
      <c r="K354" s="79"/>
      <c r="L354" s="79"/>
    </row>
    <row r="355" spans="10:12" x14ac:dyDescent="0.35">
      <c r="J355" s="79"/>
      <c r="K355" s="79"/>
      <c r="L355" s="79"/>
    </row>
    <row r="356" spans="10:12" x14ac:dyDescent="0.35">
      <c r="J356" s="79"/>
      <c r="K356" s="79"/>
      <c r="L356" s="79"/>
    </row>
    <row r="357" spans="10:12" x14ac:dyDescent="0.35">
      <c r="J357" s="79"/>
      <c r="K357" s="79"/>
      <c r="L357" s="79"/>
    </row>
    <row r="358" spans="10:12" x14ac:dyDescent="0.35">
      <c r="J358" s="79"/>
      <c r="K358" s="79"/>
      <c r="L358" s="79"/>
    </row>
    <row r="359" spans="10:12" x14ac:dyDescent="0.35">
      <c r="J359" s="79"/>
      <c r="K359" s="79"/>
      <c r="L359" s="79"/>
    </row>
    <row r="360" spans="10:12" x14ac:dyDescent="0.35">
      <c r="J360" s="79"/>
      <c r="K360" s="79"/>
      <c r="L360" s="79"/>
    </row>
    <row r="361" spans="10:12" x14ac:dyDescent="0.35">
      <c r="J361" s="79"/>
      <c r="K361" s="79"/>
      <c r="L361" s="79"/>
    </row>
    <row r="362" spans="10:12" x14ac:dyDescent="0.35">
      <c r="J362" s="79"/>
      <c r="K362" s="79"/>
      <c r="L362" s="79"/>
    </row>
    <row r="363" spans="10:12" x14ac:dyDescent="0.35">
      <c r="J363" s="79"/>
      <c r="K363" s="79"/>
      <c r="L363" s="79"/>
    </row>
    <row r="364" spans="10:12" x14ac:dyDescent="0.35">
      <c r="J364" s="79"/>
      <c r="K364" s="79"/>
      <c r="L364" s="79"/>
    </row>
    <row r="365" spans="10:12" x14ac:dyDescent="0.35">
      <c r="J365" s="79"/>
      <c r="K365" s="79"/>
      <c r="L365" s="79"/>
    </row>
    <row r="366" spans="10:12" x14ac:dyDescent="0.35">
      <c r="J366" s="79"/>
      <c r="K366" s="79"/>
      <c r="L366" s="79"/>
    </row>
    <row r="367" spans="10:12" x14ac:dyDescent="0.35">
      <c r="J367" s="79"/>
      <c r="K367" s="79"/>
      <c r="L367" s="79"/>
    </row>
    <row r="368" spans="10:12" x14ac:dyDescent="0.35">
      <c r="J368" s="79"/>
      <c r="K368" s="79"/>
      <c r="L368" s="79"/>
    </row>
    <row r="369" spans="10:12" x14ac:dyDescent="0.35">
      <c r="J369" s="79"/>
      <c r="K369" s="79"/>
      <c r="L369" s="79"/>
    </row>
    <row r="370" spans="10:12" x14ac:dyDescent="0.35">
      <c r="J370" s="79"/>
      <c r="K370" s="79"/>
      <c r="L370" s="79"/>
    </row>
    <row r="371" spans="10:12" x14ac:dyDescent="0.35">
      <c r="J371" s="79"/>
      <c r="K371" s="79"/>
      <c r="L371" s="79"/>
    </row>
    <row r="372" spans="10:12" x14ac:dyDescent="0.35">
      <c r="J372" s="79"/>
      <c r="K372" s="79"/>
      <c r="L372" s="79"/>
    </row>
    <row r="373" spans="10:12" x14ac:dyDescent="0.35">
      <c r="J373" s="79"/>
      <c r="K373" s="79"/>
      <c r="L373" s="79"/>
    </row>
    <row r="374" spans="10:12" x14ac:dyDescent="0.35">
      <c r="J374" s="79"/>
      <c r="K374" s="79"/>
      <c r="L374" s="79"/>
    </row>
    <row r="375" spans="10:12" x14ac:dyDescent="0.35">
      <c r="J375" s="79"/>
      <c r="K375" s="79"/>
      <c r="L375" s="79"/>
    </row>
    <row r="376" spans="10:12" x14ac:dyDescent="0.35">
      <c r="J376" s="79"/>
      <c r="K376" s="79"/>
      <c r="L376" s="79"/>
    </row>
    <row r="377" spans="10:12" x14ac:dyDescent="0.35">
      <c r="J377" s="79"/>
      <c r="K377" s="79"/>
      <c r="L377" s="79"/>
    </row>
    <row r="378" spans="10:12" x14ac:dyDescent="0.35">
      <c r="J378" s="79"/>
      <c r="K378" s="79"/>
      <c r="L378" s="79"/>
    </row>
    <row r="379" spans="10:12" x14ac:dyDescent="0.35">
      <c r="J379" s="79"/>
      <c r="K379" s="79"/>
      <c r="L379" s="79"/>
    </row>
    <row r="380" spans="10:12" x14ac:dyDescent="0.35">
      <c r="J380" s="79"/>
      <c r="K380" s="79"/>
      <c r="L380" s="79"/>
    </row>
    <row r="381" spans="10:12" x14ac:dyDescent="0.35">
      <c r="J381" s="79"/>
      <c r="K381" s="79"/>
      <c r="L381" s="79"/>
    </row>
    <row r="382" spans="10:12" x14ac:dyDescent="0.35">
      <c r="J382" s="79"/>
      <c r="K382" s="79"/>
      <c r="L382" s="79"/>
    </row>
    <row r="383" spans="10:12" x14ac:dyDescent="0.35">
      <c r="J383" s="79"/>
      <c r="K383" s="79"/>
      <c r="L383" s="79"/>
    </row>
    <row r="384" spans="10:12" x14ac:dyDescent="0.35">
      <c r="J384" s="79"/>
      <c r="K384" s="79"/>
      <c r="L384" s="79"/>
    </row>
    <row r="385" spans="10:12" x14ac:dyDescent="0.35">
      <c r="J385" s="79"/>
      <c r="K385" s="79"/>
      <c r="L385" s="79"/>
    </row>
    <row r="386" spans="10:12" x14ac:dyDescent="0.35">
      <c r="J386" s="79"/>
      <c r="K386" s="79"/>
      <c r="L386" s="79"/>
    </row>
    <row r="387" spans="10:12" x14ac:dyDescent="0.35">
      <c r="J387" s="79"/>
      <c r="K387" s="79"/>
      <c r="L387" s="79"/>
    </row>
    <row r="388" spans="10:12" x14ac:dyDescent="0.35">
      <c r="J388" s="79"/>
      <c r="K388" s="79"/>
      <c r="L388" s="79"/>
    </row>
    <row r="389" spans="10:12" x14ac:dyDescent="0.35">
      <c r="J389" s="79"/>
      <c r="K389" s="79"/>
      <c r="L389" s="79"/>
    </row>
    <row r="390" spans="10:12" x14ac:dyDescent="0.35">
      <c r="J390" s="79"/>
      <c r="K390" s="79"/>
      <c r="L390" s="79"/>
    </row>
    <row r="391" spans="10:12" x14ac:dyDescent="0.35">
      <c r="J391" s="79"/>
      <c r="K391" s="79"/>
      <c r="L391" s="79"/>
    </row>
    <row r="392" spans="10:12" x14ac:dyDescent="0.35">
      <c r="J392" s="79"/>
      <c r="K392" s="79"/>
      <c r="L392" s="79"/>
    </row>
    <row r="393" spans="10:12" x14ac:dyDescent="0.35">
      <c r="J393" s="79"/>
      <c r="K393" s="79"/>
      <c r="L393" s="79"/>
    </row>
    <row r="394" spans="10:12" x14ac:dyDescent="0.35">
      <c r="J394" s="79"/>
      <c r="K394" s="79"/>
      <c r="L394" s="79"/>
    </row>
    <row r="395" spans="10:12" x14ac:dyDescent="0.35">
      <c r="J395" s="79"/>
      <c r="K395" s="79"/>
      <c r="L395" s="79"/>
    </row>
    <row r="396" spans="10:12" x14ac:dyDescent="0.35">
      <c r="J396" s="79"/>
      <c r="K396" s="79"/>
      <c r="L396" s="79"/>
    </row>
    <row r="397" spans="10:12" x14ac:dyDescent="0.35">
      <c r="J397" s="79"/>
      <c r="K397" s="79"/>
      <c r="L397" s="79"/>
    </row>
    <row r="398" spans="10:12" x14ac:dyDescent="0.35">
      <c r="J398" s="79"/>
      <c r="K398" s="79"/>
      <c r="L398" s="79"/>
    </row>
    <row r="399" spans="10:12" x14ac:dyDescent="0.35">
      <c r="J399" s="79"/>
      <c r="K399" s="79"/>
      <c r="L399" s="79"/>
    </row>
    <row r="400" spans="10:12" x14ac:dyDescent="0.35">
      <c r="J400" s="79"/>
      <c r="K400" s="79"/>
      <c r="L400" s="79"/>
    </row>
    <row r="401" spans="10:12" x14ac:dyDescent="0.35">
      <c r="J401" s="79"/>
      <c r="K401" s="79"/>
      <c r="L401" s="79"/>
    </row>
    <row r="402" spans="10:12" x14ac:dyDescent="0.35">
      <c r="J402" s="79"/>
      <c r="K402" s="79"/>
      <c r="L402" s="79"/>
    </row>
    <row r="403" spans="10:12" x14ac:dyDescent="0.35">
      <c r="J403" s="79"/>
      <c r="K403" s="79"/>
      <c r="L403" s="79"/>
    </row>
    <row r="404" spans="10:12" x14ac:dyDescent="0.35">
      <c r="J404" s="79"/>
      <c r="K404" s="79"/>
      <c r="L404" s="79"/>
    </row>
    <row r="405" spans="10:12" x14ac:dyDescent="0.35">
      <c r="J405" s="79"/>
      <c r="K405" s="79"/>
      <c r="L405" s="79"/>
    </row>
    <row r="406" spans="10:12" x14ac:dyDescent="0.35">
      <c r="J406" s="79"/>
      <c r="K406" s="79"/>
      <c r="L406" s="79"/>
    </row>
    <row r="407" spans="10:12" x14ac:dyDescent="0.35">
      <c r="J407" s="79"/>
      <c r="K407" s="79"/>
      <c r="L407" s="79"/>
    </row>
    <row r="408" spans="10:12" x14ac:dyDescent="0.35">
      <c r="J408" s="79"/>
      <c r="K408" s="79"/>
      <c r="L408" s="79"/>
    </row>
    <row r="409" spans="10:12" x14ac:dyDescent="0.35">
      <c r="J409" s="79"/>
      <c r="K409" s="79"/>
      <c r="L409" s="79"/>
    </row>
    <row r="410" spans="10:12" x14ac:dyDescent="0.35">
      <c r="J410" s="79"/>
      <c r="K410" s="79"/>
      <c r="L410" s="79"/>
    </row>
    <row r="411" spans="10:12" x14ac:dyDescent="0.35">
      <c r="J411" s="79"/>
      <c r="K411" s="79"/>
      <c r="L411" s="79"/>
    </row>
    <row r="412" spans="10:12" x14ac:dyDescent="0.35">
      <c r="J412" s="79"/>
      <c r="K412" s="79"/>
      <c r="L412" s="79"/>
    </row>
    <row r="413" spans="10:12" x14ac:dyDescent="0.35">
      <c r="J413" s="79"/>
      <c r="K413" s="79"/>
      <c r="L413" s="79"/>
    </row>
    <row r="414" spans="10:12" x14ac:dyDescent="0.35">
      <c r="J414" s="79"/>
      <c r="K414" s="79"/>
      <c r="L414" s="79"/>
    </row>
    <row r="415" spans="10:12" x14ac:dyDescent="0.35">
      <c r="J415" s="79"/>
      <c r="K415" s="79"/>
      <c r="L415" s="79"/>
    </row>
    <row r="416" spans="10:12" x14ac:dyDescent="0.35">
      <c r="J416" s="79"/>
      <c r="K416" s="79"/>
      <c r="L416" s="79"/>
    </row>
    <row r="417" spans="10:12" x14ac:dyDescent="0.35">
      <c r="J417" s="79"/>
      <c r="K417" s="79"/>
      <c r="L417" s="79"/>
    </row>
    <row r="418" spans="10:12" x14ac:dyDescent="0.35">
      <c r="J418" s="79"/>
      <c r="K418" s="79"/>
      <c r="L418" s="79"/>
    </row>
    <row r="419" spans="10:12" x14ac:dyDescent="0.35">
      <c r="J419" s="79"/>
      <c r="K419" s="79"/>
      <c r="L419" s="79"/>
    </row>
    <row r="420" spans="10:12" x14ac:dyDescent="0.35">
      <c r="J420" s="79"/>
      <c r="K420" s="79"/>
      <c r="L420" s="79"/>
    </row>
    <row r="421" spans="10:12" x14ac:dyDescent="0.35">
      <c r="J421" s="79"/>
      <c r="K421" s="79"/>
      <c r="L421" s="79"/>
    </row>
    <row r="422" spans="10:12" x14ac:dyDescent="0.35">
      <c r="J422" s="79"/>
      <c r="K422" s="79"/>
      <c r="L422" s="79"/>
    </row>
    <row r="423" spans="10:12" x14ac:dyDescent="0.35">
      <c r="J423" s="79"/>
      <c r="K423" s="79"/>
      <c r="L423" s="79"/>
    </row>
    <row r="424" spans="10:12" x14ac:dyDescent="0.35">
      <c r="J424" s="79"/>
      <c r="K424" s="79"/>
      <c r="L424" s="79"/>
    </row>
    <row r="425" spans="10:12" x14ac:dyDescent="0.35">
      <c r="J425" s="79"/>
      <c r="K425" s="79"/>
      <c r="L425" s="79"/>
    </row>
    <row r="426" spans="10:12" x14ac:dyDescent="0.35">
      <c r="J426" s="79"/>
      <c r="K426" s="79"/>
      <c r="L426" s="79"/>
    </row>
    <row r="427" spans="10:12" x14ac:dyDescent="0.35">
      <c r="J427" s="79"/>
      <c r="K427" s="79"/>
      <c r="L427" s="79"/>
    </row>
    <row r="428" spans="10:12" x14ac:dyDescent="0.35">
      <c r="J428" s="79"/>
      <c r="K428" s="79"/>
      <c r="L428" s="79"/>
    </row>
    <row r="429" spans="10:12" x14ac:dyDescent="0.35">
      <c r="J429" s="79"/>
      <c r="K429" s="79"/>
      <c r="L429" s="79"/>
    </row>
    <row r="430" spans="10:12" x14ac:dyDescent="0.35">
      <c r="J430" s="79"/>
      <c r="K430" s="79"/>
      <c r="L430" s="79"/>
    </row>
    <row r="431" spans="10:12" x14ac:dyDescent="0.35">
      <c r="J431" s="79"/>
      <c r="K431" s="79"/>
      <c r="L431" s="79"/>
    </row>
    <row r="432" spans="10:12" x14ac:dyDescent="0.35">
      <c r="J432" s="79"/>
      <c r="K432" s="79"/>
      <c r="L432" s="79"/>
    </row>
    <row r="433" spans="10:12" x14ac:dyDescent="0.35">
      <c r="J433" s="79"/>
      <c r="K433" s="79"/>
      <c r="L433" s="79"/>
    </row>
    <row r="434" spans="10:12" x14ac:dyDescent="0.35">
      <c r="J434" s="79"/>
      <c r="K434" s="79"/>
      <c r="L434" s="79"/>
    </row>
    <row r="435" spans="10:12" x14ac:dyDescent="0.35">
      <c r="J435" s="79"/>
      <c r="K435" s="79"/>
      <c r="L435" s="79"/>
    </row>
    <row r="436" spans="10:12" x14ac:dyDescent="0.35">
      <c r="J436" s="79"/>
      <c r="K436" s="79"/>
      <c r="L436" s="79"/>
    </row>
    <row r="437" spans="10:12" x14ac:dyDescent="0.35">
      <c r="J437" s="79"/>
      <c r="K437" s="79"/>
      <c r="L437" s="79"/>
    </row>
    <row r="438" spans="10:12" x14ac:dyDescent="0.35">
      <c r="J438" s="79"/>
      <c r="K438" s="79"/>
      <c r="L438" s="79"/>
    </row>
    <row r="439" spans="10:12" x14ac:dyDescent="0.35">
      <c r="J439" s="79"/>
      <c r="K439" s="79"/>
      <c r="L439" s="79"/>
    </row>
    <row r="440" spans="10:12" x14ac:dyDescent="0.35">
      <c r="J440" s="79"/>
      <c r="K440" s="79"/>
      <c r="L440" s="79"/>
    </row>
    <row r="441" spans="10:12" x14ac:dyDescent="0.35">
      <c r="J441" s="79"/>
      <c r="K441" s="79"/>
      <c r="L441" s="79"/>
    </row>
    <row r="442" spans="10:12" x14ac:dyDescent="0.35">
      <c r="J442" s="79"/>
      <c r="K442" s="79"/>
      <c r="L442" s="79"/>
    </row>
    <row r="443" spans="10:12" x14ac:dyDescent="0.35">
      <c r="J443" s="79"/>
      <c r="K443" s="79"/>
      <c r="L443" s="79"/>
    </row>
    <row r="444" spans="10:12" x14ac:dyDescent="0.35">
      <c r="J444" s="79"/>
      <c r="K444" s="79"/>
      <c r="L444" s="79"/>
    </row>
    <row r="445" spans="10:12" x14ac:dyDescent="0.35">
      <c r="J445" s="79"/>
      <c r="K445" s="79"/>
      <c r="L445" s="79"/>
    </row>
    <row r="446" spans="10:12" x14ac:dyDescent="0.35">
      <c r="J446" s="79"/>
      <c r="K446" s="79"/>
      <c r="L446" s="79"/>
    </row>
    <row r="447" spans="10:12" x14ac:dyDescent="0.35">
      <c r="J447" s="79"/>
      <c r="K447" s="79"/>
      <c r="L447" s="79"/>
    </row>
    <row r="448" spans="10:12" x14ac:dyDescent="0.35">
      <c r="J448" s="79"/>
      <c r="K448" s="79"/>
      <c r="L448" s="79"/>
    </row>
    <row r="449" spans="10:12" x14ac:dyDescent="0.35">
      <c r="J449" s="79"/>
      <c r="K449" s="79"/>
      <c r="L449" s="79"/>
    </row>
    <row r="450" spans="10:12" x14ac:dyDescent="0.35">
      <c r="J450" s="79"/>
      <c r="K450" s="79"/>
      <c r="L450" s="79"/>
    </row>
    <row r="451" spans="10:12" x14ac:dyDescent="0.35">
      <c r="J451" s="79"/>
      <c r="K451" s="79"/>
      <c r="L451" s="79"/>
    </row>
    <row r="452" spans="10:12" x14ac:dyDescent="0.35">
      <c r="J452" s="79"/>
      <c r="K452" s="79"/>
      <c r="L452" s="79"/>
    </row>
    <row r="453" spans="10:12" x14ac:dyDescent="0.35">
      <c r="J453" s="79"/>
      <c r="K453" s="79"/>
      <c r="L453" s="79"/>
    </row>
    <row r="454" spans="10:12" x14ac:dyDescent="0.35">
      <c r="J454" s="79"/>
      <c r="K454" s="79"/>
      <c r="L454" s="79"/>
    </row>
    <row r="455" spans="10:12" x14ac:dyDescent="0.35">
      <c r="J455" s="79"/>
      <c r="K455" s="79"/>
      <c r="L455" s="79"/>
    </row>
    <row r="456" spans="10:12" x14ac:dyDescent="0.35">
      <c r="J456" s="79"/>
      <c r="K456" s="79"/>
      <c r="L456" s="79"/>
    </row>
    <row r="457" spans="10:12" x14ac:dyDescent="0.35">
      <c r="J457" s="79"/>
      <c r="K457" s="79"/>
      <c r="L457" s="79"/>
    </row>
    <row r="458" spans="10:12" x14ac:dyDescent="0.35">
      <c r="J458" s="79"/>
      <c r="K458" s="79"/>
      <c r="L458" s="79"/>
    </row>
    <row r="459" spans="10:12" x14ac:dyDescent="0.35">
      <c r="J459" s="79"/>
      <c r="K459" s="79"/>
      <c r="L459" s="79"/>
    </row>
    <row r="460" spans="10:12" x14ac:dyDescent="0.35">
      <c r="J460" s="79"/>
      <c r="K460" s="79"/>
      <c r="L460" s="79"/>
    </row>
    <row r="461" spans="10:12" x14ac:dyDescent="0.35">
      <c r="J461" s="79"/>
      <c r="K461" s="79"/>
      <c r="L461" s="79"/>
    </row>
    <row r="462" spans="10:12" x14ac:dyDescent="0.35">
      <c r="J462" s="79"/>
      <c r="K462" s="79"/>
      <c r="L462" s="79"/>
    </row>
    <row r="463" spans="10:12" x14ac:dyDescent="0.35">
      <c r="J463" s="79"/>
      <c r="K463" s="79"/>
      <c r="L463" s="79"/>
    </row>
    <row r="464" spans="10:12" x14ac:dyDescent="0.35">
      <c r="J464" s="79"/>
      <c r="K464" s="79"/>
      <c r="L464" s="79"/>
    </row>
    <row r="465" spans="10:12" x14ac:dyDescent="0.35">
      <c r="J465" s="79"/>
      <c r="K465" s="79"/>
      <c r="L465" s="79"/>
    </row>
    <row r="466" spans="10:12" x14ac:dyDescent="0.35">
      <c r="J466" s="79"/>
      <c r="K466" s="79"/>
      <c r="L466" s="79"/>
    </row>
    <row r="467" spans="10:12" x14ac:dyDescent="0.35">
      <c r="J467" s="79"/>
      <c r="K467" s="79"/>
      <c r="L467" s="79"/>
    </row>
    <row r="468" spans="10:12" x14ac:dyDescent="0.35">
      <c r="J468" s="79"/>
      <c r="K468" s="79"/>
      <c r="L468" s="79"/>
    </row>
    <row r="469" spans="10:12" x14ac:dyDescent="0.35">
      <c r="J469" s="79"/>
      <c r="K469" s="79"/>
      <c r="L469" s="79"/>
    </row>
    <row r="470" spans="10:12" x14ac:dyDescent="0.35">
      <c r="J470" s="79"/>
      <c r="K470" s="79"/>
      <c r="L470" s="79"/>
    </row>
    <row r="471" spans="10:12" x14ac:dyDescent="0.35">
      <c r="J471" s="79"/>
      <c r="K471" s="79"/>
      <c r="L471" s="79"/>
    </row>
    <row r="472" spans="10:12" x14ac:dyDescent="0.35">
      <c r="J472" s="79"/>
      <c r="K472" s="79"/>
      <c r="L472" s="79"/>
    </row>
    <row r="473" spans="10:12" x14ac:dyDescent="0.35">
      <c r="J473" s="79"/>
      <c r="K473" s="79"/>
      <c r="L473" s="79"/>
    </row>
    <row r="474" spans="10:12" x14ac:dyDescent="0.35">
      <c r="J474" s="79"/>
      <c r="K474" s="79"/>
      <c r="L474" s="79"/>
    </row>
    <row r="475" spans="10:12" x14ac:dyDescent="0.35">
      <c r="J475" s="79"/>
      <c r="K475" s="79"/>
      <c r="L475" s="79"/>
    </row>
    <row r="476" spans="10:12" x14ac:dyDescent="0.35">
      <c r="J476" s="79"/>
      <c r="K476" s="79"/>
      <c r="L476" s="79"/>
    </row>
    <row r="477" spans="10:12" x14ac:dyDescent="0.35">
      <c r="J477" s="79"/>
      <c r="K477" s="79"/>
      <c r="L477" s="79"/>
    </row>
    <row r="478" spans="10:12" x14ac:dyDescent="0.35">
      <c r="J478" s="79"/>
      <c r="K478" s="79"/>
      <c r="L478" s="79"/>
    </row>
    <row r="479" spans="10:12" x14ac:dyDescent="0.35">
      <c r="J479" s="79"/>
      <c r="K479" s="79"/>
      <c r="L479" s="79"/>
    </row>
    <row r="480" spans="10:12" x14ac:dyDescent="0.35">
      <c r="J480" s="79"/>
      <c r="K480" s="79"/>
      <c r="L480" s="79"/>
    </row>
    <row r="481" spans="10:12" x14ac:dyDescent="0.35">
      <c r="J481" s="79"/>
      <c r="K481" s="79"/>
      <c r="L481" s="79"/>
    </row>
    <row r="482" spans="10:12" x14ac:dyDescent="0.35">
      <c r="J482" s="79"/>
      <c r="K482" s="79"/>
      <c r="L482" s="79"/>
    </row>
    <row r="483" spans="10:12" x14ac:dyDescent="0.35">
      <c r="J483" s="79"/>
      <c r="K483" s="79"/>
      <c r="L483" s="79"/>
    </row>
    <row r="484" spans="10:12" x14ac:dyDescent="0.35">
      <c r="J484" s="79"/>
      <c r="K484" s="79"/>
      <c r="L484" s="79"/>
    </row>
    <row r="485" spans="10:12" x14ac:dyDescent="0.35">
      <c r="J485" s="79"/>
      <c r="K485" s="79"/>
      <c r="L485" s="79"/>
    </row>
    <row r="486" spans="10:12" x14ac:dyDescent="0.35">
      <c r="J486" s="79"/>
      <c r="K486" s="79"/>
      <c r="L486" s="79"/>
    </row>
    <row r="487" spans="10:12" x14ac:dyDescent="0.35">
      <c r="J487" s="79"/>
      <c r="K487" s="79"/>
      <c r="L487" s="79"/>
    </row>
    <row r="488" spans="10:12" x14ac:dyDescent="0.35">
      <c r="J488" s="79"/>
      <c r="K488" s="79"/>
      <c r="L488" s="79"/>
    </row>
    <row r="489" spans="10:12" x14ac:dyDescent="0.35">
      <c r="J489" s="79"/>
      <c r="K489" s="79"/>
      <c r="L489" s="79"/>
    </row>
    <row r="490" spans="10:12" x14ac:dyDescent="0.35">
      <c r="J490" s="79"/>
      <c r="K490" s="79"/>
      <c r="L490" s="79"/>
    </row>
    <row r="491" spans="10:12" x14ac:dyDescent="0.35">
      <c r="J491" s="79"/>
      <c r="K491" s="79"/>
      <c r="L491" s="79"/>
    </row>
    <row r="492" spans="10:12" x14ac:dyDescent="0.35">
      <c r="J492" s="79"/>
      <c r="K492" s="79"/>
      <c r="L492" s="79"/>
    </row>
    <row r="493" spans="10:12" x14ac:dyDescent="0.35">
      <c r="J493" s="79"/>
      <c r="K493" s="79"/>
      <c r="L493" s="79"/>
    </row>
    <row r="494" spans="10:12" x14ac:dyDescent="0.35">
      <c r="J494" s="79"/>
      <c r="K494" s="79"/>
      <c r="L494" s="79"/>
    </row>
    <row r="495" spans="10:12" x14ac:dyDescent="0.35">
      <c r="J495" s="79"/>
      <c r="K495" s="79"/>
      <c r="L495" s="79"/>
    </row>
    <row r="496" spans="10:12" x14ac:dyDescent="0.35">
      <c r="J496" s="79"/>
      <c r="K496" s="79"/>
      <c r="L496" s="79"/>
    </row>
    <row r="497" spans="10:12" x14ac:dyDescent="0.35">
      <c r="J497" s="79"/>
      <c r="K497" s="79"/>
      <c r="L497" s="79"/>
    </row>
    <row r="498" spans="10:12" x14ac:dyDescent="0.35">
      <c r="J498" s="79"/>
      <c r="K498" s="79"/>
      <c r="L498" s="79"/>
    </row>
    <row r="499" spans="10:12" x14ac:dyDescent="0.35">
      <c r="J499" s="79"/>
      <c r="K499" s="79"/>
      <c r="L499" s="79"/>
    </row>
    <row r="500" spans="10:12" x14ac:dyDescent="0.35">
      <c r="J500" s="79"/>
      <c r="K500" s="79"/>
      <c r="L500" s="79"/>
    </row>
    <row r="501" spans="10:12" x14ac:dyDescent="0.35">
      <c r="J501" s="79"/>
      <c r="K501" s="79"/>
      <c r="L501" s="79"/>
    </row>
    <row r="502" spans="10:12" x14ac:dyDescent="0.35">
      <c r="J502" s="79"/>
      <c r="K502" s="79"/>
      <c r="L502" s="79"/>
    </row>
    <row r="503" spans="10:12" x14ac:dyDescent="0.35">
      <c r="J503" s="79"/>
      <c r="K503" s="79"/>
      <c r="L503" s="79"/>
    </row>
    <row r="504" spans="10:12" x14ac:dyDescent="0.35">
      <c r="J504" s="79"/>
      <c r="K504" s="79"/>
      <c r="L504" s="79"/>
    </row>
    <row r="505" spans="10:12" x14ac:dyDescent="0.35">
      <c r="J505" s="79"/>
      <c r="K505" s="79"/>
      <c r="L505" s="79"/>
    </row>
    <row r="506" spans="10:12" x14ac:dyDescent="0.35">
      <c r="J506" s="79"/>
      <c r="K506" s="79"/>
      <c r="L506" s="79"/>
    </row>
    <row r="507" spans="10:12" x14ac:dyDescent="0.35">
      <c r="J507" s="79"/>
      <c r="K507" s="79"/>
      <c r="L507" s="79"/>
    </row>
    <row r="508" spans="10:12" x14ac:dyDescent="0.35">
      <c r="J508" s="79"/>
      <c r="K508" s="79"/>
      <c r="L508" s="79"/>
    </row>
    <row r="509" spans="10:12" x14ac:dyDescent="0.35">
      <c r="J509" s="79"/>
      <c r="K509" s="79"/>
      <c r="L509" s="79"/>
    </row>
    <row r="510" spans="10:12" x14ac:dyDescent="0.35">
      <c r="J510" s="79"/>
      <c r="K510" s="79"/>
      <c r="L510" s="79"/>
    </row>
    <row r="511" spans="10:12" x14ac:dyDescent="0.35">
      <c r="J511" s="79"/>
      <c r="K511" s="79"/>
      <c r="L511" s="79"/>
    </row>
    <row r="512" spans="10:12" x14ac:dyDescent="0.35">
      <c r="J512" s="79"/>
      <c r="K512" s="79"/>
      <c r="L512" s="79"/>
    </row>
    <row r="513" spans="10:12" x14ac:dyDescent="0.35">
      <c r="J513" s="79"/>
      <c r="K513" s="79"/>
      <c r="L513" s="79"/>
    </row>
    <row r="514" spans="10:12" x14ac:dyDescent="0.35">
      <c r="J514" s="79"/>
      <c r="K514" s="79"/>
      <c r="L514" s="79"/>
    </row>
    <row r="515" spans="10:12" x14ac:dyDescent="0.35">
      <c r="J515" s="79"/>
      <c r="K515" s="79"/>
      <c r="L515" s="79"/>
    </row>
    <row r="516" spans="10:12" x14ac:dyDescent="0.35">
      <c r="J516" s="79"/>
      <c r="K516" s="79"/>
      <c r="L516" s="79"/>
    </row>
    <row r="517" spans="10:12" x14ac:dyDescent="0.35">
      <c r="J517" s="79"/>
      <c r="K517" s="79"/>
      <c r="L517" s="79"/>
    </row>
    <row r="518" spans="10:12" x14ac:dyDescent="0.35">
      <c r="J518" s="79"/>
      <c r="K518" s="79"/>
      <c r="L518" s="79"/>
    </row>
    <row r="519" spans="10:12" x14ac:dyDescent="0.35">
      <c r="J519" s="79"/>
      <c r="K519" s="79"/>
      <c r="L519" s="79"/>
    </row>
    <row r="520" spans="10:12" x14ac:dyDescent="0.35">
      <c r="J520" s="79"/>
      <c r="K520" s="79"/>
      <c r="L520" s="79"/>
    </row>
    <row r="521" spans="10:12" x14ac:dyDescent="0.35">
      <c r="J521" s="79"/>
      <c r="K521" s="79"/>
      <c r="L521" s="79"/>
    </row>
    <row r="522" spans="10:12" x14ac:dyDescent="0.35">
      <c r="J522" s="79"/>
      <c r="K522" s="79"/>
      <c r="L522" s="79"/>
    </row>
    <row r="523" spans="10:12" x14ac:dyDescent="0.35">
      <c r="J523" s="79"/>
      <c r="K523" s="79"/>
      <c r="L523" s="79"/>
    </row>
    <row r="524" spans="10:12" x14ac:dyDescent="0.35">
      <c r="J524" s="79"/>
      <c r="K524" s="79"/>
      <c r="L524" s="79"/>
    </row>
    <row r="525" spans="10:12" x14ac:dyDescent="0.35">
      <c r="J525" s="79"/>
      <c r="K525" s="79"/>
      <c r="L525" s="79"/>
    </row>
    <row r="526" spans="10:12" x14ac:dyDescent="0.35">
      <c r="J526" s="79"/>
      <c r="K526" s="79"/>
      <c r="L526" s="79"/>
    </row>
    <row r="527" spans="10:12" x14ac:dyDescent="0.35">
      <c r="J527" s="79"/>
      <c r="K527" s="79"/>
      <c r="L527" s="79"/>
    </row>
    <row r="528" spans="10:12" x14ac:dyDescent="0.35">
      <c r="J528" s="79"/>
      <c r="K528" s="79"/>
      <c r="L528" s="79"/>
    </row>
    <row r="529" spans="10:12" x14ac:dyDescent="0.35">
      <c r="J529" s="79"/>
      <c r="K529" s="79"/>
      <c r="L529" s="79"/>
    </row>
    <row r="530" spans="10:12" x14ac:dyDescent="0.35">
      <c r="J530" s="79"/>
      <c r="K530" s="79"/>
      <c r="L530" s="79"/>
    </row>
    <row r="531" spans="10:12" x14ac:dyDescent="0.35">
      <c r="J531" s="79"/>
      <c r="K531" s="79"/>
      <c r="L531" s="79"/>
    </row>
    <row r="532" spans="10:12" x14ac:dyDescent="0.35">
      <c r="J532" s="79"/>
      <c r="K532" s="79"/>
      <c r="L532" s="79"/>
    </row>
    <row r="533" spans="10:12" x14ac:dyDescent="0.35">
      <c r="J533" s="79"/>
      <c r="K533" s="79"/>
      <c r="L533" s="79"/>
    </row>
    <row r="534" spans="10:12" x14ac:dyDescent="0.35">
      <c r="J534" s="79"/>
      <c r="K534" s="79"/>
      <c r="L534" s="79"/>
    </row>
    <row r="535" spans="10:12" x14ac:dyDescent="0.35">
      <c r="J535" s="79"/>
      <c r="K535" s="79"/>
      <c r="L535" s="79"/>
    </row>
    <row r="536" spans="10:12" x14ac:dyDescent="0.35">
      <c r="J536" s="79"/>
      <c r="K536" s="79"/>
      <c r="L536" s="79"/>
    </row>
    <row r="537" spans="10:12" x14ac:dyDescent="0.35">
      <c r="J537" s="79"/>
      <c r="K537" s="79"/>
      <c r="L537" s="79"/>
    </row>
    <row r="538" spans="10:12" x14ac:dyDescent="0.35">
      <c r="J538" s="79"/>
      <c r="K538" s="79"/>
      <c r="L538" s="79"/>
    </row>
    <row r="539" spans="10:12" x14ac:dyDescent="0.35">
      <c r="J539" s="79"/>
      <c r="K539" s="79"/>
      <c r="L539" s="79"/>
    </row>
    <row r="540" spans="10:12" x14ac:dyDescent="0.35">
      <c r="J540" s="79"/>
      <c r="K540" s="79"/>
      <c r="L540" s="79"/>
    </row>
    <row r="541" spans="10:12" x14ac:dyDescent="0.35">
      <c r="J541" s="79"/>
      <c r="K541" s="79"/>
      <c r="L541" s="79"/>
    </row>
    <row r="542" spans="10:12" x14ac:dyDescent="0.35">
      <c r="J542" s="79"/>
      <c r="K542" s="79"/>
      <c r="L542" s="79"/>
    </row>
    <row r="543" spans="10:12" x14ac:dyDescent="0.35">
      <c r="J543" s="79"/>
      <c r="K543" s="79"/>
      <c r="L543" s="79"/>
    </row>
    <row r="544" spans="10:12" x14ac:dyDescent="0.35">
      <c r="J544" s="79"/>
      <c r="K544" s="79"/>
      <c r="L544" s="79"/>
    </row>
    <row r="545" spans="10:12" x14ac:dyDescent="0.35">
      <c r="J545" s="79"/>
      <c r="K545" s="79"/>
      <c r="L545" s="79"/>
    </row>
    <row r="546" spans="10:12" x14ac:dyDescent="0.35">
      <c r="J546" s="79"/>
      <c r="K546" s="79"/>
      <c r="L546" s="79"/>
    </row>
    <row r="547" spans="10:12" x14ac:dyDescent="0.35">
      <c r="J547" s="79"/>
      <c r="K547" s="79"/>
      <c r="L547" s="79"/>
    </row>
    <row r="548" spans="10:12" x14ac:dyDescent="0.35">
      <c r="J548" s="79"/>
      <c r="K548" s="79"/>
      <c r="L548" s="79"/>
    </row>
    <row r="549" spans="10:12" x14ac:dyDescent="0.35">
      <c r="J549" s="79"/>
      <c r="K549" s="79"/>
      <c r="L549" s="79"/>
    </row>
    <row r="550" spans="10:12" x14ac:dyDescent="0.35">
      <c r="J550" s="79"/>
      <c r="K550" s="79"/>
      <c r="L550" s="79"/>
    </row>
    <row r="551" spans="10:12" x14ac:dyDescent="0.35">
      <c r="J551" s="79"/>
      <c r="K551" s="79"/>
      <c r="L551" s="79"/>
    </row>
    <row r="552" spans="10:12" x14ac:dyDescent="0.35">
      <c r="J552" s="79"/>
      <c r="K552" s="79"/>
      <c r="L552" s="79"/>
    </row>
    <row r="553" spans="10:12" x14ac:dyDescent="0.35">
      <c r="J553" s="79"/>
      <c r="K553" s="79"/>
      <c r="L553" s="79"/>
    </row>
    <row r="554" spans="10:12" x14ac:dyDescent="0.35">
      <c r="J554" s="79"/>
      <c r="K554" s="79"/>
      <c r="L554" s="79"/>
    </row>
    <row r="555" spans="10:12" x14ac:dyDescent="0.35">
      <c r="J555" s="79"/>
      <c r="K555" s="79"/>
      <c r="L555" s="79"/>
    </row>
    <row r="556" spans="10:12" x14ac:dyDescent="0.35">
      <c r="J556" s="79"/>
      <c r="K556" s="79"/>
      <c r="L556" s="79"/>
    </row>
    <row r="557" spans="10:12" x14ac:dyDescent="0.35">
      <c r="J557" s="79"/>
      <c r="K557" s="79"/>
      <c r="L557" s="79"/>
    </row>
    <row r="558" spans="10:12" x14ac:dyDescent="0.35">
      <c r="J558" s="79"/>
      <c r="K558" s="79"/>
      <c r="L558" s="79"/>
    </row>
    <row r="559" spans="10:12" x14ac:dyDescent="0.35">
      <c r="J559" s="79"/>
      <c r="K559" s="79"/>
      <c r="L559" s="79"/>
    </row>
    <row r="560" spans="10:12" x14ac:dyDescent="0.35">
      <c r="J560" s="79"/>
      <c r="K560" s="79"/>
      <c r="L560" s="79"/>
    </row>
    <row r="561" spans="10:12" x14ac:dyDescent="0.35">
      <c r="J561" s="79"/>
      <c r="K561" s="79"/>
      <c r="L561" s="79"/>
    </row>
    <row r="562" spans="10:12" x14ac:dyDescent="0.35">
      <c r="J562" s="79"/>
      <c r="K562" s="79"/>
      <c r="L562" s="79"/>
    </row>
    <row r="563" spans="10:12" x14ac:dyDescent="0.35">
      <c r="J563" s="79"/>
      <c r="K563" s="79"/>
      <c r="L563" s="79"/>
    </row>
    <row r="564" spans="10:12" x14ac:dyDescent="0.35">
      <c r="J564" s="79"/>
      <c r="K564" s="79"/>
      <c r="L564" s="79"/>
    </row>
    <row r="565" spans="10:12" x14ac:dyDescent="0.35">
      <c r="J565" s="79"/>
      <c r="K565" s="79"/>
      <c r="L565" s="79"/>
    </row>
    <row r="566" spans="10:12" x14ac:dyDescent="0.35">
      <c r="J566" s="79"/>
      <c r="K566" s="79"/>
      <c r="L566" s="79"/>
    </row>
    <row r="567" spans="10:12" x14ac:dyDescent="0.35">
      <c r="J567" s="79"/>
      <c r="K567" s="79"/>
      <c r="L567" s="79"/>
    </row>
    <row r="568" spans="10:12" x14ac:dyDescent="0.35">
      <c r="J568" s="79"/>
      <c r="K568" s="79"/>
      <c r="L568" s="79"/>
    </row>
    <row r="569" spans="10:12" x14ac:dyDescent="0.35">
      <c r="J569" s="79"/>
      <c r="K569" s="79"/>
      <c r="L569" s="79"/>
    </row>
    <row r="570" spans="10:12" x14ac:dyDescent="0.35">
      <c r="J570" s="79"/>
      <c r="K570" s="79"/>
      <c r="L570" s="79"/>
    </row>
    <row r="571" spans="10:12" x14ac:dyDescent="0.35">
      <c r="J571" s="79"/>
      <c r="K571" s="79"/>
      <c r="L571" s="79"/>
    </row>
    <row r="572" spans="10:12" x14ac:dyDescent="0.35">
      <c r="J572" s="79"/>
      <c r="K572" s="79"/>
      <c r="L572" s="79"/>
    </row>
    <row r="573" spans="10:12" x14ac:dyDescent="0.35">
      <c r="J573" s="79"/>
      <c r="K573" s="79"/>
      <c r="L573" s="79"/>
    </row>
    <row r="574" spans="10:12" x14ac:dyDescent="0.35">
      <c r="J574" s="79"/>
      <c r="K574" s="79"/>
      <c r="L574" s="79"/>
    </row>
    <row r="575" spans="10:12" x14ac:dyDescent="0.35">
      <c r="J575" s="79"/>
      <c r="K575" s="79"/>
      <c r="L575" s="79"/>
    </row>
    <row r="576" spans="10:12" x14ac:dyDescent="0.35">
      <c r="J576" s="79"/>
      <c r="K576" s="79"/>
      <c r="L576" s="79"/>
    </row>
    <row r="577" spans="10:12" x14ac:dyDescent="0.35">
      <c r="J577" s="79"/>
      <c r="K577" s="79"/>
      <c r="L577" s="79"/>
    </row>
    <row r="578" spans="10:12" x14ac:dyDescent="0.35">
      <c r="J578" s="79"/>
      <c r="K578" s="79"/>
      <c r="L578" s="79"/>
    </row>
    <row r="579" spans="10:12" x14ac:dyDescent="0.35">
      <c r="J579" s="79"/>
      <c r="K579" s="79"/>
      <c r="L579" s="79"/>
    </row>
    <row r="580" spans="10:12" x14ac:dyDescent="0.35">
      <c r="J580" s="79"/>
      <c r="K580" s="79"/>
      <c r="L580" s="79"/>
    </row>
    <row r="581" spans="10:12" x14ac:dyDescent="0.35">
      <c r="J581" s="79"/>
      <c r="K581" s="79"/>
      <c r="L581" s="79"/>
    </row>
    <row r="582" spans="10:12" x14ac:dyDescent="0.35">
      <c r="J582" s="79"/>
      <c r="K582" s="79"/>
      <c r="L582" s="79"/>
    </row>
    <row r="583" spans="10:12" x14ac:dyDescent="0.35">
      <c r="J583" s="79"/>
      <c r="K583" s="79"/>
      <c r="L583" s="79"/>
    </row>
    <row r="584" spans="10:12" x14ac:dyDescent="0.35">
      <c r="J584" s="79"/>
      <c r="K584" s="79"/>
      <c r="L584" s="79"/>
    </row>
    <row r="585" spans="10:12" x14ac:dyDescent="0.35">
      <c r="J585" s="79"/>
      <c r="K585" s="79"/>
      <c r="L585" s="79"/>
    </row>
    <row r="586" spans="10:12" x14ac:dyDescent="0.35">
      <c r="J586" s="79"/>
      <c r="K586" s="79"/>
      <c r="L586" s="79"/>
    </row>
    <row r="587" spans="10:12" x14ac:dyDescent="0.35">
      <c r="J587" s="79"/>
      <c r="K587" s="79"/>
      <c r="L587" s="79"/>
    </row>
    <row r="588" spans="10:12" x14ac:dyDescent="0.35">
      <c r="J588" s="79"/>
      <c r="K588" s="79"/>
      <c r="L588" s="79"/>
    </row>
    <row r="589" spans="10:12" x14ac:dyDescent="0.35">
      <c r="J589" s="79"/>
      <c r="K589" s="79"/>
      <c r="L589" s="79"/>
    </row>
    <row r="590" spans="10:12" x14ac:dyDescent="0.35">
      <c r="J590" s="79"/>
      <c r="K590" s="79"/>
      <c r="L590" s="79"/>
    </row>
    <row r="591" spans="10:12" x14ac:dyDescent="0.35">
      <c r="J591" s="79"/>
      <c r="K591" s="79"/>
      <c r="L591" s="79"/>
    </row>
    <row r="592" spans="10:12" x14ac:dyDescent="0.35">
      <c r="J592" s="79"/>
      <c r="K592" s="79"/>
      <c r="L592" s="79"/>
    </row>
    <row r="593" spans="10:12" x14ac:dyDescent="0.35">
      <c r="J593" s="79"/>
      <c r="K593" s="79"/>
      <c r="L593" s="79"/>
    </row>
    <row r="594" spans="10:12" x14ac:dyDescent="0.35">
      <c r="J594" s="79"/>
      <c r="K594" s="79"/>
      <c r="L594" s="79"/>
    </row>
    <row r="595" spans="10:12" x14ac:dyDescent="0.35">
      <c r="J595" s="79"/>
      <c r="K595" s="79"/>
      <c r="L595" s="79"/>
    </row>
    <row r="596" spans="10:12" x14ac:dyDescent="0.35">
      <c r="J596" s="79"/>
      <c r="K596" s="79"/>
      <c r="L596" s="79"/>
    </row>
    <row r="597" spans="10:12" x14ac:dyDescent="0.35">
      <c r="J597" s="79"/>
      <c r="K597" s="79"/>
      <c r="L597" s="79"/>
    </row>
    <row r="598" spans="10:12" x14ac:dyDescent="0.35">
      <c r="J598" s="79"/>
      <c r="K598" s="79"/>
      <c r="L598" s="79"/>
    </row>
    <row r="599" spans="10:12" x14ac:dyDescent="0.35">
      <c r="J599" s="79"/>
      <c r="K599" s="79"/>
      <c r="L599" s="79"/>
    </row>
    <row r="600" spans="10:12" x14ac:dyDescent="0.35">
      <c r="J600" s="79"/>
      <c r="K600" s="79"/>
      <c r="L600" s="79"/>
    </row>
    <row r="601" spans="10:12" x14ac:dyDescent="0.35">
      <c r="J601" s="79"/>
      <c r="K601" s="79"/>
      <c r="L601" s="79"/>
    </row>
    <row r="602" spans="10:12" x14ac:dyDescent="0.35">
      <c r="J602" s="79"/>
      <c r="K602" s="79"/>
      <c r="L602" s="79"/>
    </row>
    <row r="603" spans="10:12" x14ac:dyDescent="0.35">
      <c r="J603" s="79"/>
      <c r="K603" s="79"/>
      <c r="L603" s="79"/>
    </row>
    <row r="604" spans="10:12" x14ac:dyDescent="0.35">
      <c r="J604" s="79"/>
      <c r="K604" s="79"/>
      <c r="L604" s="79"/>
    </row>
    <row r="605" spans="10:12" x14ac:dyDescent="0.35">
      <c r="J605" s="79"/>
      <c r="K605" s="79"/>
      <c r="L605" s="79"/>
    </row>
    <row r="606" spans="10:12" x14ac:dyDescent="0.35">
      <c r="J606" s="79"/>
      <c r="K606" s="79"/>
      <c r="L606" s="79"/>
    </row>
    <row r="607" spans="10:12" x14ac:dyDescent="0.35">
      <c r="J607" s="79"/>
      <c r="K607" s="79"/>
      <c r="L607" s="79"/>
    </row>
    <row r="608" spans="10:12" x14ac:dyDescent="0.35">
      <c r="J608" s="79"/>
      <c r="K608" s="79"/>
      <c r="L608" s="79"/>
    </row>
    <row r="609" spans="10:12" x14ac:dyDescent="0.35">
      <c r="J609" s="79"/>
      <c r="K609" s="79"/>
      <c r="L609" s="79"/>
    </row>
    <row r="610" spans="10:12" x14ac:dyDescent="0.35">
      <c r="J610" s="79"/>
      <c r="K610" s="79"/>
      <c r="L610" s="79"/>
    </row>
    <row r="611" spans="10:12" x14ac:dyDescent="0.35">
      <c r="J611" s="79"/>
      <c r="K611" s="79"/>
      <c r="L611" s="79"/>
    </row>
    <row r="612" spans="10:12" x14ac:dyDescent="0.35">
      <c r="J612" s="79"/>
      <c r="K612" s="79"/>
      <c r="L612" s="79"/>
    </row>
    <row r="613" spans="10:12" x14ac:dyDescent="0.35">
      <c r="J613" s="79"/>
      <c r="K613" s="79"/>
      <c r="L613" s="79"/>
    </row>
    <row r="614" spans="10:12" x14ac:dyDescent="0.35">
      <c r="J614" s="79"/>
      <c r="K614" s="79"/>
      <c r="L614" s="79"/>
    </row>
    <row r="615" spans="10:12" x14ac:dyDescent="0.35">
      <c r="J615" s="79"/>
      <c r="K615" s="79"/>
      <c r="L615" s="79"/>
    </row>
    <row r="616" spans="10:12" x14ac:dyDescent="0.35">
      <c r="J616" s="79"/>
      <c r="K616" s="79"/>
      <c r="L616" s="79"/>
    </row>
    <row r="617" spans="10:12" x14ac:dyDescent="0.35">
      <c r="J617" s="79"/>
      <c r="K617" s="79"/>
      <c r="L617" s="79"/>
    </row>
    <row r="618" spans="10:12" x14ac:dyDescent="0.35">
      <c r="J618" s="79"/>
      <c r="K618" s="79"/>
      <c r="L618" s="79"/>
    </row>
    <row r="619" spans="10:12" x14ac:dyDescent="0.35">
      <c r="J619" s="79"/>
      <c r="K619" s="79"/>
      <c r="L619" s="79"/>
    </row>
    <row r="620" spans="10:12" x14ac:dyDescent="0.35">
      <c r="J620" s="79"/>
      <c r="K620" s="79"/>
      <c r="L620" s="79"/>
    </row>
    <row r="621" spans="10:12" x14ac:dyDescent="0.35">
      <c r="J621" s="79"/>
      <c r="K621" s="79"/>
      <c r="L621" s="79"/>
    </row>
    <row r="622" spans="10:12" x14ac:dyDescent="0.35">
      <c r="J622" s="79"/>
      <c r="K622" s="79"/>
      <c r="L622" s="79"/>
    </row>
    <row r="623" spans="10:12" x14ac:dyDescent="0.35">
      <c r="J623" s="79"/>
      <c r="K623" s="79"/>
      <c r="L623" s="79"/>
    </row>
    <row r="624" spans="10:12" x14ac:dyDescent="0.35">
      <c r="J624" s="79"/>
      <c r="K624" s="79"/>
      <c r="L624" s="79"/>
    </row>
    <row r="625" spans="10:12" x14ac:dyDescent="0.35">
      <c r="J625" s="79"/>
      <c r="K625" s="79"/>
      <c r="L625" s="79"/>
    </row>
    <row r="626" spans="10:12" x14ac:dyDescent="0.35">
      <c r="J626" s="79"/>
      <c r="K626" s="79"/>
      <c r="L626" s="79"/>
    </row>
    <row r="627" spans="10:12" x14ac:dyDescent="0.35">
      <c r="J627" s="79"/>
      <c r="K627" s="79"/>
      <c r="L627" s="79"/>
    </row>
    <row r="628" spans="10:12" x14ac:dyDescent="0.35">
      <c r="J628" s="79"/>
      <c r="K628" s="79"/>
      <c r="L628" s="79"/>
    </row>
    <row r="629" spans="10:12" x14ac:dyDescent="0.35">
      <c r="J629" s="79"/>
      <c r="K629" s="79"/>
      <c r="L629" s="79"/>
    </row>
    <row r="630" spans="10:12" x14ac:dyDescent="0.35">
      <c r="J630" s="79"/>
      <c r="K630" s="79"/>
      <c r="L630" s="79"/>
    </row>
    <row r="631" spans="10:12" x14ac:dyDescent="0.35">
      <c r="J631" s="79"/>
      <c r="K631" s="79"/>
      <c r="L631" s="79"/>
    </row>
    <row r="632" spans="10:12" x14ac:dyDescent="0.35">
      <c r="J632" s="79"/>
      <c r="K632" s="79"/>
      <c r="L632" s="79"/>
    </row>
    <row r="633" spans="10:12" x14ac:dyDescent="0.35">
      <c r="J633" s="79"/>
      <c r="K633" s="79"/>
      <c r="L633" s="79"/>
    </row>
    <row r="634" spans="10:12" x14ac:dyDescent="0.35">
      <c r="J634" s="79"/>
      <c r="K634" s="79"/>
      <c r="L634" s="79"/>
    </row>
    <row r="635" spans="10:12" x14ac:dyDescent="0.35">
      <c r="J635" s="79"/>
      <c r="K635" s="79"/>
      <c r="L635" s="79"/>
    </row>
    <row r="636" spans="10:12" x14ac:dyDescent="0.35">
      <c r="J636" s="79"/>
      <c r="K636" s="79"/>
      <c r="L636" s="79"/>
    </row>
    <row r="637" spans="10:12" x14ac:dyDescent="0.35">
      <c r="J637" s="79"/>
      <c r="K637" s="79"/>
      <c r="L637" s="79"/>
    </row>
    <row r="638" spans="10:12" x14ac:dyDescent="0.35">
      <c r="J638" s="79"/>
      <c r="K638" s="79"/>
      <c r="L638" s="79"/>
    </row>
    <row r="639" spans="10:12" x14ac:dyDescent="0.35">
      <c r="J639" s="79"/>
      <c r="K639" s="79"/>
      <c r="L639" s="79"/>
    </row>
    <row r="640" spans="10:12" x14ac:dyDescent="0.35">
      <c r="J640" s="79"/>
      <c r="K640" s="79"/>
      <c r="L640" s="79"/>
    </row>
    <row r="641" spans="10:12" x14ac:dyDescent="0.35">
      <c r="J641" s="79"/>
      <c r="K641" s="79"/>
      <c r="L641" s="79"/>
    </row>
    <row r="642" spans="10:12" x14ac:dyDescent="0.35">
      <c r="J642" s="79"/>
      <c r="K642" s="79"/>
      <c r="L642" s="79"/>
    </row>
    <row r="643" spans="10:12" x14ac:dyDescent="0.35">
      <c r="J643" s="79"/>
      <c r="K643" s="79"/>
      <c r="L643" s="79"/>
    </row>
    <row r="644" spans="10:12" x14ac:dyDescent="0.35">
      <c r="J644" s="79"/>
      <c r="K644" s="79"/>
      <c r="L644" s="79"/>
    </row>
    <row r="645" spans="10:12" x14ac:dyDescent="0.35">
      <c r="J645" s="79"/>
      <c r="K645" s="79"/>
      <c r="L645" s="79"/>
    </row>
    <row r="646" spans="10:12" x14ac:dyDescent="0.35">
      <c r="J646" s="79"/>
      <c r="K646" s="79"/>
      <c r="L646" s="79"/>
    </row>
    <row r="647" spans="10:12" x14ac:dyDescent="0.35">
      <c r="J647" s="79"/>
      <c r="K647" s="79"/>
      <c r="L647" s="79"/>
    </row>
    <row r="648" spans="10:12" x14ac:dyDescent="0.35">
      <c r="J648" s="79"/>
      <c r="K648" s="79"/>
      <c r="L648" s="79"/>
    </row>
    <row r="649" spans="10:12" x14ac:dyDescent="0.35">
      <c r="J649" s="79"/>
      <c r="K649" s="79"/>
      <c r="L649" s="79"/>
    </row>
    <row r="650" spans="10:12" x14ac:dyDescent="0.35">
      <c r="J650" s="79"/>
      <c r="K650" s="79"/>
      <c r="L650" s="79"/>
    </row>
    <row r="651" spans="10:12" x14ac:dyDescent="0.35">
      <c r="J651" s="79"/>
      <c r="K651" s="79"/>
      <c r="L651" s="79"/>
    </row>
    <row r="652" spans="10:12" x14ac:dyDescent="0.35">
      <c r="J652" s="79"/>
      <c r="K652" s="79"/>
      <c r="L652" s="79"/>
    </row>
    <row r="653" spans="10:12" x14ac:dyDescent="0.35">
      <c r="J653" s="79"/>
      <c r="K653" s="79"/>
      <c r="L653" s="79"/>
    </row>
    <row r="654" spans="10:12" x14ac:dyDescent="0.35">
      <c r="J654" s="79"/>
      <c r="K654" s="79"/>
      <c r="L654" s="79"/>
    </row>
    <row r="655" spans="10:12" x14ac:dyDescent="0.35">
      <c r="J655" s="79"/>
      <c r="K655" s="79"/>
      <c r="L655" s="79"/>
    </row>
    <row r="656" spans="10:12" x14ac:dyDescent="0.35">
      <c r="J656" s="79"/>
      <c r="K656" s="79"/>
      <c r="L656" s="79"/>
    </row>
    <row r="657" spans="10:12" x14ac:dyDescent="0.35">
      <c r="J657" s="79"/>
      <c r="K657" s="79"/>
      <c r="L657" s="79"/>
    </row>
    <row r="658" spans="10:12" x14ac:dyDescent="0.35">
      <c r="J658" s="79"/>
      <c r="K658" s="79"/>
      <c r="L658" s="79"/>
    </row>
    <row r="659" spans="10:12" x14ac:dyDescent="0.35">
      <c r="J659" s="79"/>
      <c r="K659" s="79"/>
      <c r="L659" s="79"/>
    </row>
    <row r="660" spans="10:12" x14ac:dyDescent="0.35">
      <c r="J660" s="79"/>
      <c r="K660" s="79"/>
      <c r="L660" s="79"/>
    </row>
    <row r="661" spans="10:12" x14ac:dyDescent="0.35">
      <c r="J661" s="79"/>
      <c r="K661" s="79"/>
      <c r="L661" s="79"/>
    </row>
    <row r="662" spans="10:12" x14ac:dyDescent="0.35">
      <c r="J662" s="79"/>
      <c r="K662" s="79"/>
      <c r="L662" s="79"/>
    </row>
    <row r="663" spans="10:12" x14ac:dyDescent="0.35">
      <c r="J663" s="79"/>
      <c r="K663" s="79"/>
      <c r="L663" s="79"/>
    </row>
    <row r="664" spans="10:12" x14ac:dyDescent="0.35">
      <c r="J664" s="79"/>
      <c r="K664" s="79"/>
      <c r="L664" s="79"/>
    </row>
    <row r="665" spans="10:12" x14ac:dyDescent="0.35">
      <c r="J665" s="79"/>
      <c r="K665" s="79"/>
      <c r="L665" s="79"/>
    </row>
    <row r="666" spans="10:12" x14ac:dyDescent="0.35">
      <c r="J666" s="79"/>
      <c r="K666" s="79"/>
      <c r="L666" s="79"/>
    </row>
    <row r="667" spans="10:12" x14ac:dyDescent="0.35">
      <c r="J667" s="79"/>
      <c r="K667" s="79"/>
      <c r="L667" s="79"/>
    </row>
    <row r="668" spans="10:12" x14ac:dyDescent="0.35">
      <c r="J668" s="79"/>
      <c r="K668" s="79"/>
      <c r="L668" s="79"/>
    </row>
    <row r="669" spans="10:12" x14ac:dyDescent="0.35">
      <c r="J669" s="79"/>
      <c r="K669" s="79"/>
      <c r="L669" s="79"/>
    </row>
    <row r="670" spans="10:12" x14ac:dyDescent="0.35">
      <c r="J670" s="79"/>
      <c r="K670" s="79"/>
      <c r="L670" s="79"/>
    </row>
    <row r="671" spans="10:12" x14ac:dyDescent="0.35">
      <c r="J671" s="79"/>
      <c r="K671" s="79"/>
      <c r="L671" s="79"/>
    </row>
    <row r="672" spans="10:12" x14ac:dyDescent="0.35">
      <c r="J672" s="79"/>
      <c r="K672" s="79"/>
      <c r="L672" s="79"/>
    </row>
    <row r="673" spans="10:12" x14ac:dyDescent="0.35">
      <c r="J673" s="79"/>
      <c r="K673" s="79"/>
      <c r="L673" s="79"/>
    </row>
    <row r="674" spans="10:12" x14ac:dyDescent="0.35">
      <c r="J674" s="79"/>
      <c r="K674" s="79"/>
      <c r="L674" s="79"/>
    </row>
    <row r="675" spans="10:12" x14ac:dyDescent="0.35">
      <c r="J675" s="79"/>
      <c r="K675" s="79"/>
      <c r="L675" s="79"/>
    </row>
    <row r="676" spans="10:12" x14ac:dyDescent="0.35">
      <c r="J676" s="79"/>
      <c r="K676" s="79"/>
      <c r="L676" s="79"/>
    </row>
    <row r="677" spans="10:12" x14ac:dyDescent="0.35">
      <c r="J677" s="79"/>
      <c r="K677" s="79"/>
      <c r="L677" s="79"/>
    </row>
    <row r="678" spans="10:12" x14ac:dyDescent="0.35">
      <c r="J678" s="79"/>
      <c r="K678" s="79"/>
      <c r="L678" s="79"/>
    </row>
    <row r="679" spans="10:12" x14ac:dyDescent="0.35">
      <c r="J679" s="79"/>
      <c r="K679" s="79"/>
      <c r="L679" s="79"/>
    </row>
    <row r="680" spans="10:12" x14ac:dyDescent="0.35">
      <c r="J680" s="79"/>
      <c r="K680" s="79"/>
      <c r="L680" s="79"/>
    </row>
    <row r="681" spans="10:12" x14ac:dyDescent="0.35">
      <c r="J681" s="79"/>
      <c r="K681" s="79"/>
      <c r="L681" s="79"/>
    </row>
    <row r="682" spans="10:12" x14ac:dyDescent="0.35">
      <c r="J682" s="79"/>
      <c r="K682" s="79"/>
      <c r="L682" s="79"/>
    </row>
    <row r="683" spans="10:12" x14ac:dyDescent="0.35">
      <c r="J683" s="79"/>
      <c r="K683" s="79"/>
      <c r="L683" s="79"/>
    </row>
    <row r="684" spans="10:12" x14ac:dyDescent="0.35">
      <c r="J684" s="79"/>
      <c r="K684" s="79"/>
      <c r="L684" s="79"/>
    </row>
    <row r="685" spans="10:12" x14ac:dyDescent="0.35">
      <c r="J685" s="79"/>
      <c r="K685" s="79"/>
      <c r="L685" s="79"/>
    </row>
    <row r="686" spans="10:12" x14ac:dyDescent="0.35">
      <c r="J686" s="79"/>
      <c r="K686" s="79"/>
      <c r="L686" s="79"/>
    </row>
    <row r="687" spans="10:12" x14ac:dyDescent="0.35">
      <c r="J687" s="79"/>
      <c r="K687" s="79"/>
      <c r="L687" s="79"/>
    </row>
    <row r="688" spans="10:12" x14ac:dyDescent="0.35">
      <c r="J688" s="79"/>
      <c r="K688" s="79"/>
      <c r="L688" s="79"/>
    </row>
    <row r="689" spans="10:12" x14ac:dyDescent="0.35">
      <c r="J689" s="79"/>
      <c r="K689" s="79"/>
      <c r="L689" s="79"/>
    </row>
    <row r="690" spans="10:12" x14ac:dyDescent="0.35">
      <c r="J690" s="79"/>
      <c r="K690" s="79"/>
      <c r="L690" s="79"/>
    </row>
    <row r="691" spans="10:12" x14ac:dyDescent="0.35">
      <c r="J691" s="79"/>
      <c r="K691" s="79"/>
      <c r="L691" s="79"/>
    </row>
    <row r="692" spans="10:12" x14ac:dyDescent="0.35">
      <c r="J692" s="79"/>
      <c r="K692" s="79"/>
      <c r="L692" s="79"/>
    </row>
    <row r="693" spans="10:12" x14ac:dyDescent="0.35">
      <c r="J693" s="79"/>
      <c r="K693" s="79"/>
      <c r="L693" s="79"/>
    </row>
    <row r="694" spans="10:12" x14ac:dyDescent="0.35">
      <c r="J694" s="79"/>
      <c r="K694" s="79"/>
      <c r="L694" s="79"/>
    </row>
    <row r="695" spans="10:12" x14ac:dyDescent="0.35">
      <c r="J695" s="79"/>
      <c r="K695" s="79"/>
      <c r="L695" s="79"/>
    </row>
    <row r="696" spans="10:12" x14ac:dyDescent="0.35">
      <c r="J696" s="79"/>
      <c r="K696" s="79"/>
      <c r="L696" s="79"/>
    </row>
    <row r="697" spans="10:12" x14ac:dyDescent="0.35">
      <c r="J697" s="79"/>
      <c r="K697" s="79"/>
      <c r="L697" s="79"/>
    </row>
    <row r="698" spans="10:12" x14ac:dyDescent="0.35">
      <c r="J698" s="79"/>
      <c r="K698" s="79"/>
      <c r="L698" s="79"/>
    </row>
    <row r="699" spans="10:12" x14ac:dyDescent="0.35">
      <c r="J699" s="79"/>
      <c r="K699" s="79"/>
      <c r="L699" s="79"/>
    </row>
    <row r="700" spans="10:12" x14ac:dyDescent="0.35">
      <c r="J700" s="79"/>
      <c r="K700" s="79"/>
      <c r="L700" s="79"/>
    </row>
    <row r="701" spans="10:12" x14ac:dyDescent="0.35">
      <c r="J701" s="79"/>
      <c r="K701" s="79"/>
      <c r="L701" s="79"/>
    </row>
    <row r="702" spans="10:12" x14ac:dyDescent="0.35">
      <c r="J702" s="79"/>
      <c r="K702" s="79"/>
      <c r="L702" s="79"/>
    </row>
    <row r="703" spans="10:12" x14ac:dyDescent="0.35">
      <c r="J703" s="79"/>
      <c r="K703" s="79"/>
      <c r="L703" s="79"/>
    </row>
    <row r="704" spans="10:12" x14ac:dyDescent="0.35">
      <c r="J704" s="79"/>
      <c r="K704" s="79"/>
      <c r="L704" s="79"/>
    </row>
    <row r="705" spans="10:12" x14ac:dyDescent="0.35">
      <c r="J705" s="79"/>
      <c r="K705" s="79"/>
      <c r="L705" s="79"/>
    </row>
    <row r="706" spans="10:12" x14ac:dyDescent="0.35">
      <c r="J706" s="79"/>
      <c r="K706" s="79"/>
      <c r="L706" s="79"/>
    </row>
    <row r="707" spans="10:12" x14ac:dyDescent="0.35">
      <c r="J707" s="79"/>
      <c r="K707" s="79"/>
      <c r="L707" s="79"/>
    </row>
    <row r="708" spans="10:12" x14ac:dyDescent="0.35">
      <c r="J708" s="79"/>
      <c r="K708" s="79"/>
      <c r="L708" s="79"/>
    </row>
    <row r="709" spans="10:12" x14ac:dyDescent="0.35">
      <c r="J709" s="79"/>
      <c r="K709" s="79"/>
      <c r="L709" s="79"/>
    </row>
    <row r="710" spans="10:12" x14ac:dyDescent="0.35">
      <c r="J710" s="79"/>
      <c r="K710" s="79"/>
      <c r="L710" s="79"/>
    </row>
    <row r="711" spans="10:12" x14ac:dyDescent="0.35">
      <c r="J711" s="79"/>
      <c r="K711" s="79"/>
      <c r="L711" s="79"/>
    </row>
    <row r="712" spans="10:12" x14ac:dyDescent="0.35">
      <c r="J712" s="79"/>
      <c r="K712" s="79"/>
      <c r="L712" s="79"/>
    </row>
    <row r="713" spans="10:12" x14ac:dyDescent="0.35">
      <c r="J713" s="79"/>
      <c r="K713" s="79"/>
      <c r="L713" s="79"/>
    </row>
    <row r="714" spans="10:12" x14ac:dyDescent="0.35">
      <c r="J714" s="79"/>
      <c r="K714" s="79"/>
      <c r="L714" s="79"/>
    </row>
    <row r="715" spans="10:12" x14ac:dyDescent="0.35">
      <c r="J715" s="79"/>
      <c r="K715" s="79"/>
      <c r="L715" s="79"/>
    </row>
    <row r="716" spans="10:12" x14ac:dyDescent="0.35">
      <c r="J716" s="79"/>
      <c r="K716" s="79"/>
      <c r="L716" s="79"/>
    </row>
    <row r="717" spans="10:12" x14ac:dyDescent="0.35">
      <c r="J717" s="79"/>
      <c r="K717" s="79"/>
      <c r="L717" s="79"/>
    </row>
    <row r="718" spans="10:12" x14ac:dyDescent="0.35">
      <c r="J718" s="79"/>
      <c r="K718" s="79"/>
      <c r="L718" s="79"/>
    </row>
    <row r="719" spans="10:12" x14ac:dyDescent="0.35">
      <c r="J719" s="79"/>
      <c r="K719" s="79"/>
      <c r="L719" s="79"/>
    </row>
    <row r="720" spans="10:12" x14ac:dyDescent="0.35">
      <c r="J720" s="79"/>
      <c r="K720" s="79"/>
      <c r="L720" s="79"/>
    </row>
    <row r="721" spans="10:12" x14ac:dyDescent="0.35">
      <c r="J721" s="79"/>
      <c r="K721" s="79"/>
      <c r="L721" s="79"/>
    </row>
    <row r="722" spans="10:12" x14ac:dyDescent="0.35">
      <c r="J722" s="79"/>
      <c r="K722" s="79"/>
      <c r="L722" s="79"/>
    </row>
    <row r="723" spans="10:12" x14ac:dyDescent="0.35">
      <c r="J723" s="79"/>
      <c r="K723" s="79"/>
      <c r="L723" s="79"/>
    </row>
    <row r="724" spans="10:12" x14ac:dyDescent="0.35">
      <c r="J724" s="79"/>
      <c r="K724" s="79"/>
      <c r="L724" s="79"/>
    </row>
    <row r="725" spans="10:12" x14ac:dyDescent="0.35">
      <c r="J725" s="79"/>
      <c r="K725" s="79"/>
      <c r="L725" s="79"/>
    </row>
    <row r="726" spans="10:12" x14ac:dyDescent="0.35">
      <c r="J726" s="79"/>
      <c r="K726" s="79"/>
      <c r="L726" s="79"/>
    </row>
    <row r="727" spans="10:12" x14ac:dyDescent="0.35">
      <c r="J727" s="79"/>
      <c r="K727" s="79"/>
      <c r="L727" s="79"/>
    </row>
    <row r="728" spans="10:12" x14ac:dyDescent="0.35">
      <c r="J728" s="79"/>
      <c r="K728" s="79"/>
      <c r="L728" s="79"/>
    </row>
    <row r="729" spans="10:12" x14ac:dyDescent="0.35">
      <c r="J729" s="79"/>
      <c r="K729" s="79"/>
      <c r="L729" s="79"/>
    </row>
    <row r="730" spans="10:12" x14ac:dyDescent="0.35">
      <c r="J730" s="79"/>
      <c r="K730" s="79"/>
      <c r="L730" s="79"/>
    </row>
    <row r="731" spans="10:12" x14ac:dyDescent="0.35">
      <c r="J731" s="79"/>
      <c r="K731" s="79"/>
      <c r="L731" s="79"/>
    </row>
    <row r="732" spans="10:12" x14ac:dyDescent="0.35">
      <c r="J732" s="79"/>
      <c r="K732" s="79"/>
      <c r="L732" s="79"/>
    </row>
    <row r="733" spans="10:12" x14ac:dyDescent="0.35">
      <c r="J733" s="79"/>
      <c r="K733" s="79"/>
      <c r="L733" s="79"/>
    </row>
    <row r="734" spans="10:12" x14ac:dyDescent="0.35">
      <c r="J734" s="79"/>
      <c r="K734" s="79"/>
      <c r="L734" s="79"/>
    </row>
    <row r="735" spans="10:12" x14ac:dyDescent="0.35">
      <c r="J735" s="79"/>
      <c r="K735" s="79"/>
      <c r="L735" s="79"/>
    </row>
    <row r="736" spans="10:12" x14ac:dyDescent="0.35">
      <c r="J736" s="79"/>
      <c r="K736" s="79"/>
      <c r="L736" s="79"/>
    </row>
    <row r="737" spans="10:12" x14ac:dyDescent="0.35">
      <c r="J737" s="79"/>
      <c r="K737" s="79"/>
      <c r="L737" s="79"/>
    </row>
    <row r="738" spans="10:12" x14ac:dyDescent="0.35">
      <c r="J738" s="79"/>
      <c r="K738" s="79"/>
      <c r="L738" s="79"/>
    </row>
    <row r="739" spans="10:12" x14ac:dyDescent="0.35">
      <c r="J739" s="79"/>
      <c r="K739" s="79"/>
      <c r="L739" s="79"/>
    </row>
    <row r="740" spans="10:12" x14ac:dyDescent="0.35">
      <c r="J740" s="79"/>
      <c r="K740" s="79"/>
      <c r="L740" s="79"/>
    </row>
    <row r="741" spans="10:12" x14ac:dyDescent="0.35">
      <c r="J741" s="79"/>
      <c r="K741" s="79"/>
      <c r="L741" s="79"/>
    </row>
    <row r="742" spans="10:12" x14ac:dyDescent="0.35">
      <c r="J742" s="79"/>
      <c r="K742" s="79"/>
      <c r="L742" s="79"/>
    </row>
    <row r="743" spans="10:12" x14ac:dyDescent="0.35">
      <c r="J743" s="79"/>
      <c r="K743" s="79"/>
      <c r="L743" s="79"/>
    </row>
    <row r="744" spans="10:12" x14ac:dyDescent="0.35">
      <c r="J744" s="79"/>
      <c r="K744" s="79"/>
      <c r="L744" s="79"/>
    </row>
    <row r="745" spans="10:12" x14ac:dyDescent="0.35">
      <c r="J745" s="79"/>
      <c r="K745" s="79"/>
      <c r="L745" s="79"/>
    </row>
    <row r="746" spans="10:12" x14ac:dyDescent="0.35">
      <c r="J746" s="79"/>
      <c r="K746" s="79"/>
      <c r="L746" s="79"/>
    </row>
    <row r="747" spans="10:12" x14ac:dyDescent="0.35">
      <c r="J747" s="79"/>
      <c r="K747" s="79"/>
      <c r="L747" s="79"/>
    </row>
    <row r="748" spans="10:12" x14ac:dyDescent="0.35">
      <c r="J748" s="79"/>
      <c r="K748" s="79"/>
      <c r="L748" s="79"/>
    </row>
    <row r="749" spans="10:12" x14ac:dyDescent="0.35">
      <c r="J749" s="79"/>
      <c r="K749" s="79"/>
      <c r="L749" s="79"/>
    </row>
    <row r="750" spans="10:12" x14ac:dyDescent="0.35">
      <c r="J750" s="79"/>
      <c r="K750" s="79"/>
      <c r="L750" s="79"/>
    </row>
    <row r="751" spans="10:12" x14ac:dyDescent="0.35">
      <c r="J751" s="79"/>
      <c r="K751" s="79"/>
      <c r="L751" s="79"/>
    </row>
    <row r="752" spans="10:12" x14ac:dyDescent="0.35">
      <c r="J752" s="79"/>
      <c r="K752" s="79"/>
      <c r="L752" s="79"/>
    </row>
    <row r="753" spans="10:12" x14ac:dyDescent="0.35">
      <c r="J753" s="79"/>
      <c r="K753" s="79"/>
      <c r="L753" s="79"/>
    </row>
    <row r="754" spans="10:12" x14ac:dyDescent="0.35">
      <c r="J754" s="79"/>
      <c r="K754" s="79"/>
      <c r="L754" s="79"/>
    </row>
    <row r="755" spans="10:12" x14ac:dyDescent="0.35">
      <c r="J755" s="79"/>
      <c r="K755" s="79"/>
      <c r="L755" s="79"/>
    </row>
    <row r="756" spans="10:12" x14ac:dyDescent="0.35">
      <c r="J756" s="79"/>
      <c r="K756" s="79"/>
      <c r="L756" s="79"/>
    </row>
    <row r="757" spans="10:12" x14ac:dyDescent="0.35">
      <c r="J757" s="79"/>
      <c r="K757" s="79"/>
      <c r="L757" s="79"/>
    </row>
    <row r="758" spans="10:12" x14ac:dyDescent="0.35">
      <c r="J758" s="79"/>
      <c r="K758" s="79"/>
      <c r="L758" s="79"/>
    </row>
    <row r="759" spans="10:12" x14ac:dyDescent="0.35">
      <c r="J759" s="79"/>
      <c r="K759" s="79"/>
      <c r="L759" s="79"/>
    </row>
    <row r="760" spans="10:12" x14ac:dyDescent="0.35">
      <c r="J760" s="79"/>
      <c r="K760" s="79"/>
      <c r="L760" s="79"/>
    </row>
    <row r="761" spans="10:12" x14ac:dyDescent="0.35">
      <c r="J761" s="79"/>
      <c r="K761" s="79"/>
      <c r="L761" s="79"/>
    </row>
    <row r="762" spans="10:12" x14ac:dyDescent="0.35">
      <c r="J762" s="79"/>
      <c r="K762" s="79"/>
      <c r="L762" s="79"/>
    </row>
    <row r="763" spans="10:12" x14ac:dyDescent="0.35">
      <c r="J763" s="79"/>
      <c r="K763" s="79"/>
      <c r="L763" s="79"/>
    </row>
    <row r="764" spans="10:12" x14ac:dyDescent="0.35">
      <c r="J764" s="79"/>
      <c r="K764" s="79"/>
      <c r="L764" s="79"/>
    </row>
    <row r="765" spans="10:12" x14ac:dyDescent="0.35">
      <c r="J765" s="79"/>
      <c r="K765" s="79"/>
      <c r="L765" s="79"/>
    </row>
    <row r="766" spans="10:12" x14ac:dyDescent="0.35">
      <c r="J766" s="79"/>
      <c r="K766" s="79"/>
      <c r="L766" s="79"/>
    </row>
    <row r="767" spans="10:12" x14ac:dyDescent="0.35">
      <c r="J767" s="79"/>
      <c r="K767" s="79"/>
      <c r="L767" s="79"/>
    </row>
    <row r="768" spans="10:12" x14ac:dyDescent="0.35">
      <c r="J768" s="79"/>
      <c r="K768" s="79"/>
      <c r="L768" s="79"/>
    </row>
    <row r="769" spans="10:12" x14ac:dyDescent="0.35">
      <c r="J769" s="79"/>
      <c r="K769" s="79"/>
      <c r="L769" s="79"/>
    </row>
    <row r="770" spans="10:12" x14ac:dyDescent="0.35">
      <c r="J770" s="79"/>
      <c r="K770" s="79"/>
      <c r="L770" s="79"/>
    </row>
    <row r="771" spans="10:12" x14ac:dyDescent="0.35">
      <c r="J771" s="79"/>
      <c r="K771" s="79"/>
      <c r="L771" s="79"/>
    </row>
    <row r="772" spans="10:12" x14ac:dyDescent="0.35">
      <c r="J772" s="79"/>
      <c r="K772" s="79"/>
      <c r="L772" s="79"/>
    </row>
    <row r="773" spans="10:12" x14ac:dyDescent="0.35">
      <c r="J773" s="79"/>
      <c r="K773" s="79"/>
      <c r="L773" s="79"/>
    </row>
    <row r="774" spans="10:12" x14ac:dyDescent="0.35">
      <c r="J774" s="79"/>
      <c r="K774" s="79"/>
      <c r="L774" s="79"/>
    </row>
    <row r="775" spans="10:12" x14ac:dyDescent="0.35">
      <c r="J775" s="79"/>
      <c r="K775" s="79"/>
      <c r="L775" s="79"/>
    </row>
    <row r="776" spans="10:12" x14ac:dyDescent="0.35">
      <c r="J776" s="79"/>
      <c r="K776" s="79"/>
      <c r="L776" s="79"/>
    </row>
    <row r="777" spans="10:12" x14ac:dyDescent="0.35">
      <c r="J777" s="79"/>
      <c r="K777" s="79"/>
      <c r="L777" s="79"/>
    </row>
    <row r="778" spans="10:12" x14ac:dyDescent="0.35">
      <c r="J778" s="79"/>
      <c r="K778" s="79"/>
      <c r="L778" s="79"/>
    </row>
    <row r="779" spans="10:12" x14ac:dyDescent="0.35">
      <c r="J779" s="79"/>
      <c r="K779" s="79"/>
      <c r="L779" s="79"/>
    </row>
    <row r="780" spans="10:12" x14ac:dyDescent="0.35">
      <c r="J780" s="79"/>
      <c r="K780" s="79"/>
      <c r="L780" s="79"/>
    </row>
    <row r="781" spans="10:12" x14ac:dyDescent="0.35">
      <c r="J781" s="79"/>
      <c r="K781" s="79"/>
      <c r="L781" s="79"/>
    </row>
    <row r="782" spans="10:12" x14ac:dyDescent="0.35">
      <c r="J782" s="79"/>
      <c r="K782" s="79"/>
      <c r="L782" s="79"/>
    </row>
    <row r="783" spans="10:12" x14ac:dyDescent="0.35">
      <c r="J783" s="79"/>
      <c r="K783" s="79"/>
      <c r="L783" s="79"/>
    </row>
    <row r="784" spans="10:12" x14ac:dyDescent="0.35">
      <c r="J784" s="79"/>
      <c r="K784" s="79"/>
      <c r="L784" s="79"/>
    </row>
    <row r="785" spans="10:12" x14ac:dyDescent="0.35">
      <c r="J785" s="79"/>
      <c r="K785" s="79"/>
      <c r="L785" s="79"/>
    </row>
    <row r="786" spans="10:12" x14ac:dyDescent="0.35">
      <c r="J786" s="79"/>
      <c r="K786" s="79"/>
      <c r="L786" s="79"/>
    </row>
    <row r="787" spans="10:12" x14ac:dyDescent="0.35">
      <c r="J787" s="79"/>
      <c r="K787" s="79"/>
      <c r="L787" s="79"/>
    </row>
    <row r="788" spans="10:12" x14ac:dyDescent="0.35">
      <c r="J788" s="79"/>
      <c r="K788" s="79"/>
      <c r="L788" s="79"/>
    </row>
    <row r="789" spans="10:12" x14ac:dyDescent="0.35">
      <c r="J789" s="79"/>
      <c r="K789" s="79"/>
      <c r="L789" s="79"/>
    </row>
    <row r="790" spans="10:12" x14ac:dyDescent="0.35">
      <c r="J790" s="79"/>
      <c r="K790" s="79"/>
      <c r="L790" s="79"/>
    </row>
    <row r="791" spans="10:12" x14ac:dyDescent="0.35">
      <c r="J791" s="79"/>
      <c r="K791" s="79"/>
      <c r="L791" s="79"/>
    </row>
    <row r="792" spans="10:12" x14ac:dyDescent="0.35">
      <c r="J792" s="79"/>
      <c r="K792" s="79"/>
      <c r="L792" s="79"/>
    </row>
    <row r="793" spans="10:12" x14ac:dyDescent="0.35">
      <c r="J793" s="79"/>
      <c r="K793" s="79"/>
      <c r="L793" s="79"/>
    </row>
    <row r="794" spans="10:12" x14ac:dyDescent="0.35">
      <c r="J794" s="79"/>
      <c r="K794" s="79"/>
      <c r="L794" s="79"/>
    </row>
    <row r="795" spans="10:12" x14ac:dyDescent="0.35">
      <c r="J795" s="79"/>
      <c r="K795" s="79"/>
      <c r="L795" s="79"/>
    </row>
    <row r="796" spans="10:12" x14ac:dyDescent="0.35">
      <c r="J796" s="79"/>
      <c r="K796" s="79"/>
      <c r="L796" s="79"/>
    </row>
    <row r="797" spans="10:12" x14ac:dyDescent="0.35">
      <c r="J797" s="79"/>
      <c r="K797" s="79"/>
      <c r="L797" s="79"/>
    </row>
    <row r="798" spans="10:12" x14ac:dyDescent="0.35">
      <c r="J798" s="79"/>
      <c r="K798" s="79"/>
      <c r="L798" s="79"/>
    </row>
    <row r="799" spans="10:12" x14ac:dyDescent="0.35">
      <c r="J799" s="79"/>
      <c r="K799" s="79"/>
      <c r="L799" s="79"/>
    </row>
    <row r="800" spans="10:12" x14ac:dyDescent="0.35">
      <c r="J800" s="79"/>
      <c r="K800" s="79"/>
      <c r="L800" s="79"/>
    </row>
    <row r="801" spans="10:12" x14ac:dyDescent="0.35">
      <c r="J801" s="79"/>
      <c r="K801" s="79"/>
      <c r="L801" s="79"/>
    </row>
    <row r="802" spans="10:12" x14ac:dyDescent="0.35">
      <c r="J802" s="79"/>
      <c r="K802" s="79"/>
      <c r="L802" s="79"/>
    </row>
    <row r="803" spans="10:12" x14ac:dyDescent="0.35">
      <c r="J803" s="79"/>
      <c r="K803" s="79"/>
      <c r="L803" s="79"/>
    </row>
    <row r="804" spans="10:12" x14ac:dyDescent="0.35">
      <c r="J804" s="79"/>
      <c r="K804" s="79"/>
      <c r="L804" s="79"/>
    </row>
    <row r="805" spans="10:12" x14ac:dyDescent="0.35">
      <c r="J805" s="79"/>
      <c r="K805" s="79"/>
      <c r="L805" s="79"/>
    </row>
    <row r="806" spans="10:12" x14ac:dyDescent="0.35">
      <c r="J806" s="79"/>
      <c r="K806" s="79"/>
      <c r="L806" s="79"/>
    </row>
    <row r="807" spans="10:12" x14ac:dyDescent="0.35">
      <c r="J807" s="79"/>
      <c r="K807" s="79"/>
      <c r="L807" s="79"/>
    </row>
    <row r="808" spans="10:12" x14ac:dyDescent="0.35">
      <c r="J808" s="79"/>
      <c r="K808" s="79"/>
      <c r="L808" s="79"/>
    </row>
    <row r="809" spans="10:12" x14ac:dyDescent="0.35">
      <c r="J809" s="79"/>
      <c r="K809" s="79"/>
      <c r="L809" s="79"/>
    </row>
    <row r="810" spans="10:12" x14ac:dyDescent="0.35">
      <c r="J810" s="79"/>
      <c r="K810" s="79"/>
      <c r="L810" s="79"/>
    </row>
    <row r="811" spans="10:12" x14ac:dyDescent="0.35">
      <c r="J811" s="79"/>
      <c r="K811" s="79"/>
      <c r="L811" s="79"/>
    </row>
    <row r="812" spans="10:12" x14ac:dyDescent="0.35">
      <c r="J812" s="79"/>
      <c r="K812" s="79"/>
      <c r="L812" s="79"/>
    </row>
    <row r="813" spans="10:12" x14ac:dyDescent="0.35">
      <c r="J813" s="79"/>
      <c r="K813" s="79"/>
      <c r="L813" s="79"/>
    </row>
    <row r="814" spans="10:12" x14ac:dyDescent="0.35">
      <c r="J814" s="79"/>
      <c r="K814" s="79"/>
      <c r="L814" s="79"/>
    </row>
    <row r="815" spans="10:12" x14ac:dyDescent="0.35">
      <c r="J815" s="79"/>
      <c r="K815" s="79"/>
      <c r="L815" s="79"/>
    </row>
    <row r="816" spans="10:12" x14ac:dyDescent="0.35">
      <c r="J816" s="79"/>
      <c r="K816" s="79"/>
      <c r="L816" s="79"/>
    </row>
    <row r="817" spans="10:12" x14ac:dyDescent="0.35">
      <c r="J817" s="79"/>
      <c r="K817" s="79"/>
      <c r="L817" s="79"/>
    </row>
    <row r="818" spans="10:12" x14ac:dyDescent="0.35">
      <c r="J818" s="79"/>
      <c r="K818" s="79"/>
      <c r="L818" s="79"/>
    </row>
    <row r="819" spans="10:12" x14ac:dyDescent="0.35">
      <c r="J819" s="79"/>
      <c r="K819" s="79"/>
      <c r="L819" s="79"/>
    </row>
    <row r="820" spans="10:12" x14ac:dyDescent="0.35">
      <c r="J820" s="79"/>
      <c r="K820" s="79"/>
      <c r="L820" s="79"/>
    </row>
    <row r="821" spans="10:12" x14ac:dyDescent="0.35">
      <c r="J821" s="79"/>
      <c r="K821" s="79"/>
      <c r="L821" s="79"/>
    </row>
    <row r="822" spans="10:12" x14ac:dyDescent="0.35">
      <c r="J822" s="79"/>
      <c r="K822" s="79"/>
      <c r="L822" s="79"/>
    </row>
    <row r="823" spans="10:12" x14ac:dyDescent="0.35">
      <c r="J823" s="79"/>
      <c r="K823" s="79"/>
      <c r="L823" s="79"/>
    </row>
    <row r="824" spans="10:12" x14ac:dyDescent="0.35">
      <c r="J824" s="79"/>
      <c r="K824" s="79"/>
      <c r="L824" s="79"/>
    </row>
    <row r="825" spans="10:12" x14ac:dyDescent="0.35">
      <c r="J825" s="79"/>
      <c r="K825" s="79"/>
      <c r="L825" s="79"/>
    </row>
    <row r="826" spans="10:12" x14ac:dyDescent="0.35">
      <c r="J826" s="79"/>
      <c r="K826" s="79"/>
      <c r="L826" s="79"/>
    </row>
    <row r="827" spans="10:12" x14ac:dyDescent="0.35">
      <c r="J827" s="79"/>
      <c r="K827" s="79"/>
      <c r="L827" s="79"/>
    </row>
    <row r="828" spans="10:12" x14ac:dyDescent="0.35">
      <c r="J828" s="79"/>
      <c r="K828" s="79"/>
      <c r="L828" s="79"/>
    </row>
    <row r="829" spans="10:12" x14ac:dyDescent="0.35">
      <c r="J829" s="79"/>
      <c r="K829" s="79"/>
      <c r="L829" s="79"/>
    </row>
    <row r="830" spans="10:12" x14ac:dyDescent="0.35">
      <c r="J830" s="79"/>
      <c r="K830" s="79"/>
      <c r="L830" s="79"/>
    </row>
    <row r="831" spans="10:12" x14ac:dyDescent="0.35">
      <c r="J831" s="79"/>
      <c r="K831" s="79"/>
      <c r="L831" s="79"/>
    </row>
    <row r="832" spans="10:12" x14ac:dyDescent="0.35">
      <c r="J832" s="79"/>
      <c r="K832" s="79"/>
      <c r="L832" s="79"/>
    </row>
    <row r="833" spans="10:12" x14ac:dyDescent="0.35">
      <c r="J833" s="79"/>
      <c r="K833" s="79"/>
      <c r="L833" s="79"/>
    </row>
    <row r="834" spans="10:12" x14ac:dyDescent="0.35">
      <c r="J834" s="79"/>
      <c r="K834" s="79"/>
      <c r="L834" s="79"/>
    </row>
    <row r="835" spans="10:12" x14ac:dyDescent="0.35">
      <c r="J835" s="79"/>
      <c r="K835" s="79"/>
      <c r="L835" s="79"/>
    </row>
    <row r="836" spans="10:12" x14ac:dyDescent="0.35">
      <c r="J836" s="79"/>
      <c r="K836" s="79"/>
      <c r="L836" s="79"/>
    </row>
    <row r="837" spans="10:12" x14ac:dyDescent="0.35">
      <c r="J837" s="79"/>
      <c r="K837" s="79"/>
      <c r="L837" s="79"/>
    </row>
    <row r="838" spans="10:12" x14ac:dyDescent="0.35">
      <c r="J838" s="79"/>
      <c r="K838" s="79"/>
      <c r="L838" s="79"/>
    </row>
    <row r="839" spans="10:12" x14ac:dyDescent="0.35">
      <c r="J839" s="79"/>
      <c r="K839" s="79"/>
      <c r="L839" s="79"/>
    </row>
    <row r="840" spans="10:12" x14ac:dyDescent="0.35">
      <c r="J840" s="79"/>
      <c r="K840" s="79"/>
      <c r="L840" s="79"/>
    </row>
    <row r="841" spans="10:12" x14ac:dyDescent="0.35">
      <c r="J841" s="79"/>
      <c r="K841" s="79"/>
      <c r="L841" s="79"/>
    </row>
    <row r="842" spans="10:12" x14ac:dyDescent="0.35">
      <c r="J842" s="79"/>
      <c r="K842" s="79"/>
      <c r="L842" s="79"/>
    </row>
    <row r="843" spans="10:12" x14ac:dyDescent="0.35">
      <c r="J843" s="79"/>
      <c r="K843" s="79"/>
      <c r="L843" s="79"/>
    </row>
    <row r="844" spans="10:12" x14ac:dyDescent="0.35">
      <c r="J844" s="79"/>
      <c r="K844" s="79"/>
      <c r="L844" s="79"/>
    </row>
    <row r="845" spans="10:12" x14ac:dyDescent="0.35">
      <c r="J845" s="79"/>
      <c r="K845" s="79"/>
      <c r="L845" s="79"/>
    </row>
    <row r="846" spans="10:12" x14ac:dyDescent="0.35">
      <c r="J846" s="79"/>
      <c r="K846" s="79"/>
      <c r="L846" s="79"/>
    </row>
    <row r="847" spans="10:12" x14ac:dyDescent="0.35">
      <c r="J847" s="79"/>
      <c r="K847" s="79"/>
      <c r="L847" s="79"/>
    </row>
    <row r="848" spans="10:12" x14ac:dyDescent="0.35">
      <c r="J848" s="79"/>
      <c r="K848" s="79"/>
      <c r="L848" s="79"/>
    </row>
    <row r="849" spans="10:12" x14ac:dyDescent="0.35">
      <c r="J849" s="79"/>
      <c r="K849" s="79"/>
      <c r="L849" s="79"/>
    </row>
    <row r="850" spans="10:12" x14ac:dyDescent="0.35">
      <c r="J850" s="79"/>
      <c r="K850" s="79"/>
      <c r="L850" s="79"/>
    </row>
    <row r="851" spans="10:12" x14ac:dyDescent="0.35">
      <c r="J851" s="79"/>
      <c r="K851" s="79"/>
      <c r="L851" s="79"/>
    </row>
    <row r="852" spans="10:12" x14ac:dyDescent="0.35">
      <c r="J852" s="79"/>
      <c r="K852" s="79"/>
      <c r="L852" s="79"/>
    </row>
    <row r="853" spans="10:12" x14ac:dyDescent="0.35">
      <c r="J853" s="79"/>
      <c r="K853" s="79"/>
      <c r="L853" s="79"/>
    </row>
    <row r="854" spans="10:12" x14ac:dyDescent="0.35">
      <c r="J854" s="79"/>
      <c r="K854" s="79"/>
      <c r="L854" s="79"/>
    </row>
    <row r="855" spans="10:12" x14ac:dyDescent="0.35">
      <c r="J855" s="79"/>
      <c r="K855" s="79"/>
      <c r="L855" s="79"/>
    </row>
    <row r="856" spans="10:12" x14ac:dyDescent="0.35">
      <c r="J856" s="79"/>
      <c r="K856" s="79"/>
      <c r="L856" s="79"/>
    </row>
    <row r="857" spans="10:12" x14ac:dyDescent="0.35">
      <c r="J857" s="79"/>
      <c r="K857" s="79"/>
      <c r="L857" s="79"/>
    </row>
    <row r="858" spans="10:12" x14ac:dyDescent="0.35">
      <c r="J858" s="79"/>
      <c r="K858" s="79"/>
      <c r="L858" s="79"/>
    </row>
    <row r="859" spans="10:12" x14ac:dyDescent="0.35">
      <c r="J859" s="79"/>
      <c r="K859" s="79"/>
      <c r="L859" s="79"/>
    </row>
    <row r="860" spans="10:12" x14ac:dyDescent="0.35">
      <c r="J860" s="79"/>
      <c r="K860" s="79"/>
      <c r="L860" s="79"/>
    </row>
    <row r="861" spans="10:12" x14ac:dyDescent="0.35">
      <c r="J861" s="79"/>
      <c r="K861" s="79"/>
      <c r="L861" s="79"/>
    </row>
    <row r="862" spans="10:12" x14ac:dyDescent="0.35">
      <c r="J862" s="79"/>
      <c r="K862" s="79"/>
      <c r="L862" s="79"/>
    </row>
    <row r="863" spans="10:12" x14ac:dyDescent="0.35">
      <c r="J863" s="79"/>
      <c r="K863" s="79"/>
      <c r="L863" s="79"/>
    </row>
    <row r="864" spans="10:12" x14ac:dyDescent="0.35">
      <c r="J864" s="79"/>
      <c r="K864" s="79"/>
      <c r="L864" s="79"/>
    </row>
    <row r="865" spans="10:12" x14ac:dyDescent="0.35">
      <c r="J865" s="79"/>
      <c r="K865" s="79"/>
      <c r="L865" s="79"/>
    </row>
    <row r="866" spans="10:12" x14ac:dyDescent="0.35">
      <c r="J866" s="79"/>
      <c r="K866" s="79"/>
      <c r="L866" s="79"/>
    </row>
    <row r="867" spans="10:12" x14ac:dyDescent="0.35">
      <c r="J867" s="79"/>
      <c r="K867" s="79"/>
      <c r="L867" s="79"/>
    </row>
    <row r="868" spans="10:12" x14ac:dyDescent="0.35">
      <c r="J868" s="79"/>
      <c r="K868" s="79"/>
      <c r="L868" s="79"/>
    </row>
    <row r="869" spans="10:12" x14ac:dyDescent="0.35">
      <c r="J869" s="79"/>
      <c r="K869" s="79"/>
      <c r="L869" s="79"/>
    </row>
    <row r="870" spans="10:12" x14ac:dyDescent="0.35">
      <c r="J870" s="79"/>
      <c r="K870" s="79"/>
      <c r="L870" s="79"/>
    </row>
    <row r="871" spans="10:12" x14ac:dyDescent="0.35">
      <c r="J871" s="79"/>
      <c r="K871" s="79"/>
      <c r="L871" s="79"/>
    </row>
    <row r="872" spans="10:12" x14ac:dyDescent="0.35">
      <c r="J872" s="79"/>
      <c r="K872" s="79"/>
      <c r="L872" s="79"/>
    </row>
    <row r="873" spans="10:12" x14ac:dyDescent="0.35">
      <c r="J873" s="79"/>
      <c r="K873" s="79"/>
      <c r="L873" s="79"/>
    </row>
    <row r="874" spans="10:12" x14ac:dyDescent="0.35">
      <c r="J874" s="79"/>
      <c r="K874" s="79"/>
      <c r="L874" s="79"/>
    </row>
    <row r="875" spans="10:12" x14ac:dyDescent="0.35">
      <c r="J875" s="79"/>
      <c r="K875" s="79"/>
      <c r="L875" s="79"/>
    </row>
    <row r="876" spans="10:12" x14ac:dyDescent="0.35">
      <c r="J876" s="79"/>
      <c r="K876" s="79"/>
      <c r="L876" s="79"/>
    </row>
    <row r="877" spans="10:12" x14ac:dyDescent="0.35">
      <c r="J877" s="79"/>
      <c r="K877" s="79"/>
      <c r="L877" s="79"/>
    </row>
    <row r="878" spans="10:12" x14ac:dyDescent="0.35">
      <c r="J878" s="79"/>
      <c r="K878" s="79"/>
      <c r="L878" s="79"/>
    </row>
    <row r="879" spans="10:12" x14ac:dyDescent="0.35">
      <c r="J879" s="79"/>
      <c r="K879" s="79"/>
      <c r="L879" s="79"/>
    </row>
    <row r="880" spans="10:12" x14ac:dyDescent="0.35">
      <c r="J880" s="79"/>
      <c r="K880" s="79"/>
      <c r="L880" s="79"/>
    </row>
    <row r="881" spans="10:12" x14ac:dyDescent="0.35">
      <c r="J881" s="79"/>
      <c r="K881" s="79"/>
      <c r="L881" s="79"/>
    </row>
    <row r="882" spans="10:12" x14ac:dyDescent="0.35">
      <c r="J882" s="79"/>
      <c r="K882" s="79"/>
      <c r="L882" s="79"/>
    </row>
    <row r="883" spans="10:12" x14ac:dyDescent="0.35">
      <c r="J883" s="79"/>
      <c r="K883" s="79"/>
      <c r="L883" s="79"/>
    </row>
    <row r="884" spans="10:12" x14ac:dyDescent="0.35">
      <c r="J884" s="79"/>
      <c r="K884" s="79"/>
      <c r="L884" s="79"/>
    </row>
    <row r="885" spans="10:12" x14ac:dyDescent="0.35">
      <c r="J885" s="79"/>
      <c r="K885" s="79"/>
      <c r="L885" s="79"/>
    </row>
    <row r="886" spans="10:12" x14ac:dyDescent="0.35">
      <c r="J886" s="79"/>
      <c r="K886" s="79"/>
      <c r="L886" s="79"/>
    </row>
    <row r="887" spans="10:12" x14ac:dyDescent="0.35">
      <c r="J887" s="79"/>
      <c r="K887" s="79"/>
      <c r="L887" s="79"/>
    </row>
    <row r="888" spans="10:12" x14ac:dyDescent="0.35">
      <c r="J888" s="79"/>
      <c r="K888" s="79"/>
      <c r="L888" s="79"/>
    </row>
    <row r="889" spans="10:12" x14ac:dyDescent="0.35">
      <c r="J889" s="79"/>
      <c r="K889" s="79"/>
      <c r="L889" s="79"/>
    </row>
    <row r="890" spans="10:12" x14ac:dyDescent="0.35">
      <c r="J890" s="79"/>
      <c r="K890" s="79"/>
      <c r="L890" s="79"/>
    </row>
    <row r="891" spans="10:12" x14ac:dyDescent="0.35">
      <c r="J891" s="79"/>
      <c r="K891" s="79"/>
      <c r="L891" s="79"/>
    </row>
    <row r="892" spans="10:12" x14ac:dyDescent="0.35">
      <c r="J892" s="79"/>
      <c r="K892" s="79"/>
      <c r="L892" s="79"/>
    </row>
    <row r="893" spans="10:12" x14ac:dyDescent="0.35">
      <c r="J893" s="79"/>
      <c r="K893" s="79"/>
      <c r="L893" s="79"/>
    </row>
    <row r="894" spans="10:12" x14ac:dyDescent="0.35">
      <c r="J894" s="79"/>
      <c r="K894" s="79"/>
      <c r="L894" s="79"/>
    </row>
    <row r="895" spans="10:12" x14ac:dyDescent="0.35">
      <c r="J895" s="79"/>
      <c r="K895" s="79"/>
      <c r="L895" s="79"/>
    </row>
    <row r="896" spans="10:12" x14ac:dyDescent="0.35">
      <c r="J896" s="79"/>
      <c r="K896" s="79"/>
      <c r="L896" s="79"/>
    </row>
    <row r="897" spans="10:12" x14ac:dyDescent="0.35">
      <c r="J897" s="79"/>
      <c r="K897" s="79"/>
      <c r="L897" s="79"/>
    </row>
    <row r="898" spans="10:12" x14ac:dyDescent="0.35">
      <c r="J898" s="79"/>
      <c r="K898" s="79"/>
      <c r="L898" s="79"/>
    </row>
    <row r="899" spans="10:12" x14ac:dyDescent="0.35">
      <c r="J899" s="79"/>
      <c r="K899" s="79"/>
      <c r="L899" s="79"/>
    </row>
    <row r="900" spans="10:12" x14ac:dyDescent="0.35">
      <c r="J900" s="79"/>
      <c r="K900" s="79"/>
      <c r="L900" s="79"/>
    </row>
    <row r="901" spans="10:12" x14ac:dyDescent="0.35">
      <c r="J901" s="79"/>
      <c r="K901" s="79"/>
      <c r="L901" s="79"/>
    </row>
    <row r="902" spans="10:12" x14ac:dyDescent="0.35">
      <c r="J902" s="79"/>
      <c r="K902" s="79"/>
      <c r="L902" s="79"/>
    </row>
    <row r="903" spans="10:12" x14ac:dyDescent="0.35">
      <c r="J903" s="79"/>
      <c r="K903" s="79"/>
      <c r="L903" s="79"/>
    </row>
    <row r="904" spans="10:12" x14ac:dyDescent="0.35">
      <c r="J904" s="79"/>
      <c r="K904" s="79"/>
      <c r="L904" s="79"/>
    </row>
    <row r="905" spans="10:12" x14ac:dyDescent="0.35">
      <c r="J905" s="79"/>
      <c r="K905" s="79"/>
      <c r="L905" s="79"/>
    </row>
    <row r="906" spans="10:12" x14ac:dyDescent="0.35">
      <c r="J906" s="79"/>
      <c r="K906" s="79"/>
      <c r="L906" s="79"/>
    </row>
    <row r="907" spans="10:12" x14ac:dyDescent="0.35">
      <c r="J907" s="79"/>
      <c r="K907" s="79"/>
      <c r="L907" s="79"/>
    </row>
    <row r="908" spans="10:12" x14ac:dyDescent="0.35">
      <c r="J908" s="79"/>
      <c r="K908" s="79"/>
      <c r="L908" s="79"/>
    </row>
    <row r="909" spans="10:12" x14ac:dyDescent="0.35">
      <c r="J909" s="79"/>
      <c r="K909" s="79"/>
      <c r="L909" s="79"/>
    </row>
    <row r="910" spans="10:12" x14ac:dyDescent="0.35">
      <c r="J910" s="79"/>
      <c r="K910" s="79"/>
      <c r="L910" s="79"/>
    </row>
    <row r="911" spans="10:12" x14ac:dyDescent="0.35">
      <c r="J911" s="79"/>
      <c r="K911" s="79"/>
      <c r="L911" s="79"/>
    </row>
    <row r="912" spans="10:12" x14ac:dyDescent="0.35">
      <c r="J912" s="79"/>
      <c r="K912" s="79"/>
      <c r="L912" s="79"/>
    </row>
    <row r="913" spans="10:12" x14ac:dyDescent="0.35">
      <c r="J913" s="79"/>
      <c r="K913" s="79"/>
      <c r="L913" s="79"/>
    </row>
    <row r="914" spans="10:12" x14ac:dyDescent="0.35">
      <c r="J914" s="79"/>
      <c r="K914" s="79"/>
      <c r="L914" s="79"/>
    </row>
    <row r="915" spans="10:12" x14ac:dyDescent="0.35">
      <c r="J915" s="79"/>
      <c r="K915" s="79"/>
      <c r="L915" s="79"/>
    </row>
    <row r="916" spans="10:12" x14ac:dyDescent="0.35">
      <c r="J916" s="79"/>
      <c r="K916" s="79"/>
      <c r="L916" s="79"/>
    </row>
    <row r="917" spans="10:12" x14ac:dyDescent="0.35">
      <c r="J917" s="79"/>
      <c r="K917" s="79"/>
      <c r="L917" s="79"/>
    </row>
    <row r="918" spans="10:12" x14ac:dyDescent="0.35">
      <c r="J918" s="79"/>
      <c r="K918" s="79"/>
      <c r="L918" s="79"/>
    </row>
    <row r="919" spans="10:12" x14ac:dyDescent="0.35">
      <c r="J919" s="79"/>
      <c r="K919" s="79"/>
      <c r="L919" s="79"/>
    </row>
    <row r="920" spans="10:12" x14ac:dyDescent="0.35">
      <c r="J920" s="79"/>
      <c r="K920" s="79"/>
      <c r="L920" s="79"/>
    </row>
    <row r="921" spans="10:12" x14ac:dyDescent="0.35">
      <c r="J921" s="79"/>
      <c r="K921" s="79"/>
      <c r="L921" s="79"/>
    </row>
    <row r="922" spans="10:12" x14ac:dyDescent="0.35">
      <c r="J922" s="79"/>
      <c r="K922" s="79"/>
      <c r="L922" s="79"/>
    </row>
    <row r="923" spans="10:12" x14ac:dyDescent="0.35">
      <c r="J923" s="79"/>
      <c r="K923" s="79"/>
      <c r="L923" s="79"/>
    </row>
    <row r="924" spans="10:12" x14ac:dyDescent="0.35">
      <c r="J924" s="79"/>
      <c r="K924" s="79"/>
      <c r="L924" s="79"/>
    </row>
    <row r="925" spans="10:12" x14ac:dyDescent="0.35">
      <c r="J925" s="79"/>
      <c r="K925" s="79"/>
      <c r="L925" s="79"/>
    </row>
    <row r="926" spans="10:12" x14ac:dyDescent="0.35">
      <c r="J926" s="79"/>
      <c r="K926" s="79"/>
      <c r="L926" s="79"/>
    </row>
    <row r="927" spans="10:12" x14ac:dyDescent="0.35">
      <c r="J927" s="79"/>
      <c r="K927" s="79"/>
      <c r="L927" s="79"/>
    </row>
    <row r="928" spans="10:12" x14ac:dyDescent="0.35">
      <c r="J928" s="79"/>
      <c r="K928" s="79"/>
      <c r="L928" s="79"/>
    </row>
    <row r="929" spans="10:12" x14ac:dyDescent="0.35">
      <c r="J929" s="79"/>
      <c r="K929" s="79"/>
      <c r="L929" s="79"/>
    </row>
    <row r="930" spans="10:12" x14ac:dyDescent="0.35">
      <c r="J930" s="79"/>
      <c r="K930" s="79"/>
      <c r="L930" s="79"/>
    </row>
    <row r="931" spans="10:12" x14ac:dyDescent="0.35">
      <c r="J931" s="79"/>
      <c r="K931" s="79"/>
      <c r="L931" s="79"/>
    </row>
    <row r="932" spans="10:12" x14ac:dyDescent="0.35">
      <c r="J932" s="79"/>
      <c r="K932" s="79"/>
      <c r="L932" s="79"/>
    </row>
    <row r="933" spans="10:12" x14ac:dyDescent="0.35">
      <c r="J933" s="79"/>
      <c r="K933" s="79"/>
      <c r="L933" s="79"/>
    </row>
    <row r="934" spans="10:12" x14ac:dyDescent="0.35">
      <c r="J934" s="79"/>
      <c r="K934" s="79"/>
      <c r="L934" s="79"/>
    </row>
    <row r="935" spans="10:12" x14ac:dyDescent="0.35">
      <c r="J935" s="79"/>
      <c r="K935" s="79"/>
      <c r="L935" s="79"/>
    </row>
    <row r="936" spans="10:12" x14ac:dyDescent="0.35">
      <c r="J936" s="79"/>
      <c r="K936" s="79"/>
      <c r="L936" s="79"/>
    </row>
    <row r="937" spans="10:12" x14ac:dyDescent="0.35">
      <c r="J937" s="79"/>
      <c r="K937" s="79"/>
      <c r="L937" s="79"/>
    </row>
    <row r="938" spans="10:12" x14ac:dyDescent="0.35">
      <c r="J938" s="79"/>
      <c r="K938" s="79"/>
      <c r="L938" s="79"/>
    </row>
    <row r="939" spans="10:12" x14ac:dyDescent="0.35">
      <c r="J939" s="79"/>
      <c r="K939" s="79"/>
      <c r="L939" s="79"/>
    </row>
    <row r="940" spans="10:12" x14ac:dyDescent="0.35">
      <c r="J940" s="79"/>
      <c r="K940" s="79"/>
      <c r="L940" s="79"/>
    </row>
    <row r="941" spans="10:12" x14ac:dyDescent="0.35">
      <c r="J941" s="79"/>
      <c r="K941" s="79"/>
      <c r="L941" s="79"/>
    </row>
    <row r="942" spans="10:12" x14ac:dyDescent="0.35">
      <c r="J942" s="79"/>
      <c r="K942" s="79"/>
      <c r="L942" s="79"/>
    </row>
    <row r="943" spans="10:12" x14ac:dyDescent="0.35">
      <c r="J943" s="79"/>
      <c r="K943" s="79"/>
      <c r="L943" s="79"/>
    </row>
    <row r="944" spans="10:12" x14ac:dyDescent="0.35">
      <c r="J944" s="79"/>
      <c r="K944" s="79"/>
      <c r="L944" s="79"/>
    </row>
    <row r="945" spans="10:12" x14ac:dyDescent="0.35">
      <c r="J945" s="79"/>
      <c r="K945" s="79"/>
      <c r="L945" s="79"/>
    </row>
    <row r="946" spans="10:12" x14ac:dyDescent="0.35">
      <c r="J946" s="79"/>
      <c r="K946" s="79"/>
      <c r="L946" s="79"/>
    </row>
    <row r="947" spans="10:12" x14ac:dyDescent="0.35">
      <c r="J947" s="79"/>
      <c r="K947" s="79"/>
      <c r="L947" s="79"/>
    </row>
    <row r="948" spans="10:12" x14ac:dyDescent="0.35">
      <c r="J948" s="79"/>
      <c r="K948" s="79"/>
      <c r="L948" s="79"/>
    </row>
    <row r="949" spans="10:12" x14ac:dyDescent="0.35">
      <c r="J949" s="79"/>
      <c r="K949" s="79"/>
      <c r="L949" s="79"/>
    </row>
    <row r="950" spans="10:12" x14ac:dyDescent="0.35">
      <c r="J950" s="79"/>
      <c r="K950" s="79"/>
      <c r="L950" s="79"/>
    </row>
    <row r="951" spans="10:12" x14ac:dyDescent="0.35">
      <c r="J951" s="79"/>
      <c r="K951" s="79"/>
      <c r="L951" s="79"/>
    </row>
    <row r="952" spans="10:12" x14ac:dyDescent="0.35">
      <c r="J952" s="79"/>
      <c r="K952" s="79"/>
      <c r="L952" s="79"/>
    </row>
    <row r="953" spans="10:12" x14ac:dyDescent="0.35">
      <c r="J953" s="79"/>
      <c r="K953" s="79"/>
      <c r="L953" s="79"/>
    </row>
    <row r="954" spans="10:12" x14ac:dyDescent="0.35">
      <c r="J954" s="79"/>
      <c r="K954" s="79"/>
      <c r="L954" s="79"/>
    </row>
    <row r="955" spans="10:12" x14ac:dyDescent="0.35">
      <c r="J955" s="79"/>
      <c r="K955" s="79"/>
      <c r="L955" s="79"/>
    </row>
    <row r="956" spans="10:12" x14ac:dyDescent="0.35">
      <c r="J956" s="79"/>
      <c r="K956" s="79"/>
      <c r="L956" s="79"/>
    </row>
    <row r="957" spans="10:12" x14ac:dyDescent="0.35">
      <c r="J957" s="79"/>
      <c r="K957" s="79"/>
      <c r="L957" s="79"/>
    </row>
    <row r="958" spans="10:12" x14ac:dyDescent="0.35">
      <c r="J958" s="79"/>
      <c r="K958" s="79"/>
      <c r="L958" s="79"/>
    </row>
    <row r="959" spans="10:12" x14ac:dyDescent="0.35">
      <c r="J959" s="79"/>
      <c r="K959" s="79"/>
      <c r="L959" s="79"/>
    </row>
    <row r="960" spans="10:12" x14ac:dyDescent="0.35">
      <c r="J960" s="79"/>
      <c r="K960" s="79"/>
      <c r="L960" s="79"/>
    </row>
    <row r="961" spans="10:12" x14ac:dyDescent="0.35">
      <c r="J961" s="79"/>
      <c r="K961" s="79"/>
      <c r="L961" s="79"/>
    </row>
    <row r="962" spans="10:12" x14ac:dyDescent="0.35">
      <c r="J962" s="79"/>
      <c r="K962" s="79"/>
      <c r="L962" s="79"/>
    </row>
    <row r="963" spans="10:12" x14ac:dyDescent="0.35">
      <c r="J963" s="79"/>
      <c r="K963" s="79"/>
      <c r="L963" s="79"/>
    </row>
    <row r="964" spans="10:12" x14ac:dyDescent="0.35">
      <c r="J964" s="79"/>
      <c r="K964" s="79"/>
      <c r="L964" s="79"/>
    </row>
    <row r="965" spans="10:12" x14ac:dyDescent="0.35">
      <c r="J965" s="79"/>
      <c r="K965" s="79"/>
      <c r="L965" s="79"/>
    </row>
    <row r="966" spans="10:12" x14ac:dyDescent="0.35">
      <c r="J966" s="79"/>
      <c r="K966" s="79"/>
      <c r="L966" s="79"/>
    </row>
    <row r="967" spans="10:12" x14ac:dyDescent="0.35">
      <c r="J967" s="79"/>
      <c r="K967" s="79"/>
      <c r="L967" s="79"/>
    </row>
    <row r="968" spans="10:12" x14ac:dyDescent="0.35">
      <c r="J968" s="79"/>
      <c r="K968" s="79"/>
      <c r="L968" s="79"/>
    </row>
    <row r="969" spans="10:12" x14ac:dyDescent="0.35">
      <c r="J969" s="79"/>
      <c r="K969" s="79"/>
      <c r="L969" s="79"/>
    </row>
    <row r="970" spans="10:12" x14ac:dyDescent="0.35">
      <c r="J970" s="79"/>
      <c r="K970" s="79"/>
      <c r="L970" s="79"/>
    </row>
    <row r="971" spans="10:12" x14ac:dyDescent="0.35">
      <c r="J971" s="79"/>
      <c r="K971" s="79"/>
      <c r="L971" s="79"/>
    </row>
    <row r="972" spans="10:12" x14ac:dyDescent="0.35">
      <c r="J972" s="79"/>
      <c r="K972" s="79"/>
      <c r="L972" s="79"/>
    </row>
    <row r="973" spans="10:12" x14ac:dyDescent="0.35">
      <c r="J973" s="79"/>
      <c r="K973" s="79"/>
      <c r="L973" s="79"/>
    </row>
    <row r="974" spans="10:12" x14ac:dyDescent="0.35">
      <c r="J974" s="79"/>
      <c r="K974" s="79"/>
      <c r="L974" s="79"/>
    </row>
    <row r="975" spans="10:12" x14ac:dyDescent="0.35">
      <c r="J975" s="79"/>
      <c r="K975" s="79"/>
      <c r="L975" s="79"/>
    </row>
    <row r="976" spans="10:12" x14ac:dyDescent="0.35">
      <c r="J976" s="79"/>
      <c r="K976" s="79"/>
      <c r="L976" s="79"/>
    </row>
    <row r="977" spans="10:12" x14ac:dyDescent="0.35">
      <c r="J977" s="79"/>
      <c r="K977" s="79"/>
      <c r="L977" s="79"/>
    </row>
    <row r="978" spans="10:12" x14ac:dyDescent="0.35">
      <c r="J978" s="79"/>
      <c r="K978" s="79"/>
      <c r="L978" s="79"/>
    </row>
    <row r="979" spans="10:12" x14ac:dyDescent="0.35">
      <c r="J979" s="79"/>
      <c r="K979" s="79"/>
      <c r="L979" s="79"/>
    </row>
    <row r="980" spans="10:12" x14ac:dyDescent="0.35">
      <c r="J980" s="79"/>
      <c r="K980" s="79"/>
      <c r="L980" s="79"/>
    </row>
    <row r="981" spans="10:12" x14ac:dyDescent="0.35">
      <c r="J981" s="79"/>
      <c r="K981" s="79"/>
      <c r="L981" s="79"/>
    </row>
    <row r="982" spans="10:12" x14ac:dyDescent="0.35">
      <c r="J982" s="79"/>
      <c r="K982" s="79"/>
      <c r="L982" s="79"/>
    </row>
    <row r="983" spans="10:12" x14ac:dyDescent="0.35">
      <c r="J983" s="79"/>
      <c r="K983" s="79"/>
      <c r="L983" s="79"/>
    </row>
    <row r="984" spans="10:12" x14ac:dyDescent="0.35">
      <c r="J984" s="79"/>
      <c r="K984" s="79"/>
      <c r="L984" s="79"/>
    </row>
    <row r="985" spans="10:12" x14ac:dyDescent="0.35">
      <c r="J985" s="79"/>
      <c r="K985" s="79"/>
      <c r="L985" s="79"/>
    </row>
    <row r="986" spans="10:12" x14ac:dyDescent="0.35">
      <c r="J986" s="79"/>
      <c r="K986" s="79"/>
      <c r="L986" s="79"/>
    </row>
    <row r="987" spans="10:12" x14ac:dyDescent="0.35">
      <c r="J987" s="79"/>
      <c r="K987" s="79"/>
      <c r="L987" s="79"/>
    </row>
    <row r="988" spans="10:12" x14ac:dyDescent="0.35">
      <c r="J988" s="79"/>
      <c r="K988" s="79"/>
      <c r="L988" s="79"/>
    </row>
    <row r="989" spans="10:12" x14ac:dyDescent="0.35">
      <c r="J989" s="79"/>
      <c r="K989" s="79"/>
      <c r="L989" s="79"/>
    </row>
    <row r="990" spans="10:12" x14ac:dyDescent="0.35">
      <c r="J990" s="79"/>
      <c r="K990" s="79"/>
      <c r="L990" s="79"/>
    </row>
    <row r="991" spans="10:12" x14ac:dyDescent="0.35">
      <c r="J991" s="79"/>
      <c r="K991" s="79"/>
      <c r="L991" s="79"/>
    </row>
    <row r="992" spans="10:12" x14ac:dyDescent="0.35">
      <c r="J992" s="79"/>
      <c r="K992" s="79"/>
      <c r="L992" s="79"/>
    </row>
    <row r="993" spans="10:12" x14ac:dyDescent="0.35">
      <c r="J993" s="79"/>
      <c r="K993" s="79"/>
      <c r="L993" s="79"/>
    </row>
    <row r="994" spans="10:12" x14ac:dyDescent="0.35">
      <c r="J994" s="79"/>
      <c r="K994" s="79"/>
      <c r="L994" s="79"/>
    </row>
    <row r="995" spans="10:12" x14ac:dyDescent="0.35">
      <c r="J995" s="79"/>
      <c r="K995" s="79"/>
      <c r="L995" s="79"/>
    </row>
    <row r="996" spans="10:12" x14ac:dyDescent="0.35">
      <c r="J996" s="79"/>
      <c r="K996" s="79"/>
      <c r="L996" s="79"/>
    </row>
    <row r="997" spans="10:12" x14ac:dyDescent="0.35">
      <c r="J997" s="79"/>
      <c r="K997" s="79"/>
      <c r="L997" s="79"/>
    </row>
    <row r="998" spans="10:12" x14ac:dyDescent="0.35">
      <c r="J998" s="79"/>
      <c r="K998" s="79"/>
      <c r="L998" s="79"/>
    </row>
    <row r="999" spans="10:12" x14ac:dyDescent="0.35">
      <c r="J999" s="79"/>
      <c r="K999" s="79"/>
      <c r="L999" s="79"/>
    </row>
    <row r="1000" spans="10:12" x14ac:dyDescent="0.35">
      <c r="J1000" s="79"/>
      <c r="K1000" s="79"/>
      <c r="L1000" s="79"/>
    </row>
    <row r="1001" spans="10:12" x14ac:dyDescent="0.35">
      <c r="J1001" s="79"/>
      <c r="K1001" s="79"/>
      <c r="L1001" s="79"/>
    </row>
    <row r="1002" spans="10:12" x14ac:dyDescent="0.35">
      <c r="J1002" s="79"/>
      <c r="K1002" s="79"/>
      <c r="L1002" s="79"/>
    </row>
    <row r="1003" spans="10:12" x14ac:dyDescent="0.35">
      <c r="J1003" s="79"/>
      <c r="K1003" s="79"/>
      <c r="L1003" s="79"/>
    </row>
    <row r="1004" spans="10:12" x14ac:dyDescent="0.35">
      <c r="J1004" s="79"/>
      <c r="K1004" s="79"/>
      <c r="L1004" s="79"/>
    </row>
    <row r="1005" spans="10:12" x14ac:dyDescent="0.35">
      <c r="J1005" s="79"/>
      <c r="K1005" s="79"/>
      <c r="L1005" s="79"/>
    </row>
    <row r="1006" spans="10:12" x14ac:dyDescent="0.35">
      <c r="J1006" s="79"/>
      <c r="K1006" s="79"/>
      <c r="L1006" s="79"/>
    </row>
    <row r="1007" spans="10:12" x14ac:dyDescent="0.35">
      <c r="J1007" s="79"/>
      <c r="K1007" s="79"/>
      <c r="L1007" s="79"/>
    </row>
    <row r="1008" spans="10:12" x14ac:dyDescent="0.35">
      <c r="J1008" s="79"/>
      <c r="K1008" s="79"/>
      <c r="L1008" s="79"/>
    </row>
    <row r="1009" spans="10:12" x14ac:dyDescent="0.35">
      <c r="J1009" s="79"/>
      <c r="K1009" s="79"/>
      <c r="L1009" s="79"/>
    </row>
    <row r="1010" spans="10:12" x14ac:dyDescent="0.35">
      <c r="J1010" s="79"/>
      <c r="K1010" s="79"/>
      <c r="L1010" s="79"/>
    </row>
    <row r="1011" spans="10:12" x14ac:dyDescent="0.35">
      <c r="J1011" s="79"/>
      <c r="K1011" s="79"/>
      <c r="L1011" s="79"/>
    </row>
    <row r="1012" spans="10:12" x14ac:dyDescent="0.35">
      <c r="J1012" s="79"/>
      <c r="K1012" s="79"/>
      <c r="L1012" s="79"/>
    </row>
    <row r="1013" spans="10:12" x14ac:dyDescent="0.35">
      <c r="J1013" s="79"/>
      <c r="K1013" s="79"/>
      <c r="L1013" s="79"/>
    </row>
    <row r="1014" spans="10:12" x14ac:dyDescent="0.35">
      <c r="J1014" s="79"/>
      <c r="K1014" s="79"/>
      <c r="L1014" s="79"/>
    </row>
    <row r="1015" spans="10:12" x14ac:dyDescent="0.35">
      <c r="J1015" s="79"/>
      <c r="K1015" s="79"/>
      <c r="L1015" s="79"/>
    </row>
    <row r="1016" spans="10:12" x14ac:dyDescent="0.35">
      <c r="J1016" s="79"/>
      <c r="K1016" s="79"/>
      <c r="L1016" s="79"/>
    </row>
    <row r="1017" spans="10:12" x14ac:dyDescent="0.35">
      <c r="J1017" s="79"/>
      <c r="K1017" s="79"/>
      <c r="L1017" s="79"/>
    </row>
    <row r="1018" spans="10:12" x14ac:dyDescent="0.35">
      <c r="J1018" s="79"/>
      <c r="K1018" s="79"/>
      <c r="L1018" s="79"/>
    </row>
    <row r="1019" spans="10:12" x14ac:dyDescent="0.35">
      <c r="J1019" s="79"/>
      <c r="K1019" s="79"/>
      <c r="L1019" s="79"/>
    </row>
    <row r="1020" spans="10:12" x14ac:dyDescent="0.35">
      <c r="J1020" s="79"/>
      <c r="K1020" s="79"/>
      <c r="L1020" s="79"/>
    </row>
    <row r="1021" spans="10:12" x14ac:dyDescent="0.35">
      <c r="J1021" s="79"/>
      <c r="K1021" s="79"/>
      <c r="L1021" s="79"/>
    </row>
    <row r="1022" spans="10:12" x14ac:dyDescent="0.35">
      <c r="J1022" s="79"/>
      <c r="K1022" s="79"/>
      <c r="L1022" s="79"/>
    </row>
    <row r="1023" spans="10:12" x14ac:dyDescent="0.35">
      <c r="J1023" s="79"/>
      <c r="K1023" s="79"/>
      <c r="L1023" s="79"/>
    </row>
    <row r="1024" spans="10:12" x14ac:dyDescent="0.35">
      <c r="J1024" s="79"/>
      <c r="K1024" s="79"/>
      <c r="L1024" s="79"/>
    </row>
    <row r="1025" spans="10:12" x14ac:dyDescent="0.35">
      <c r="J1025" s="79"/>
      <c r="K1025" s="79"/>
      <c r="L1025" s="79"/>
    </row>
    <row r="1026" spans="10:12" x14ac:dyDescent="0.35">
      <c r="J1026" s="79"/>
      <c r="K1026" s="79"/>
      <c r="L1026" s="79"/>
    </row>
    <row r="1027" spans="10:12" x14ac:dyDescent="0.35">
      <c r="J1027" s="79"/>
      <c r="K1027" s="79"/>
      <c r="L1027" s="79"/>
    </row>
    <row r="1028" spans="10:12" x14ac:dyDescent="0.35">
      <c r="J1028" s="79"/>
      <c r="K1028" s="79"/>
      <c r="L1028" s="79"/>
    </row>
    <row r="1029" spans="10:12" x14ac:dyDescent="0.35">
      <c r="J1029" s="79"/>
      <c r="K1029" s="79"/>
      <c r="L1029" s="79"/>
    </row>
    <row r="1030" spans="10:12" x14ac:dyDescent="0.35">
      <c r="J1030" s="79"/>
      <c r="K1030" s="79"/>
      <c r="L1030" s="79"/>
    </row>
    <row r="1031" spans="10:12" x14ac:dyDescent="0.35">
      <c r="J1031" s="79"/>
      <c r="K1031" s="79"/>
      <c r="L1031" s="79"/>
    </row>
    <row r="1032" spans="10:12" x14ac:dyDescent="0.35">
      <c r="J1032" s="79"/>
      <c r="K1032" s="79"/>
      <c r="L1032" s="79"/>
    </row>
    <row r="1033" spans="10:12" x14ac:dyDescent="0.35">
      <c r="J1033" s="79"/>
      <c r="K1033" s="79"/>
      <c r="L1033" s="79"/>
    </row>
    <row r="1034" spans="10:12" x14ac:dyDescent="0.35">
      <c r="J1034" s="79"/>
      <c r="K1034" s="79"/>
      <c r="L1034" s="79"/>
    </row>
    <row r="1035" spans="10:12" x14ac:dyDescent="0.35">
      <c r="J1035" s="79"/>
      <c r="K1035" s="79"/>
      <c r="L1035" s="79"/>
    </row>
    <row r="1036" spans="10:12" x14ac:dyDescent="0.35">
      <c r="J1036" s="79"/>
      <c r="K1036" s="79"/>
      <c r="L1036" s="79"/>
    </row>
    <row r="1037" spans="10:12" x14ac:dyDescent="0.35">
      <c r="J1037" s="79"/>
      <c r="K1037" s="79"/>
      <c r="L1037" s="79"/>
    </row>
    <row r="1038" spans="10:12" x14ac:dyDescent="0.35">
      <c r="J1038" s="79"/>
      <c r="K1038" s="79"/>
      <c r="L1038" s="79"/>
    </row>
    <row r="1039" spans="10:12" x14ac:dyDescent="0.35">
      <c r="J1039" s="79"/>
      <c r="K1039" s="79"/>
      <c r="L1039" s="79"/>
    </row>
    <row r="1040" spans="10:12" x14ac:dyDescent="0.35">
      <c r="J1040" s="79"/>
      <c r="K1040" s="79"/>
      <c r="L1040" s="79"/>
    </row>
    <row r="1041" spans="10:12" x14ac:dyDescent="0.35">
      <c r="J1041" s="79"/>
      <c r="K1041" s="79"/>
      <c r="L1041" s="79"/>
    </row>
    <row r="1042" spans="10:12" x14ac:dyDescent="0.35">
      <c r="J1042" s="79"/>
      <c r="K1042" s="79"/>
      <c r="L1042" s="79"/>
    </row>
    <row r="1043" spans="10:12" x14ac:dyDescent="0.35">
      <c r="J1043" s="79"/>
      <c r="K1043" s="79"/>
      <c r="L1043" s="79"/>
    </row>
    <row r="1044" spans="10:12" x14ac:dyDescent="0.35">
      <c r="J1044" s="79"/>
      <c r="K1044" s="79"/>
      <c r="L1044" s="79"/>
    </row>
    <row r="1045" spans="10:12" x14ac:dyDescent="0.35">
      <c r="J1045" s="79"/>
      <c r="K1045" s="79"/>
      <c r="L1045" s="79"/>
    </row>
    <row r="1046" spans="10:12" x14ac:dyDescent="0.35">
      <c r="J1046" s="79"/>
      <c r="K1046" s="79"/>
      <c r="L1046" s="79"/>
    </row>
    <row r="1047" spans="10:12" x14ac:dyDescent="0.35">
      <c r="J1047" s="79"/>
      <c r="K1047" s="79"/>
      <c r="L1047" s="79"/>
    </row>
    <row r="1048" spans="10:12" x14ac:dyDescent="0.35">
      <c r="J1048" s="79"/>
      <c r="K1048" s="79"/>
      <c r="L1048" s="79"/>
    </row>
    <row r="1049" spans="10:12" x14ac:dyDescent="0.35">
      <c r="J1049" s="79"/>
      <c r="K1049" s="79"/>
      <c r="L1049" s="79"/>
    </row>
    <row r="1050" spans="10:12" x14ac:dyDescent="0.35">
      <c r="J1050" s="79"/>
      <c r="K1050" s="79"/>
      <c r="L1050" s="79"/>
    </row>
    <row r="1051" spans="10:12" x14ac:dyDescent="0.35">
      <c r="J1051" s="79"/>
      <c r="K1051" s="79"/>
      <c r="L1051" s="79"/>
    </row>
    <row r="1052" spans="10:12" x14ac:dyDescent="0.35">
      <c r="J1052" s="79"/>
      <c r="K1052" s="79"/>
      <c r="L1052" s="79"/>
    </row>
    <row r="1053" spans="10:12" x14ac:dyDescent="0.35">
      <c r="J1053" s="79"/>
      <c r="K1053" s="79"/>
      <c r="L1053" s="79"/>
    </row>
    <row r="1054" spans="10:12" x14ac:dyDescent="0.35">
      <c r="J1054" s="79"/>
      <c r="K1054" s="79"/>
      <c r="L1054" s="79"/>
    </row>
    <row r="1055" spans="10:12" x14ac:dyDescent="0.35">
      <c r="J1055" s="79"/>
      <c r="K1055" s="79"/>
      <c r="L1055" s="79"/>
    </row>
    <row r="1056" spans="10:12" x14ac:dyDescent="0.35">
      <c r="J1056" s="79"/>
      <c r="K1056" s="79"/>
      <c r="L1056" s="79"/>
    </row>
    <row r="1057" spans="10:12" x14ac:dyDescent="0.35">
      <c r="J1057" s="79"/>
      <c r="K1057" s="79"/>
      <c r="L1057" s="79"/>
    </row>
    <row r="1058" spans="10:12" x14ac:dyDescent="0.35">
      <c r="J1058" s="79"/>
      <c r="K1058" s="79"/>
      <c r="L1058" s="79"/>
    </row>
    <row r="1059" spans="10:12" x14ac:dyDescent="0.35">
      <c r="J1059" s="79"/>
      <c r="K1059" s="79"/>
      <c r="L1059" s="79"/>
    </row>
    <row r="1060" spans="10:12" x14ac:dyDescent="0.35">
      <c r="J1060" s="79"/>
      <c r="K1060" s="79"/>
      <c r="L1060" s="79"/>
    </row>
    <row r="1061" spans="10:12" x14ac:dyDescent="0.35">
      <c r="J1061" s="79"/>
      <c r="K1061" s="79"/>
      <c r="L1061" s="79"/>
    </row>
    <row r="1062" spans="10:12" x14ac:dyDescent="0.35">
      <c r="J1062" s="79"/>
      <c r="K1062" s="79"/>
      <c r="L1062" s="79"/>
    </row>
    <row r="1063" spans="10:12" x14ac:dyDescent="0.35">
      <c r="J1063" s="79"/>
      <c r="K1063" s="79"/>
      <c r="L1063" s="79"/>
    </row>
    <row r="1064" spans="10:12" x14ac:dyDescent="0.35">
      <c r="J1064" s="79"/>
      <c r="K1064" s="79"/>
      <c r="L1064" s="79"/>
    </row>
    <row r="1065" spans="10:12" x14ac:dyDescent="0.35">
      <c r="J1065" s="79"/>
      <c r="K1065" s="79"/>
      <c r="L1065" s="79"/>
    </row>
    <row r="1066" spans="10:12" x14ac:dyDescent="0.35">
      <c r="J1066" s="79"/>
      <c r="K1066" s="79"/>
      <c r="L1066" s="79"/>
    </row>
    <row r="1067" spans="10:12" x14ac:dyDescent="0.35">
      <c r="J1067" s="79"/>
      <c r="K1067" s="79"/>
      <c r="L1067" s="79"/>
    </row>
    <row r="1068" spans="10:12" x14ac:dyDescent="0.35">
      <c r="J1068" s="79"/>
      <c r="K1068" s="79"/>
      <c r="L1068" s="79"/>
    </row>
    <row r="1069" spans="10:12" x14ac:dyDescent="0.35">
      <c r="J1069" s="79"/>
      <c r="K1069" s="79"/>
      <c r="L1069" s="79"/>
    </row>
    <row r="1070" spans="10:12" x14ac:dyDescent="0.35">
      <c r="J1070" s="79"/>
      <c r="K1070" s="79"/>
      <c r="L1070" s="79"/>
    </row>
    <row r="1071" spans="10:12" x14ac:dyDescent="0.35">
      <c r="J1071" s="79"/>
      <c r="K1071" s="79"/>
      <c r="L1071" s="79"/>
    </row>
    <row r="1072" spans="10:12" x14ac:dyDescent="0.35">
      <c r="J1072" s="79"/>
      <c r="K1072" s="79"/>
      <c r="L1072" s="79"/>
    </row>
    <row r="1073" spans="10:12" x14ac:dyDescent="0.35">
      <c r="J1073" s="79"/>
      <c r="K1073" s="79"/>
      <c r="L1073" s="79"/>
    </row>
    <row r="1074" spans="10:12" x14ac:dyDescent="0.35">
      <c r="J1074" s="79"/>
      <c r="K1074" s="79"/>
      <c r="L1074" s="79"/>
    </row>
    <row r="1075" spans="10:12" x14ac:dyDescent="0.35">
      <c r="J1075" s="79"/>
      <c r="K1075" s="79"/>
      <c r="L1075" s="79"/>
    </row>
    <row r="1076" spans="10:12" x14ac:dyDescent="0.35">
      <c r="J1076" s="79"/>
      <c r="K1076" s="79"/>
      <c r="L1076" s="79"/>
    </row>
    <row r="1077" spans="10:12" x14ac:dyDescent="0.35">
      <c r="J1077" s="79"/>
      <c r="K1077" s="79"/>
      <c r="L1077" s="79"/>
    </row>
    <row r="1078" spans="10:12" x14ac:dyDescent="0.35">
      <c r="J1078" s="79"/>
      <c r="K1078" s="79"/>
      <c r="L1078" s="79"/>
    </row>
    <row r="1079" spans="10:12" x14ac:dyDescent="0.35">
      <c r="J1079" s="79"/>
      <c r="K1079" s="79"/>
      <c r="L1079" s="79"/>
    </row>
    <row r="1080" spans="10:12" x14ac:dyDescent="0.35">
      <c r="J1080" s="79"/>
      <c r="K1080" s="79"/>
      <c r="L1080" s="79"/>
    </row>
    <row r="1081" spans="10:12" x14ac:dyDescent="0.35">
      <c r="J1081" s="79"/>
      <c r="K1081" s="79"/>
      <c r="L1081" s="79"/>
    </row>
    <row r="1082" spans="10:12" x14ac:dyDescent="0.35">
      <c r="J1082" s="79"/>
      <c r="K1082" s="79"/>
      <c r="L1082" s="79"/>
    </row>
    <row r="1083" spans="10:12" x14ac:dyDescent="0.35">
      <c r="J1083" s="79"/>
      <c r="K1083" s="79"/>
      <c r="L1083" s="79"/>
    </row>
    <row r="1084" spans="10:12" x14ac:dyDescent="0.35">
      <c r="J1084" s="79"/>
      <c r="K1084" s="79"/>
      <c r="L1084" s="79"/>
    </row>
    <row r="1085" spans="10:12" x14ac:dyDescent="0.35">
      <c r="J1085" s="79"/>
      <c r="K1085" s="79"/>
      <c r="L1085" s="79"/>
    </row>
    <row r="1086" spans="10:12" x14ac:dyDescent="0.35">
      <c r="J1086" s="79"/>
      <c r="K1086" s="79"/>
      <c r="L1086" s="79"/>
    </row>
    <row r="1087" spans="10:12" x14ac:dyDescent="0.35">
      <c r="J1087" s="79"/>
      <c r="K1087" s="79"/>
      <c r="L1087" s="79"/>
    </row>
    <row r="1088" spans="10:12" x14ac:dyDescent="0.35">
      <c r="J1088" s="79"/>
      <c r="K1088" s="79"/>
      <c r="L1088" s="79"/>
    </row>
    <row r="1089" spans="10:12" x14ac:dyDescent="0.35">
      <c r="J1089" s="79"/>
      <c r="K1089" s="79"/>
      <c r="L1089" s="79"/>
    </row>
    <row r="1090" spans="10:12" x14ac:dyDescent="0.35">
      <c r="J1090" s="79"/>
      <c r="K1090" s="79"/>
      <c r="L1090" s="79"/>
    </row>
    <row r="1091" spans="10:12" x14ac:dyDescent="0.35">
      <c r="J1091" s="79"/>
      <c r="K1091" s="79"/>
      <c r="L1091" s="79"/>
    </row>
    <row r="1092" spans="10:12" x14ac:dyDescent="0.35">
      <c r="J1092" s="79"/>
      <c r="K1092" s="79"/>
      <c r="L1092" s="79"/>
    </row>
    <row r="1093" spans="10:12" x14ac:dyDescent="0.35">
      <c r="J1093" s="79"/>
      <c r="K1093" s="79"/>
      <c r="L1093" s="79"/>
    </row>
    <row r="1094" spans="10:12" x14ac:dyDescent="0.35">
      <c r="J1094" s="79"/>
      <c r="K1094" s="79"/>
      <c r="L1094" s="79"/>
    </row>
    <row r="1095" spans="10:12" x14ac:dyDescent="0.35">
      <c r="J1095" s="79"/>
      <c r="K1095" s="79"/>
      <c r="L1095" s="79"/>
    </row>
    <row r="1096" spans="10:12" x14ac:dyDescent="0.35">
      <c r="J1096" s="79"/>
      <c r="K1096" s="79"/>
      <c r="L1096" s="79"/>
    </row>
    <row r="1097" spans="10:12" x14ac:dyDescent="0.35">
      <c r="J1097" s="79"/>
      <c r="K1097" s="79"/>
      <c r="L1097" s="79"/>
    </row>
    <row r="1098" spans="10:12" x14ac:dyDescent="0.35">
      <c r="J1098" s="79"/>
      <c r="K1098" s="79"/>
      <c r="L1098" s="79"/>
    </row>
    <row r="1099" spans="10:12" x14ac:dyDescent="0.35">
      <c r="J1099" s="79"/>
      <c r="K1099" s="79"/>
      <c r="L1099" s="79"/>
    </row>
    <row r="1100" spans="10:12" x14ac:dyDescent="0.35">
      <c r="J1100" s="79"/>
      <c r="K1100" s="79"/>
      <c r="L1100" s="79"/>
    </row>
    <row r="1101" spans="10:12" x14ac:dyDescent="0.35">
      <c r="J1101" s="79"/>
      <c r="K1101" s="79"/>
      <c r="L1101" s="79"/>
    </row>
    <row r="1102" spans="10:12" x14ac:dyDescent="0.35">
      <c r="J1102" s="79"/>
      <c r="K1102" s="79"/>
      <c r="L1102" s="79"/>
    </row>
    <row r="1103" spans="10:12" x14ac:dyDescent="0.35">
      <c r="J1103" s="79"/>
      <c r="K1103" s="79"/>
      <c r="L1103" s="79"/>
    </row>
    <row r="1104" spans="10:12" x14ac:dyDescent="0.35">
      <c r="J1104" s="79"/>
      <c r="K1104" s="79"/>
      <c r="L1104" s="79"/>
    </row>
    <row r="1105" spans="10:12" x14ac:dyDescent="0.35">
      <c r="J1105" s="79"/>
      <c r="K1105" s="79"/>
      <c r="L1105" s="79"/>
    </row>
    <row r="1106" spans="10:12" x14ac:dyDescent="0.35">
      <c r="J1106" s="79"/>
      <c r="K1106" s="79"/>
      <c r="L1106" s="79"/>
    </row>
    <row r="1107" spans="10:12" x14ac:dyDescent="0.35">
      <c r="J1107" s="79"/>
      <c r="K1107" s="79"/>
      <c r="L1107" s="79"/>
    </row>
    <row r="1108" spans="10:12" x14ac:dyDescent="0.35">
      <c r="J1108" s="79"/>
      <c r="K1108" s="79"/>
      <c r="L1108" s="79"/>
    </row>
    <row r="1109" spans="10:12" x14ac:dyDescent="0.35">
      <c r="J1109" s="79"/>
      <c r="K1109" s="79"/>
      <c r="L1109" s="79"/>
    </row>
    <row r="1110" spans="10:12" x14ac:dyDescent="0.35">
      <c r="J1110" s="79"/>
      <c r="K1110" s="79"/>
      <c r="L1110" s="79"/>
    </row>
    <row r="1111" spans="10:12" x14ac:dyDescent="0.35">
      <c r="J1111" s="79"/>
      <c r="K1111" s="79"/>
      <c r="L1111" s="79"/>
    </row>
    <row r="1112" spans="10:12" x14ac:dyDescent="0.35">
      <c r="J1112" s="79"/>
      <c r="K1112" s="79"/>
      <c r="L1112" s="79"/>
    </row>
    <row r="1113" spans="10:12" x14ac:dyDescent="0.35">
      <c r="J1113" s="79"/>
      <c r="K1113" s="79"/>
      <c r="L1113" s="79"/>
    </row>
    <row r="1114" spans="10:12" x14ac:dyDescent="0.35">
      <c r="J1114" s="79"/>
      <c r="K1114" s="79"/>
      <c r="L1114" s="79"/>
    </row>
    <row r="1115" spans="10:12" x14ac:dyDescent="0.35">
      <c r="J1115" s="79"/>
      <c r="K1115" s="79"/>
      <c r="L1115" s="79"/>
    </row>
    <row r="1116" spans="10:12" x14ac:dyDescent="0.35">
      <c r="J1116" s="79"/>
      <c r="K1116" s="79"/>
      <c r="L1116" s="79"/>
    </row>
    <row r="1117" spans="10:12" x14ac:dyDescent="0.35">
      <c r="J1117" s="79"/>
      <c r="K1117" s="79"/>
      <c r="L1117" s="79"/>
    </row>
    <row r="1118" spans="10:12" x14ac:dyDescent="0.35">
      <c r="J1118" s="79"/>
      <c r="K1118" s="79"/>
      <c r="L1118" s="79"/>
    </row>
    <row r="1119" spans="10:12" x14ac:dyDescent="0.35">
      <c r="J1119" s="79"/>
      <c r="K1119" s="79"/>
      <c r="L1119" s="79"/>
    </row>
    <row r="1120" spans="10:12" x14ac:dyDescent="0.35">
      <c r="J1120" s="79"/>
      <c r="K1120" s="79"/>
      <c r="L1120" s="79"/>
    </row>
    <row r="1121" spans="10:12" x14ac:dyDescent="0.35">
      <c r="J1121" s="79"/>
      <c r="K1121" s="79"/>
      <c r="L1121" s="79"/>
    </row>
    <row r="1122" spans="10:12" x14ac:dyDescent="0.35">
      <c r="J1122" s="79"/>
      <c r="K1122" s="79"/>
      <c r="L1122" s="79"/>
    </row>
    <row r="1123" spans="10:12" x14ac:dyDescent="0.35">
      <c r="J1123" s="79"/>
      <c r="K1123" s="79"/>
      <c r="L1123" s="79"/>
    </row>
    <row r="1124" spans="10:12" x14ac:dyDescent="0.35">
      <c r="J1124" s="79"/>
      <c r="K1124" s="79"/>
      <c r="L1124" s="79"/>
    </row>
    <row r="1125" spans="10:12" x14ac:dyDescent="0.35">
      <c r="J1125" s="79"/>
      <c r="K1125" s="79"/>
      <c r="L1125" s="79"/>
    </row>
    <row r="1126" spans="10:12" x14ac:dyDescent="0.35">
      <c r="J1126" s="79"/>
      <c r="K1126" s="79"/>
      <c r="L1126" s="79"/>
    </row>
    <row r="1127" spans="10:12" x14ac:dyDescent="0.35">
      <c r="J1127" s="79"/>
      <c r="K1127" s="79"/>
      <c r="L1127" s="79"/>
    </row>
    <row r="1128" spans="10:12" x14ac:dyDescent="0.35">
      <c r="J1128" s="79"/>
      <c r="K1128" s="79"/>
      <c r="L1128" s="79"/>
    </row>
    <row r="1129" spans="10:12" x14ac:dyDescent="0.35">
      <c r="J1129" s="79"/>
      <c r="K1129" s="79"/>
      <c r="L1129" s="79"/>
    </row>
    <row r="1130" spans="10:12" x14ac:dyDescent="0.35">
      <c r="J1130" s="79"/>
      <c r="K1130" s="79"/>
      <c r="L1130" s="79"/>
    </row>
    <row r="1131" spans="10:12" x14ac:dyDescent="0.35">
      <c r="J1131" s="79"/>
      <c r="K1131" s="79"/>
      <c r="L1131" s="79"/>
    </row>
    <row r="1132" spans="10:12" x14ac:dyDescent="0.35">
      <c r="J1132" s="79"/>
      <c r="K1132" s="79"/>
      <c r="L1132" s="79"/>
    </row>
    <row r="1133" spans="10:12" x14ac:dyDescent="0.35">
      <c r="J1133" s="79"/>
      <c r="K1133" s="79"/>
      <c r="L1133" s="79"/>
    </row>
    <row r="1134" spans="10:12" x14ac:dyDescent="0.35">
      <c r="J1134" s="79"/>
      <c r="K1134" s="79"/>
      <c r="L1134" s="79"/>
    </row>
    <row r="1135" spans="10:12" x14ac:dyDescent="0.35">
      <c r="J1135" s="79"/>
      <c r="K1135" s="79"/>
      <c r="L1135" s="79"/>
    </row>
    <row r="1136" spans="10:12" x14ac:dyDescent="0.35">
      <c r="J1136" s="79"/>
      <c r="K1136" s="79"/>
      <c r="L1136" s="79"/>
    </row>
    <row r="1137" spans="10:12" x14ac:dyDescent="0.35">
      <c r="J1137" s="79"/>
      <c r="K1137" s="79"/>
      <c r="L1137" s="79"/>
    </row>
    <row r="1138" spans="10:12" x14ac:dyDescent="0.35">
      <c r="J1138" s="79"/>
      <c r="K1138" s="79"/>
      <c r="L1138" s="79"/>
    </row>
    <row r="1139" spans="10:12" x14ac:dyDescent="0.35">
      <c r="J1139" s="79"/>
      <c r="K1139" s="79"/>
      <c r="L1139" s="79"/>
    </row>
    <row r="1140" spans="10:12" x14ac:dyDescent="0.35">
      <c r="J1140" s="79"/>
      <c r="K1140" s="79"/>
      <c r="L1140" s="79"/>
    </row>
    <row r="1141" spans="10:12" x14ac:dyDescent="0.35">
      <c r="J1141" s="79"/>
      <c r="K1141" s="79"/>
      <c r="L1141" s="79"/>
    </row>
    <row r="1142" spans="10:12" x14ac:dyDescent="0.35">
      <c r="J1142" s="79"/>
      <c r="K1142" s="79"/>
      <c r="L1142" s="79"/>
    </row>
    <row r="1143" spans="10:12" x14ac:dyDescent="0.35">
      <c r="J1143" s="79"/>
      <c r="K1143" s="79"/>
      <c r="L1143" s="79"/>
    </row>
    <row r="1144" spans="10:12" x14ac:dyDescent="0.35">
      <c r="J1144" s="79"/>
      <c r="K1144" s="79"/>
      <c r="L1144" s="79"/>
    </row>
    <row r="1145" spans="10:12" x14ac:dyDescent="0.35">
      <c r="J1145" s="79"/>
      <c r="K1145" s="79"/>
      <c r="L1145" s="79"/>
    </row>
    <row r="1146" spans="10:12" x14ac:dyDescent="0.35">
      <c r="J1146" s="79"/>
      <c r="K1146" s="79"/>
      <c r="L1146" s="79"/>
    </row>
    <row r="1147" spans="10:12" x14ac:dyDescent="0.35">
      <c r="J1147" s="79"/>
      <c r="K1147" s="79"/>
      <c r="L1147" s="79"/>
    </row>
    <row r="1148" spans="10:12" x14ac:dyDescent="0.35">
      <c r="J1148" s="79"/>
      <c r="K1148" s="79"/>
      <c r="L1148" s="79"/>
    </row>
    <row r="1149" spans="10:12" x14ac:dyDescent="0.35">
      <c r="J1149" s="79"/>
      <c r="K1149" s="79"/>
      <c r="L1149" s="79"/>
    </row>
    <row r="1150" spans="10:12" x14ac:dyDescent="0.35">
      <c r="J1150" s="79"/>
      <c r="K1150" s="79"/>
      <c r="L1150" s="79"/>
    </row>
    <row r="1151" spans="10:12" x14ac:dyDescent="0.35">
      <c r="J1151" s="79"/>
      <c r="K1151" s="79"/>
      <c r="L1151" s="79"/>
    </row>
    <row r="1152" spans="10:12" x14ac:dyDescent="0.35">
      <c r="J1152" s="79"/>
      <c r="K1152" s="79"/>
      <c r="L1152" s="79"/>
    </row>
    <row r="1153" spans="10:12" x14ac:dyDescent="0.35">
      <c r="J1153" s="79"/>
      <c r="K1153" s="79"/>
      <c r="L1153" s="79"/>
    </row>
    <row r="1154" spans="10:12" x14ac:dyDescent="0.35">
      <c r="J1154" s="79"/>
      <c r="K1154" s="79"/>
      <c r="L1154" s="79"/>
    </row>
    <row r="1155" spans="10:12" x14ac:dyDescent="0.35">
      <c r="J1155" s="79"/>
      <c r="K1155" s="79"/>
      <c r="L1155" s="79"/>
    </row>
    <row r="1156" spans="10:12" x14ac:dyDescent="0.35">
      <c r="J1156" s="79"/>
      <c r="K1156" s="79"/>
      <c r="L1156" s="79"/>
    </row>
    <row r="1157" spans="10:12" x14ac:dyDescent="0.35">
      <c r="J1157" s="79"/>
      <c r="K1157" s="79"/>
      <c r="L1157" s="79"/>
    </row>
    <row r="1158" spans="10:12" x14ac:dyDescent="0.35">
      <c r="J1158" s="79"/>
      <c r="K1158" s="79"/>
      <c r="L1158" s="79"/>
    </row>
    <row r="1159" spans="10:12" x14ac:dyDescent="0.35">
      <c r="J1159" s="79"/>
      <c r="K1159" s="79"/>
      <c r="L1159" s="79"/>
    </row>
    <row r="1160" spans="10:12" x14ac:dyDescent="0.35">
      <c r="J1160" s="79"/>
      <c r="K1160" s="79"/>
      <c r="L1160" s="79"/>
    </row>
    <row r="1161" spans="10:12" x14ac:dyDescent="0.35">
      <c r="J1161" s="79"/>
      <c r="K1161" s="79"/>
      <c r="L1161" s="79"/>
    </row>
    <row r="1162" spans="10:12" x14ac:dyDescent="0.35">
      <c r="J1162" s="79"/>
      <c r="K1162" s="79"/>
      <c r="L1162" s="79"/>
    </row>
    <row r="1163" spans="10:12" x14ac:dyDescent="0.35">
      <c r="J1163" s="79"/>
      <c r="K1163" s="79"/>
      <c r="L1163" s="79"/>
    </row>
    <row r="1164" spans="10:12" x14ac:dyDescent="0.35">
      <c r="J1164" s="79"/>
      <c r="K1164" s="79"/>
      <c r="L1164" s="79"/>
    </row>
    <row r="1165" spans="10:12" x14ac:dyDescent="0.35">
      <c r="J1165" s="79"/>
      <c r="K1165" s="79"/>
      <c r="L1165" s="79"/>
    </row>
    <row r="1166" spans="10:12" x14ac:dyDescent="0.35">
      <c r="J1166" s="79"/>
      <c r="K1166" s="79"/>
      <c r="L1166" s="79"/>
    </row>
    <row r="1167" spans="10:12" x14ac:dyDescent="0.35">
      <c r="J1167" s="79"/>
      <c r="K1167" s="79"/>
      <c r="L1167" s="79"/>
    </row>
    <row r="1168" spans="10:12" x14ac:dyDescent="0.35">
      <c r="J1168" s="79"/>
      <c r="K1168" s="79"/>
      <c r="L1168" s="79"/>
    </row>
    <row r="1169" spans="10:12" x14ac:dyDescent="0.35">
      <c r="J1169" s="79"/>
      <c r="K1169" s="79"/>
      <c r="L1169" s="79"/>
    </row>
    <row r="1170" spans="10:12" x14ac:dyDescent="0.35">
      <c r="J1170" s="79"/>
      <c r="K1170" s="79"/>
      <c r="L1170" s="79"/>
    </row>
    <row r="1171" spans="10:12" x14ac:dyDescent="0.35">
      <c r="J1171" s="79"/>
      <c r="K1171" s="79"/>
      <c r="L1171" s="79"/>
    </row>
    <row r="1172" spans="10:12" x14ac:dyDescent="0.35">
      <c r="J1172" s="79"/>
      <c r="K1172" s="79"/>
      <c r="L1172" s="79"/>
    </row>
    <row r="1173" spans="10:12" x14ac:dyDescent="0.35">
      <c r="J1173" s="79"/>
      <c r="K1173" s="79"/>
      <c r="L1173" s="79"/>
    </row>
    <row r="1174" spans="10:12" x14ac:dyDescent="0.35">
      <c r="J1174" s="79"/>
      <c r="K1174" s="79"/>
      <c r="L1174" s="79"/>
    </row>
    <row r="1175" spans="10:12" x14ac:dyDescent="0.35">
      <c r="J1175" s="79"/>
      <c r="K1175" s="79"/>
      <c r="L1175" s="79"/>
    </row>
    <row r="1176" spans="10:12" x14ac:dyDescent="0.35">
      <c r="J1176" s="79"/>
      <c r="K1176" s="79"/>
      <c r="L1176" s="79"/>
    </row>
    <row r="1177" spans="10:12" x14ac:dyDescent="0.35">
      <c r="J1177" s="79"/>
      <c r="K1177" s="79"/>
      <c r="L1177" s="79"/>
    </row>
    <row r="1178" spans="10:12" x14ac:dyDescent="0.35">
      <c r="J1178" s="79"/>
      <c r="K1178" s="79"/>
      <c r="L1178" s="79"/>
    </row>
    <row r="1179" spans="10:12" x14ac:dyDescent="0.35">
      <c r="J1179" s="79"/>
      <c r="K1179" s="79"/>
      <c r="L1179" s="79"/>
    </row>
    <row r="1180" spans="10:12" x14ac:dyDescent="0.35">
      <c r="J1180" s="79"/>
      <c r="K1180" s="79"/>
      <c r="L1180" s="79"/>
    </row>
    <row r="1181" spans="10:12" x14ac:dyDescent="0.35">
      <c r="J1181" s="79"/>
      <c r="K1181" s="79"/>
      <c r="L1181" s="79"/>
    </row>
    <row r="1182" spans="10:12" x14ac:dyDescent="0.35">
      <c r="J1182" s="79"/>
      <c r="K1182" s="79"/>
      <c r="L1182" s="79"/>
    </row>
    <row r="1183" spans="10:12" x14ac:dyDescent="0.35">
      <c r="J1183" s="79"/>
      <c r="K1183" s="79"/>
      <c r="L1183" s="79"/>
    </row>
    <row r="1184" spans="10:12" x14ac:dyDescent="0.35">
      <c r="J1184" s="79"/>
      <c r="K1184" s="79"/>
      <c r="L1184" s="79"/>
    </row>
    <row r="1185" spans="10:12" x14ac:dyDescent="0.35">
      <c r="J1185" s="79"/>
      <c r="K1185" s="79"/>
      <c r="L1185" s="79"/>
    </row>
    <row r="1186" spans="10:12" x14ac:dyDescent="0.35">
      <c r="J1186" s="79"/>
      <c r="K1186" s="79"/>
      <c r="L1186" s="79"/>
    </row>
    <row r="1187" spans="10:12" x14ac:dyDescent="0.35">
      <c r="J1187" s="79"/>
      <c r="K1187" s="79"/>
      <c r="L1187" s="79"/>
    </row>
    <row r="1188" spans="10:12" x14ac:dyDescent="0.35">
      <c r="J1188" s="79"/>
      <c r="K1188" s="79"/>
      <c r="L1188" s="79"/>
    </row>
    <row r="1189" spans="10:12" x14ac:dyDescent="0.35">
      <c r="J1189" s="79"/>
      <c r="K1189" s="79"/>
      <c r="L1189" s="79"/>
    </row>
    <row r="1190" spans="10:12" x14ac:dyDescent="0.35">
      <c r="J1190" s="79"/>
      <c r="K1190" s="79"/>
      <c r="L1190" s="79"/>
    </row>
    <row r="1191" spans="10:12" x14ac:dyDescent="0.35">
      <c r="J1191" s="79"/>
      <c r="K1191" s="79"/>
      <c r="L1191" s="79"/>
    </row>
    <row r="1192" spans="10:12" x14ac:dyDescent="0.35">
      <c r="J1192" s="79"/>
      <c r="K1192" s="79"/>
      <c r="L1192" s="79"/>
    </row>
    <row r="1193" spans="10:12" x14ac:dyDescent="0.35">
      <c r="J1193" s="79"/>
      <c r="K1193" s="79"/>
      <c r="L1193" s="79"/>
    </row>
    <row r="1194" spans="10:12" x14ac:dyDescent="0.35">
      <c r="J1194" s="79"/>
      <c r="K1194" s="79"/>
      <c r="L1194" s="79"/>
    </row>
    <row r="1195" spans="10:12" x14ac:dyDescent="0.35">
      <c r="J1195" s="79"/>
      <c r="K1195" s="79"/>
      <c r="L1195" s="79"/>
    </row>
    <row r="1196" spans="10:12" x14ac:dyDescent="0.35">
      <c r="J1196" s="79"/>
      <c r="K1196" s="79"/>
      <c r="L1196" s="79"/>
    </row>
    <row r="1197" spans="10:12" x14ac:dyDescent="0.35">
      <c r="J1197" s="79"/>
      <c r="K1197" s="79"/>
      <c r="L1197" s="79"/>
    </row>
    <row r="1198" spans="10:12" x14ac:dyDescent="0.35">
      <c r="J1198" s="79"/>
      <c r="K1198" s="79"/>
      <c r="L1198" s="79"/>
    </row>
    <row r="1199" spans="10:12" x14ac:dyDescent="0.35">
      <c r="J1199" s="79"/>
      <c r="K1199" s="79"/>
      <c r="L1199" s="79"/>
    </row>
    <row r="1200" spans="10:12" x14ac:dyDescent="0.35">
      <c r="J1200" s="79"/>
      <c r="K1200" s="79"/>
      <c r="L1200" s="79"/>
    </row>
    <row r="1201" spans="10:12" x14ac:dyDescent="0.35">
      <c r="J1201" s="79"/>
      <c r="K1201" s="79"/>
      <c r="L1201" s="79"/>
    </row>
    <row r="1202" spans="10:12" x14ac:dyDescent="0.35">
      <c r="J1202" s="79"/>
      <c r="K1202" s="79"/>
      <c r="L1202" s="79"/>
    </row>
    <row r="1203" spans="10:12" x14ac:dyDescent="0.35">
      <c r="J1203" s="79"/>
      <c r="K1203" s="79"/>
      <c r="L1203" s="79"/>
    </row>
    <row r="1204" spans="10:12" x14ac:dyDescent="0.35">
      <c r="J1204" s="79"/>
      <c r="K1204" s="79"/>
      <c r="L1204" s="79"/>
    </row>
    <row r="1205" spans="10:12" x14ac:dyDescent="0.35">
      <c r="J1205" s="79"/>
      <c r="K1205" s="79"/>
      <c r="L1205" s="79"/>
    </row>
    <row r="1206" spans="10:12" x14ac:dyDescent="0.35">
      <c r="J1206" s="79"/>
      <c r="K1206" s="79"/>
      <c r="L1206" s="79"/>
    </row>
    <row r="1207" spans="10:12" x14ac:dyDescent="0.35">
      <c r="J1207" s="79"/>
      <c r="K1207" s="79"/>
      <c r="L1207" s="79"/>
    </row>
    <row r="1208" spans="10:12" x14ac:dyDescent="0.35">
      <c r="J1208" s="79"/>
      <c r="K1208" s="79"/>
      <c r="L1208" s="79"/>
    </row>
    <row r="1209" spans="10:12" x14ac:dyDescent="0.35">
      <c r="J1209" s="79"/>
      <c r="K1209" s="79"/>
      <c r="L1209" s="79"/>
    </row>
    <row r="1210" spans="10:12" x14ac:dyDescent="0.35">
      <c r="J1210" s="79"/>
      <c r="K1210" s="79"/>
      <c r="L1210" s="79"/>
    </row>
    <row r="1211" spans="10:12" x14ac:dyDescent="0.35">
      <c r="J1211" s="79"/>
      <c r="K1211" s="79"/>
      <c r="L1211" s="79"/>
    </row>
    <row r="1212" spans="10:12" x14ac:dyDescent="0.35">
      <c r="J1212" s="79"/>
      <c r="K1212" s="79"/>
      <c r="L1212" s="79"/>
    </row>
    <row r="1213" spans="10:12" x14ac:dyDescent="0.35">
      <c r="J1213" s="79"/>
      <c r="K1213" s="79"/>
      <c r="L1213" s="79"/>
    </row>
    <row r="1214" spans="10:12" x14ac:dyDescent="0.35">
      <c r="J1214" s="79"/>
      <c r="K1214" s="79"/>
      <c r="L1214" s="79"/>
    </row>
    <row r="1215" spans="10:12" x14ac:dyDescent="0.35">
      <c r="J1215" s="79"/>
      <c r="K1215" s="79"/>
      <c r="L1215" s="79"/>
    </row>
    <row r="1216" spans="10:12" x14ac:dyDescent="0.35">
      <c r="J1216" s="79"/>
      <c r="K1216" s="79"/>
      <c r="L1216" s="79"/>
    </row>
    <row r="1217" spans="10:12" x14ac:dyDescent="0.35">
      <c r="J1217" s="79"/>
      <c r="K1217" s="79"/>
      <c r="L1217" s="79"/>
    </row>
    <row r="1218" spans="10:12" x14ac:dyDescent="0.35">
      <c r="J1218" s="79"/>
      <c r="K1218" s="79"/>
      <c r="L1218" s="79"/>
    </row>
    <row r="1219" spans="10:12" x14ac:dyDescent="0.35">
      <c r="J1219" s="79"/>
      <c r="K1219" s="79"/>
      <c r="L1219" s="79"/>
    </row>
    <row r="1220" spans="10:12" x14ac:dyDescent="0.35">
      <c r="J1220" s="79"/>
      <c r="K1220" s="79"/>
      <c r="L1220" s="79"/>
    </row>
    <row r="1221" spans="10:12" x14ac:dyDescent="0.35">
      <c r="J1221" s="79"/>
      <c r="K1221" s="79"/>
      <c r="L1221" s="79"/>
    </row>
    <row r="1222" spans="10:12" x14ac:dyDescent="0.35">
      <c r="J1222" s="79"/>
      <c r="K1222" s="79"/>
      <c r="L1222" s="79"/>
    </row>
    <row r="1223" spans="10:12" x14ac:dyDescent="0.35">
      <c r="J1223" s="79"/>
      <c r="K1223" s="79"/>
      <c r="L1223" s="79"/>
    </row>
    <row r="1224" spans="10:12" x14ac:dyDescent="0.35">
      <c r="J1224" s="79"/>
      <c r="K1224" s="79"/>
      <c r="L1224" s="79"/>
    </row>
    <row r="1225" spans="10:12" x14ac:dyDescent="0.35">
      <c r="J1225" s="79"/>
      <c r="K1225" s="79"/>
      <c r="L1225" s="79"/>
    </row>
    <row r="1226" spans="10:12" x14ac:dyDescent="0.35">
      <c r="J1226" s="79"/>
      <c r="K1226" s="79"/>
      <c r="L1226" s="79"/>
    </row>
    <row r="1227" spans="10:12" x14ac:dyDescent="0.35">
      <c r="J1227" s="79"/>
      <c r="K1227" s="79"/>
      <c r="L1227" s="79"/>
    </row>
    <row r="1228" spans="10:12" x14ac:dyDescent="0.35">
      <c r="J1228" s="79"/>
      <c r="K1228" s="79"/>
      <c r="L1228" s="79"/>
    </row>
    <row r="1229" spans="10:12" x14ac:dyDescent="0.35">
      <c r="J1229" s="79"/>
      <c r="K1229" s="79"/>
      <c r="L1229" s="79"/>
    </row>
    <row r="1230" spans="10:12" x14ac:dyDescent="0.35">
      <c r="J1230" s="79"/>
      <c r="K1230" s="79"/>
      <c r="L1230" s="79"/>
    </row>
    <row r="1231" spans="10:12" x14ac:dyDescent="0.35">
      <c r="J1231" s="79"/>
      <c r="K1231" s="79"/>
      <c r="L1231" s="79"/>
    </row>
    <row r="1232" spans="10:12" x14ac:dyDescent="0.35">
      <c r="J1232" s="79"/>
      <c r="K1232" s="79"/>
      <c r="L1232" s="79"/>
    </row>
    <row r="1233" spans="10:12" x14ac:dyDescent="0.35">
      <c r="J1233" s="79"/>
      <c r="K1233" s="79"/>
      <c r="L1233" s="79"/>
    </row>
    <row r="1234" spans="10:12" x14ac:dyDescent="0.35">
      <c r="J1234" s="79"/>
      <c r="K1234" s="79"/>
      <c r="L1234" s="79"/>
    </row>
    <row r="1235" spans="10:12" x14ac:dyDescent="0.35">
      <c r="J1235" s="79"/>
      <c r="K1235" s="79"/>
      <c r="L1235" s="79"/>
    </row>
    <row r="1236" spans="10:12" x14ac:dyDescent="0.35">
      <c r="J1236" s="79"/>
      <c r="K1236" s="79"/>
      <c r="L1236" s="79"/>
    </row>
    <row r="1237" spans="10:12" x14ac:dyDescent="0.35">
      <c r="J1237" s="79"/>
      <c r="K1237" s="79"/>
      <c r="L1237" s="79"/>
    </row>
    <row r="1238" spans="10:12" x14ac:dyDescent="0.35">
      <c r="J1238" s="79"/>
      <c r="K1238" s="79"/>
      <c r="L1238" s="79"/>
    </row>
    <row r="1239" spans="10:12" x14ac:dyDescent="0.35">
      <c r="J1239" s="79"/>
      <c r="K1239" s="79"/>
      <c r="L1239" s="79"/>
    </row>
    <row r="1240" spans="10:12" x14ac:dyDescent="0.35">
      <c r="J1240" s="79"/>
      <c r="K1240" s="79"/>
      <c r="L1240" s="79"/>
    </row>
    <row r="1241" spans="10:12" x14ac:dyDescent="0.35">
      <c r="J1241" s="79"/>
      <c r="K1241" s="79"/>
      <c r="L1241" s="79"/>
    </row>
    <row r="1242" spans="10:12" x14ac:dyDescent="0.35">
      <c r="J1242" s="79"/>
      <c r="K1242" s="79"/>
      <c r="L1242" s="79"/>
    </row>
    <row r="1243" spans="10:12" x14ac:dyDescent="0.35">
      <c r="J1243" s="79"/>
      <c r="K1243" s="79"/>
      <c r="L1243" s="79"/>
    </row>
    <row r="1244" spans="10:12" x14ac:dyDescent="0.35">
      <c r="J1244" s="79"/>
      <c r="K1244" s="79"/>
      <c r="L1244" s="79"/>
    </row>
    <row r="1245" spans="10:12" x14ac:dyDescent="0.35">
      <c r="J1245" s="79"/>
      <c r="K1245" s="79"/>
      <c r="L1245" s="79"/>
    </row>
    <row r="1246" spans="10:12" x14ac:dyDescent="0.35">
      <c r="J1246" s="79"/>
      <c r="K1246" s="79"/>
      <c r="L1246" s="79"/>
    </row>
    <row r="1247" spans="10:12" x14ac:dyDescent="0.35">
      <c r="J1247" s="79"/>
      <c r="K1247" s="79"/>
      <c r="L1247" s="79"/>
    </row>
    <row r="1248" spans="10:12" x14ac:dyDescent="0.35">
      <c r="J1248" s="79"/>
      <c r="K1248" s="79"/>
      <c r="L1248" s="79"/>
    </row>
    <row r="1249" spans="10:12" x14ac:dyDescent="0.35">
      <c r="J1249" s="79"/>
      <c r="K1249" s="79"/>
      <c r="L1249" s="79"/>
    </row>
    <row r="1250" spans="10:12" x14ac:dyDescent="0.35">
      <c r="J1250" s="79"/>
      <c r="K1250" s="79"/>
      <c r="L1250" s="79"/>
    </row>
    <row r="1251" spans="10:12" x14ac:dyDescent="0.35">
      <c r="J1251" s="79"/>
      <c r="K1251" s="79"/>
      <c r="L1251" s="79"/>
    </row>
    <row r="1252" spans="10:12" x14ac:dyDescent="0.35">
      <c r="J1252" s="79"/>
      <c r="K1252" s="79"/>
      <c r="L1252" s="79"/>
    </row>
    <row r="1253" spans="10:12" x14ac:dyDescent="0.35">
      <c r="J1253" s="79"/>
      <c r="K1253" s="79"/>
      <c r="L1253" s="79"/>
    </row>
    <row r="1254" spans="10:12" x14ac:dyDescent="0.35">
      <c r="J1254" s="79"/>
      <c r="K1254" s="79"/>
      <c r="L1254" s="79"/>
    </row>
    <row r="1255" spans="10:12" x14ac:dyDescent="0.35">
      <c r="J1255" s="79"/>
      <c r="K1255" s="79"/>
      <c r="L1255" s="79"/>
    </row>
    <row r="1256" spans="10:12" x14ac:dyDescent="0.35">
      <c r="J1256" s="79"/>
      <c r="K1256" s="79"/>
      <c r="L1256" s="79"/>
    </row>
    <row r="1257" spans="10:12" x14ac:dyDescent="0.35">
      <c r="J1257" s="79"/>
      <c r="K1257" s="79"/>
      <c r="L1257" s="79"/>
    </row>
    <row r="1258" spans="10:12" x14ac:dyDescent="0.35">
      <c r="J1258" s="79"/>
      <c r="K1258" s="79"/>
      <c r="L1258" s="79"/>
    </row>
    <row r="1259" spans="10:12" x14ac:dyDescent="0.35">
      <c r="J1259" s="79"/>
      <c r="K1259" s="79"/>
      <c r="L1259" s="79"/>
    </row>
    <row r="1260" spans="10:12" x14ac:dyDescent="0.35">
      <c r="J1260" s="79"/>
      <c r="K1260" s="79"/>
      <c r="L1260" s="79"/>
    </row>
    <row r="1261" spans="10:12" x14ac:dyDescent="0.35">
      <c r="J1261" s="79"/>
      <c r="K1261" s="79"/>
      <c r="L1261" s="79"/>
    </row>
    <row r="1262" spans="10:12" x14ac:dyDescent="0.35">
      <c r="J1262" s="79"/>
      <c r="K1262" s="79"/>
      <c r="L1262" s="79"/>
    </row>
    <row r="1263" spans="10:12" x14ac:dyDescent="0.35">
      <c r="J1263" s="79"/>
      <c r="K1263" s="79"/>
      <c r="L1263" s="79"/>
    </row>
    <row r="1264" spans="10:12" x14ac:dyDescent="0.35">
      <c r="J1264" s="79"/>
      <c r="K1264" s="79"/>
      <c r="L1264" s="79"/>
    </row>
    <row r="1265" spans="10:12" x14ac:dyDescent="0.35">
      <c r="J1265" s="79"/>
      <c r="K1265" s="79"/>
      <c r="L1265" s="79"/>
    </row>
    <row r="1266" spans="10:12" x14ac:dyDescent="0.35">
      <c r="J1266" s="79"/>
      <c r="K1266" s="79"/>
      <c r="L1266" s="79"/>
    </row>
    <row r="1267" spans="10:12" x14ac:dyDescent="0.35">
      <c r="J1267" s="79"/>
      <c r="K1267" s="79"/>
      <c r="L1267" s="79"/>
    </row>
    <row r="1268" spans="10:12" x14ac:dyDescent="0.35">
      <c r="J1268" s="79"/>
      <c r="K1268" s="79"/>
      <c r="L1268" s="79"/>
    </row>
    <row r="1269" spans="10:12" x14ac:dyDescent="0.35">
      <c r="J1269" s="79"/>
      <c r="K1269" s="79"/>
      <c r="L1269" s="79"/>
    </row>
    <row r="1270" spans="10:12" x14ac:dyDescent="0.35">
      <c r="J1270" s="79"/>
      <c r="K1270" s="79"/>
      <c r="L1270" s="79"/>
    </row>
    <row r="1271" spans="10:12" x14ac:dyDescent="0.35">
      <c r="J1271" s="79"/>
      <c r="K1271" s="79"/>
      <c r="L1271" s="79"/>
    </row>
    <row r="1272" spans="10:12" x14ac:dyDescent="0.35">
      <c r="J1272" s="79"/>
      <c r="K1272" s="79"/>
      <c r="L1272" s="79"/>
    </row>
    <row r="1273" spans="10:12" x14ac:dyDescent="0.35">
      <c r="J1273" s="79"/>
      <c r="K1273" s="79"/>
      <c r="L1273" s="79"/>
    </row>
    <row r="1274" spans="10:12" x14ac:dyDescent="0.35">
      <c r="J1274" s="79"/>
      <c r="K1274" s="79"/>
      <c r="L1274" s="79"/>
    </row>
    <row r="1275" spans="10:12" x14ac:dyDescent="0.35">
      <c r="J1275" s="79"/>
      <c r="K1275" s="79"/>
      <c r="L1275" s="79"/>
    </row>
    <row r="1276" spans="10:12" x14ac:dyDescent="0.35">
      <c r="J1276" s="79"/>
      <c r="K1276" s="79"/>
      <c r="L1276" s="79"/>
    </row>
    <row r="1277" spans="10:12" x14ac:dyDescent="0.35">
      <c r="J1277" s="79"/>
      <c r="K1277" s="79"/>
      <c r="L1277" s="79"/>
    </row>
    <row r="1278" spans="10:12" x14ac:dyDescent="0.35">
      <c r="J1278" s="79"/>
      <c r="K1278" s="79"/>
      <c r="L1278" s="79"/>
    </row>
    <row r="1279" spans="10:12" x14ac:dyDescent="0.35">
      <c r="J1279" s="79"/>
      <c r="K1279" s="79"/>
      <c r="L1279" s="79"/>
    </row>
    <row r="1280" spans="10:12" x14ac:dyDescent="0.35">
      <c r="J1280" s="79"/>
      <c r="K1280" s="79"/>
      <c r="L1280" s="79"/>
    </row>
    <row r="1281" spans="10:12" x14ac:dyDescent="0.35">
      <c r="J1281" s="79"/>
      <c r="K1281" s="79"/>
      <c r="L1281" s="79"/>
    </row>
    <row r="1282" spans="10:12" x14ac:dyDescent="0.35">
      <c r="J1282" s="79"/>
      <c r="K1282" s="79"/>
      <c r="L1282" s="79"/>
    </row>
    <row r="1283" spans="10:12" x14ac:dyDescent="0.35">
      <c r="J1283" s="79"/>
      <c r="K1283" s="79"/>
      <c r="L1283" s="79"/>
    </row>
    <row r="1284" spans="10:12" x14ac:dyDescent="0.35">
      <c r="J1284" s="79"/>
      <c r="K1284" s="79"/>
      <c r="L1284" s="79"/>
    </row>
    <row r="1285" spans="10:12" x14ac:dyDescent="0.35">
      <c r="J1285" s="79"/>
      <c r="K1285" s="79"/>
      <c r="L1285" s="79"/>
    </row>
    <row r="1286" spans="10:12" x14ac:dyDescent="0.35">
      <c r="J1286" s="79"/>
      <c r="K1286" s="79"/>
      <c r="L1286" s="79"/>
    </row>
    <row r="1287" spans="10:12" x14ac:dyDescent="0.35">
      <c r="J1287" s="79"/>
      <c r="K1287" s="79"/>
      <c r="L1287" s="79"/>
    </row>
    <row r="1288" spans="10:12" x14ac:dyDescent="0.35">
      <c r="J1288" s="79"/>
      <c r="K1288" s="79"/>
      <c r="L1288" s="79"/>
    </row>
    <row r="1289" spans="10:12" x14ac:dyDescent="0.35">
      <c r="J1289" s="79"/>
      <c r="K1289" s="79"/>
      <c r="L1289" s="79"/>
    </row>
    <row r="1290" spans="10:12" x14ac:dyDescent="0.35">
      <c r="J1290" s="79"/>
      <c r="K1290" s="79"/>
      <c r="L1290" s="79"/>
    </row>
    <row r="1291" spans="10:12" x14ac:dyDescent="0.35">
      <c r="J1291" s="79"/>
      <c r="K1291" s="79"/>
      <c r="L1291" s="79"/>
    </row>
    <row r="1292" spans="10:12" x14ac:dyDescent="0.35">
      <c r="J1292" s="79"/>
      <c r="K1292" s="79"/>
      <c r="L1292" s="79"/>
    </row>
    <row r="1293" spans="10:12" x14ac:dyDescent="0.35">
      <c r="J1293" s="79"/>
      <c r="K1293" s="79"/>
      <c r="L1293" s="79"/>
    </row>
    <row r="1294" spans="10:12" x14ac:dyDescent="0.35">
      <c r="J1294" s="79"/>
      <c r="K1294" s="79"/>
      <c r="L1294" s="79"/>
    </row>
    <row r="1295" spans="10:12" x14ac:dyDescent="0.35">
      <c r="J1295" s="79"/>
      <c r="K1295" s="79"/>
      <c r="L1295" s="79"/>
    </row>
    <row r="1296" spans="10:12" x14ac:dyDescent="0.35">
      <c r="J1296" s="79"/>
      <c r="K1296" s="79"/>
      <c r="L1296" s="79"/>
    </row>
    <row r="1297" spans="10:12" x14ac:dyDescent="0.35">
      <c r="J1297" s="79"/>
      <c r="K1297" s="79"/>
      <c r="L1297" s="79"/>
    </row>
    <row r="1298" spans="10:12" x14ac:dyDescent="0.35">
      <c r="J1298" s="79"/>
      <c r="K1298" s="79"/>
      <c r="L1298" s="79"/>
    </row>
    <row r="1299" spans="10:12" x14ac:dyDescent="0.35">
      <c r="J1299" s="79"/>
      <c r="K1299" s="79"/>
      <c r="L1299" s="79"/>
    </row>
    <row r="1300" spans="10:12" x14ac:dyDescent="0.35">
      <c r="J1300" s="79"/>
      <c r="K1300" s="79"/>
      <c r="L1300" s="79"/>
    </row>
    <row r="1301" spans="10:12" x14ac:dyDescent="0.35">
      <c r="J1301" s="79"/>
      <c r="K1301" s="79"/>
      <c r="L1301" s="79"/>
    </row>
    <row r="1302" spans="10:12" x14ac:dyDescent="0.35">
      <c r="J1302" s="79"/>
      <c r="K1302" s="79"/>
      <c r="L1302" s="79"/>
    </row>
    <row r="1303" spans="10:12" x14ac:dyDescent="0.35">
      <c r="J1303" s="79"/>
      <c r="K1303" s="79"/>
      <c r="L1303" s="79"/>
    </row>
    <row r="1304" spans="10:12" x14ac:dyDescent="0.35">
      <c r="J1304" s="79"/>
      <c r="K1304" s="79"/>
      <c r="L1304" s="79"/>
    </row>
    <row r="1305" spans="10:12" x14ac:dyDescent="0.35">
      <c r="J1305" s="79"/>
      <c r="K1305" s="79"/>
      <c r="L1305" s="79"/>
    </row>
    <row r="1306" spans="10:12" x14ac:dyDescent="0.35">
      <c r="J1306" s="79"/>
      <c r="K1306" s="79"/>
      <c r="L1306" s="79"/>
    </row>
    <row r="1307" spans="10:12" x14ac:dyDescent="0.35">
      <c r="J1307" s="79"/>
      <c r="K1307" s="79"/>
      <c r="L1307" s="79"/>
    </row>
    <row r="1308" spans="10:12" x14ac:dyDescent="0.35">
      <c r="J1308" s="79"/>
      <c r="K1308" s="79"/>
      <c r="L1308" s="79"/>
    </row>
    <row r="1309" spans="10:12" x14ac:dyDescent="0.35">
      <c r="J1309" s="79"/>
      <c r="K1309" s="79"/>
      <c r="L1309" s="79"/>
    </row>
    <row r="1310" spans="10:12" x14ac:dyDescent="0.35">
      <c r="J1310" s="79"/>
      <c r="K1310" s="79"/>
      <c r="L1310" s="79"/>
    </row>
    <row r="1311" spans="10:12" x14ac:dyDescent="0.35">
      <c r="J1311" s="79"/>
      <c r="K1311" s="79"/>
      <c r="L1311" s="79"/>
    </row>
    <row r="1312" spans="10:12" x14ac:dyDescent="0.35">
      <c r="J1312" s="79"/>
      <c r="K1312" s="79"/>
      <c r="L1312" s="79"/>
    </row>
    <row r="1313" spans="10:12" x14ac:dyDescent="0.35">
      <c r="J1313" s="79"/>
      <c r="K1313" s="79"/>
      <c r="L1313" s="79"/>
    </row>
    <row r="1314" spans="10:12" x14ac:dyDescent="0.35">
      <c r="J1314" s="79"/>
      <c r="K1314" s="79"/>
      <c r="L1314" s="79"/>
    </row>
    <row r="1315" spans="10:12" x14ac:dyDescent="0.35">
      <c r="J1315" s="79"/>
      <c r="K1315" s="79"/>
      <c r="L1315" s="79"/>
    </row>
    <row r="1316" spans="10:12" x14ac:dyDescent="0.35">
      <c r="J1316" s="79"/>
      <c r="K1316" s="79"/>
      <c r="L1316" s="79"/>
    </row>
    <row r="1317" spans="10:12" x14ac:dyDescent="0.35">
      <c r="J1317" s="79"/>
      <c r="K1317" s="79"/>
      <c r="L1317" s="79"/>
    </row>
    <row r="1318" spans="10:12" x14ac:dyDescent="0.35">
      <c r="J1318" s="79"/>
      <c r="K1318" s="79"/>
      <c r="L1318" s="79"/>
    </row>
    <row r="1319" spans="10:12" x14ac:dyDescent="0.35">
      <c r="J1319" s="79"/>
      <c r="K1319" s="79"/>
      <c r="L1319" s="79"/>
    </row>
    <row r="1320" spans="10:12" x14ac:dyDescent="0.35">
      <c r="J1320" s="79"/>
      <c r="K1320" s="79"/>
      <c r="L1320" s="79"/>
    </row>
    <row r="1321" spans="10:12" x14ac:dyDescent="0.35">
      <c r="J1321" s="79"/>
      <c r="K1321" s="79"/>
      <c r="L1321" s="79"/>
    </row>
    <row r="1322" spans="10:12" x14ac:dyDescent="0.35">
      <c r="J1322" s="79"/>
      <c r="K1322" s="79"/>
      <c r="L1322" s="79"/>
    </row>
    <row r="1323" spans="10:12" x14ac:dyDescent="0.35">
      <c r="J1323" s="79"/>
      <c r="K1323" s="79"/>
      <c r="L1323" s="79"/>
    </row>
    <row r="1324" spans="10:12" x14ac:dyDescent="0.35">
      <c r="J1324" s="79"/>
      <c r="K1324" s="79"/>
      <c r="L1324" s="79"/>
    </row>
    <row r="1325" spans="10:12" x14ac:dyDescent="0.35">
      <c r="J1325" s="79"/>
      <c r="K1325" s="79"/>
      <c r="L1325" s="79"/>
    </row>
    <row r="1326" spans="10:12" x14ac:dyDescent="0.35">
      <c r="J1326" s="79"/>
      <c r="K1326" s="79"/>
      <c r="L1326" s="79"/>
    </row>
    <row r="1327" spans="10:12" x14ac:dyDescent="0.35">
      <c r="J1327" s="79"/>
      <c r="K1327" s="79"/>
      <c r="L1327" s="79"/>
    </row>
    <row r="1328" spans="10:12" x14ac:dyDescent="0.35">
      <c r="J1328" s="79"/>
      <c r="K1328" s="79"/>
      <c r="L1328" s="79"/>
    </row>
    <row r="1329" spans="10:12" x14ac:dyDescent="0.35">
      <c r="J1329" s="79"/>
      <c r="K1329" s="79"/>
      <c r="L1329" s="79"/>
    </row>
    <row r="1330" spans="10:12" x14ac:dyDescent="0.35">
      <c r="J1330" s="79"/>
      <c r="K1330" s="79"/>
      <c r="L1330" s="79"/>
    </row>
    <row r="1331" spans="10:12" x14ac:dyDescent="0.35">
      <c r="J1331" s="79"/>
      <c r="K1331" s="79"/>
      <c r="L1331" s="79"/>
    </row>
    <row r="1332" spans="10:12" x14ac:dyDescent="0.35">
      <c r="J1332" s="79"/>
      <c r="K1332" s="79"/>
      <c r="L1332" s="79"/>
    </row>
    <row r="1333" spans="10:12" x14ac:dyDescent="0.35">
      <c r="J1333" s="79"/>
      <c r="K1333" s="79"/>
      <c r="L1333" s="79"/>
    </row>
    <row r="1334" spans="10:12" x14ac:dyDescent="0.35">
      <c r="J1334" s="79"/>
      <c r="K1334" s="79"/>
      <c r="L1334" s="79"/>
    </row>
    <row r="1335" spans="10:12" x14ac:dyDescent="0.35">
      <c r="J1335" s="79"/>
      <c r="K1335" s="79"/>
      <c r="L1335" s="79"/>
    </row>
    <row r="1336" spans="10:12" x14ac:dyDescent="0.35">
      <c r="J1336" s="79"/>
      <c r="K1336" s="79"/>
      <c r="L1336" s="79"/>
    </row>
    <row r="1337" spans="10:12" x14ac:dyDescent="0.35">
      <c r="J1337" s="79"/>
      <c r="K1337" s="79"/>
      <c r="L1337" s="79"/>
    </row>
    <row r="1338" spans="10:12" x14ac:dyDescent="0.35">
      <c r="J1338" s="79"/>
      <c r="K1338" s="79"/>
      <c r="L1338" s="79"/>
    </row>
    <row r="1339" spans="10:12" x14ac:dyDescent="0.35">
      <c r="J1339" s="79"/>
      <c r="K1339" s="79"/>
      <c r="L1339" s="79"/>
    </row>
    <row r="1340" spans="10:12" x14ac:dyDescent="0.35">
      <c r="J1340" s="79"/>
      <c r="K1340" s="79"/>
      <c r="L1340" s="79"/>
    </row>
    <row r="1341" spans="10:12" x14ac:dyDescent="0.35">
      <c r="J1341" s="79"/>
      <c r="K1341" s="79"/>
      <c r="L1341" s="79"/>
    </row>
    <row r="1342" spans="10:12" x14ac:dyDescent="0.35">
      <c r="J1342" s="79"/>
      <c r="K1342" s="79"/>
      <c r="L1342" s="79"/>
    </row>
    <row r="1343" spans="10:12" x14ac:dyDescent="0.35">
      <c r="J1343" s="79"/>
      <c r="K1343" s="79"/>
      <c r="L1343" s="79"/>
    </row>
    <row r="1344" spans="10:12" x14ac:dyDescent="0.35">
      <c r="J1344" s="79"/>
      <c r="K1344" s="79"/>
      <c r="L1344" s="79"/>
    </row>
    <row r="1345" spans="10:12" x14ac:dyDescent="0.35">
      <c r="J1345" s="79"/>
      <c r="K1345" s="79"/>
      <c r="L1345" s="79"/>
    </row>
    <row r="1346" spans="10:12" x14ac:dyDescent="0.35">
      <c r="J1346" s="79"/>
      <c r="K1346" s="79"/>
      <c r="L1346" s="79"/>
    </row>
    <row r="1347" spans="10:12" x14ac:dyDescent="0.35">
      <c r="J1347" s="79"/>
      <c r="K1347" s="79"/>
      <c r="L1347" s="79"/>
    </row>
    <row r="1348" spans="10:12" x14ac:dyDescent="0.35">
      <c r="J1348" s="79"/>
      <c r="K1348" s="79"/>
      <c r="L1348" s="79"/>
    </row>
    <row r="1349" spans="10:12" x14ac:dyDescent="0.35">
      <c r="J1349" s="79"/>
      <c r="K1349" s="79"/>
      <c r="L1349" s="79"/>
    </row>
    <row r="1350" spans="10:12" x14ac:dyDescent="0.35">
      <c r="J1350" s="79"/>
      <c r="K1350" s="79"/>
      <c r="L1350" s="79"/>
    </row>
    <row r="1351" spans="10:12" x14ac:dyDescent="0.35">
      <c r="J1351" s="79"/>
      <c r="K1351" s="79"/>
      <c r="L1351" s="79"/>
    </row>
    <row r="1352" spans="10:12" x14ac:dyDescent="0.35">
      <c r="J1352" s="79"/>
      <c r="K1352" s="79"/>
      <c r="L1352" s="79"/>
    </row>
    <row r="1353" spans="10:12" x14ac:dyDescent="0.35">
      <c r="J1353" s="79"/>
      <c r="K1353" s="79"/>
      <c r="L1353" s="79"/>
    </row>
    <row r="1354" spans="10:12" x14ac:dyDescent="0.35">
      <c r="J1354" s="79"/>
      <c r="K1354" s="79"/>
      <c r="L1354" s="79"/>
    </row>
    <row r="1355" spans="10:12" x14ac:dyDescent="0.35">
      <c r="J1355" s="79"/>
      <c r="K1355" s="79"/>
      <c r="L1355" s="79"/>
    </row>
    <row r="1356" spans="10:12" x14ac:dyDescent="0.35">
      <c r="J1356" s="79"/>
      <c r="K1356" s="79"/>
      <c r="L1356" s="79"/>
    </row>
    <row r="1357" spans="10:12" x14ac:dyDescent="0.35">
      <c r="J1357" s="79"/>
      <c r="K1357" s="79"/>
      <c r="L1357" s="79"/>
    </row>
    <row r="1358" spans="10:12" x14ac:dyDescent="0.35">
      <c r="J1358" s="79"/>
      <c r="K1358" s="79"/>
      <c r="L1358" s="79"/>
    </row>
    <row r="1359" spans="10:12" x14ac:dyDescent="0.35">
      <c r="J1359" s="79"/>
      <c r="K1359" s="79"/>
      <c r="L1359" s="79"/>
    </row>
    <row r="1360" spans="10:12" x14ac:dyDescent="0.35">
      <c r="J1360" s="79"/>
      <c r="K1360" s="79"/>
      <c r="L1360" s="79"/>
    </row>
    <row r="1361" spans="10:12" x14ac:dyDescent="0.35">
      <c r="J1361" s="79"/>
      <c r="K1361" s="79"/>
      <c r="L1361" s="79"/>
    </row>
    <row r="1362" spans="10:12" x14ac:dyDescent="0.35">
      <c r="J1362" s="79"/>
      <c r="K1362" s="79"/>
      <c r="L1362" s="79"/>
    </row>
    <row r="1363" spans="10:12" x14ac:dyDescent="0.35">
      <c r="J1363" s="79"/>
      <c r="K1363" s="79"/>
      <c r="L1363" s="79"/>
    </row>
    <row r="1364" spans="10:12" x14ac:dyDescent="0.35">
      <c r="J1364" s="79"/>
      <c r="K1364" s="79"/>
      <c r="L1364" s="79"/>
    </row>
    <row r="1365" spans="10:12" x14ac:dyDescent="0.35">
      <c r="J1365" s="79"/>
      <c r="K1365" s="79"/>
      <c r="L1365" s="79"/>
    </row>
    <row r="1366" spans="10:12" x14ac:dyDescent="0.35">
      <c r="J1366" s="79"/>
      <c r="K1366" s="79"/>
      <c r="L1366" s="79"/>
    </row>
    <row r="1367" spans="10:12" x14ac:dyDescent="0.35">
      <c r="J1367" s="79"/>
      <c r="K1367" s="79"/>
      <c r="L1367" s="79"/>
    </row>
    <row r="1368" spans="10:12" x14ac:dyDescent="0.35">
      <c r="J1368" s="79"/>
      <c r="K1368" s="79"/>
      <c r="L1368" s="79"/>
    </row>
    <row r="1369" spans="10:12" x14ac:dyDescent="0.35">
      <c r="J1369" s="79"/>
      <c r="K1369" s="79"/>
      <c r="L1369" s="79"/>
    </row>
    <row r="1370" spans="10:12" x14ac:dyDescent="0.35">
      <c r="J1370" s="79"/>
      <c r="K1370" s="79"/>
      <c r="L1370" s="79"/>
    </row>
    <row r="1371" spans="10:12" x14ac:dyDescent="0.35">
      <c r="J1371" s="79"/>
      <c r="K1371" s="79"/>
      <c r="L1371" s="79"/>
    </row>
    <row r="1372" spans="10:12" x14ac:dyDescent="0.35">
      <c r="J1372" s="79"/>
      <c r="K1372" s="79"/>
      <c r="L1372" s="79"/>
    </row>
    <row r="1373" spans="10:12" x14ac:dyDescent="0.35">
      <c r="J1373" s="79"/>
      <c r="K1373" s="79"/>
      <c r="L1373" s="79"/>
    </row>
    <row r="1374" spans="10:12" x14ac:dyDescent="0.35">
      <c r="J1374" s="79"/>
      <c r="K1374" s="79"/>
      <c r="L1374" s="79"/>
    </row>
    <row r="1375" spans="10:12" x14ac:dyDescent="0.35">
      <c r="J1375" s="79"/>
      <c r="K1375" s="79"/>
      <c r="L1375" s="79"/>
    </row>
    <row r="1376" spans="10:12" x14ac:dyDescent="0.35">
      <c r="J1376" s="79"/>
      <c r="K1376" s="79"/>
      <c r="L1376" s="79"/>
    </row>
    <row r="1377" spans="10:12" x14ac:dyDescent="0.35">
      <c r="J1377" s="79"/>
      <c r="K1377" s="79"/>
      <c r="L1377" s="79"/>
    </row>
    <row r="1378" spans="10:12" x14ac:dyDescent="0.35">
      <c r="J1378" s="79"/>
      <c r="K1378" s="79"/>
      <c r="L1378" s="79"/>
    </row>
    <row r="1379" spans="10:12" x14ac:dyDescent="0.35">
      <c r="J1379" s="79"/>
      <c r="K1379" s="79"/>
      <c r="L1379" s="79"/>
    </row>
    <row r="1380" spans="10:12" x14ac:dyDescent="0.35">
      <c r="J1380" s="79"/>
      <c r="K1380" s="79"/>
      <c r="L1380" s="79"/>
    </row>
    <row r="1381" spans="10:12" x14ac:dyDescent="0.35">
      <c r="J1381" s="79"/>
      <c r="K1381" s="79"/>
      <c r="L1381" s="79"/>
    </row>
    <row r="1382" spans="10:12" x14ac:dyDescent="0.35">
      <c r="J1382" s="79"/>
      <c r="K1382" s="79"/>
      <c r="L1382" s="79"/>
    </row>
    <row r="1383" spans="10:12" x14ac:dyDescent="0.35">
      <c r="J1383" s="79"/>
      <c r="K1383" s="79"/>
      <c r="L1383" s="79"/>
    </row>
    <row r="1384" spans="10:12" x14ac:dyDescent="0.35">
      <c r="J1384" s="79"/>
      <c r="K1384" s="79"/>
      <c r="L1384" s="79"/>
    </row>
    <row r="1385" spans="10:12" x14ac:dyDescent="0.35">
      <c r="J1385" s="79"/>
      <c r="K1385" s="79"/>
      <c r="L1385" s="79"/>
    </row>
    <row r="1386" spans="10:12" x14ac:dyDescent="0.35">
      <c r="J1386" s="79"/>
      <c r="K1386" s="79"/>
      <c r="L1386" s="79"/>
    </row>
    <row r="1387" spans="10:12" x14ac:dyDescent="0.35">
      <c r="J1387" s="79"/>
      <c r="K1387" s="79"/>
      <c r="L1387" s="79"/>
    </row>
    <row r="1388" spans="10:12" x14ac:dyDescent="0.35">
      <c r="J1388" s="79"/>
      <c r="K1388" s="79"/>
      <c r="L1388" s="79"/>
    </row>
    <row r="1389" spans="10:12" x14ac:dyDescent="0.35">
      <c r="J1389" s="79"/>
      <c r="K1389" s="79"/>
      <c r="L1389" s="79"/>
    </row>
    <row r="1390" spans="10:12" x14ac:dyDescent="0.35">
      <c r="J1390" s="79"/>
      <c r="K1390" s="79"/>
      <c r="L1390" s="79"/>
    </row>
    <row r="1391" spans="10:12" x14ac:dyDescent="0.35">
      <c r="J1391" s="79"/>
      <c r="K1391" s="79"/>
      <c r="L1391" s="79"/>
    </row>
    <row r="1392" spans="10:12" x14ac:dyDescent="0.35">
      <c r="J1392" s="79"/>
      <c r="K1392" s="79"/>
      <c r="L1392" s="79"/>
    </row>
    <row r="1393" spans="10:12" x14ac:dyDescent="0.35">
      <c r="J1393" s="79"/>
      <c r="K1393" s="79"/>
      <c r="L1393" s="79"/>
    </row>
    <row r="1394" spans="10:12" x14ac:dyDescent="0.35">
      <c r="J1394" s="79"/>
      <c r="K1394" s="79"/>
      <c r="L1394" s="79"/>
    </row>
    <row r="1395" spans="10:12" x14ac:dyDescent="0.35">
      <c r="J1395" s="79"/>
      <c r="K1395" s="79"/>
      <c r="L1395" s="79"/>
    </row>
    <row r="1396" spans="10:12" x14ac:dyDescent="0.35">
      <c r="J1396" s="79"/>
      <c r="K1396" s="79"/>
      <c r="L1396" s="79"/>
    </row>
    <row r="1397" spans="10:12" x14ac:dyDescent="0.35">
      <c r="J1397" s="79"/>
      <c r="K1397" s="79"/>
      <c r="L1397" s="79"/>
    </row>
    <row r="1398" spans="10:12" x14ac:dyDescent="0.35">
      <c r="J1398" s="79"/>
      <c r="K1398" s="79"/>
      <c r="L1398" s="79"/>
    </row>
    <row r="1399" spans="10:12" x14ac:dyDescent="0.35">
      <c r="J1399" s="79"/>
      <c r="K1399" s="79"/>
      <c r="L1399" s="79"/>
    </row>
    <row r="1400" spans="10:12" x14ac:dyDescent="0.35">
      <c r="J1400" s="79"/>
      <c r="K1400" s="79"/>
      <c r="L1400" s="79"/>
    </row>
    <row r="1401" spans="10:12" x14ac:dyDescent="0.35">
      <c r="J1401" s="79"/>
      <c r="K1401" s="79"/>
      <c r="L1401" s="79"/>
    </row>
    <row r="1402" spans="10:12" x14ac:dyDescent="0.35">
      <c r="J1402" s="79"/>
      <c r="K1402" s="79"/>
      <c r="L1402" s="79"/>
    </row>
    <row r="1403" spans="10:12" x14ac:dyDescent="0.35">
      <c r="J1403" s="79"/>
      <c r="K1403" s="79"/>
      <c r="L1403" s="79"/>
    </row>
    <row r="1404" spans="10:12" x14ac:dyDescent="0.35">
      <c r="J1404" s="79"/>
      <c r="K1404" s="79"/>
      <c r="L1404" s="79"/>
    </row>
    <row r="1405" spans="10:12" x14ac:dyDescent="0.35">
      <c r="J1405" s="79"/>
      <c r="K1405" s="79"/>
      <c r="L1405" s="79"/>
    </row>
    <row r="1406" spans="10:12" x14ac:dyDescent="0.35">
      <c r="J1406" s="79"/>
      <c r="K1406" s="79"/>
      <c r="L1406" s="79"/>
    </row>
    <row r="1407" spans="10:12" x14ac:dyDescent="0.35">
      <c r="J1407" s="79"/>
      <c r="K1407" s="79"/>
      <c r="L1407" s="79"/>
    </row>
    <row r="1408" spans="10:12" x14ac:dyDescent="0.35">
      <c r="J1408" s="79"/>
      <c r="K1408" s="79"/>
      <c r="L1408" s="79"/>
    </row>
    <row r="1409" spans="10:12" x14ac:dyDescent="0.35">
      <c r="J1409" s="79"/>
      <c r="K1409" s="79"/>
      <c r="L1409" s="79"/>
    </row>
    <row r="1410" spans="10:12" x14ac:dyDescent="0.35">
      <c r="J1410" s="79"/>
      <c r="K1410" s="79"/>
      <c r="L1410" s="79"/>
    </row>
    <row r="1411" spans="10:12" x14ac:dyDescent="0.35">
      <c r="J1411" s="79"/>
      <c r="K1411" s="79"/>
      <c r="L1411" s="79"/>
    </row>
    <row r="1412" spans="10:12" x14ac:dyDescent="0.35">
      <c r="J1412" s="79"/>
      <c r="K1412" s="79"/>
      <c r="L1412" s="79"/>
    </row>
    <row r="1413" spans="10:12" x14ac:dyDescent="0.35">
      <c r="J1413" s="79"/>
      <c r="K1413" s="79"/>
      <c r="L1413" s="79"/>
    </row>
    <row r="1414" spans="10:12" x14ac:dyDescent="0.35">
      <c r="J1414" s="79"/>
      <c r="K1414" s="79"/>
      <c r="L1414" s="79"/>
    </row>
    <row r="1415" spans="10:12" x14ac:dyDescent="0.35">
      <c r="J1415" s="79"/>
      <c r="K1415" s="79"/>
      <c r="L1415" s="79"/>
    </row>
    <row r="1416" spans="10:12" x14ac:dyDescent="0.35">
      <c r="J1416" s="79"/>
      <c r="K1416" s="79"/>
      <c r="L1416" s="79"/>
    </row>
    <row r="1417" spans="10:12" x14ac:dyDescent="0.35">
      <c r="J1417" s="79"/>
      <c r="K1417" s="79"/>
      <c r="L1417" s="79"/>
    </row>
    <row r="1418" spans="10:12" x14ac:dyDescent="0.35">
      <c r="J1418" s="79"/>
      <c r="K1418" s="79"/>
      <c r="L1418" s="79"/>
    </row>
    <row r="1419" spans="10:12" x14ac:dyDescent="0.35">
      <c r="J1419" s="79"/>
      <c r="K1419" s="79"/>
      <c r="L1419" s="79"/>
    </row>
    <row r="1420" spans="10:12" x14ac:dyDescent="0.35">
      <c r="J1420" s="79"/>
      <c r="K1420" s="79"/>
      <c r="L1420" s="79"/>
    </row>
    <row r="1421" spans="10:12" x14ac:dyDescent="0.35">
      <c r="J1421" s="79"/>
      <c r="K1421" s="79"/>
      <c r="L1421" s="79"/>
    </row>
    <row r="1422" spans="10:12" x14ac:dyDescent="0.35">
      <c r="J1422" s="79"/>
      <c r="K1422" s="79"/>
      <c r="L1422" s="79"/>
    </row>
    <row r="1423" spans="10:12" x14ac:dyDescent="0.35">
      <c r="J1423" s="79"/>
      <c r="K1423" s="79"/>
      <c r="L1423" s="79"/>
    </row>
    <row r="1424" spans="10:12" x14ac:dyDescent="0.35">
      <c r="J1424" s="79"/>
      <c r="K1424" s="79"/>
      <c r="L1424" s="79"/>
    </row>
    <row r="1425" spans="10:12" x14ac:dyDescent="0.35">
      <c r="J1425" s="79"/>
      <c r="K1425" s="79"/>
      <c r="L1425" s="79"/>
    </row>
    <row r="1426" spans="10:12" x14ac:dyDescent="0.35">
      <c r="J1426" s="79"/>
      <c r="K1426" s="79"/>
      <c r="L1426" s="79"/>
    </row>
    <row r="1427" spans="10:12" x14ac:dyDescent="0.35">
      <c r="J1427" s="79"/>
      <c r="K1427" s="79"/>
      <c r="L1427" s="79"/>
    </row>
    <row r="1428" spans="10:12" x14ac:dyDescent="0.35">
      <c r="J1428" s="79"/>
      <c r="K1428" s="79"/>
      <c r="L1428" s="79"/>
    </row>
    <row r="1429" spans="10:12" x14ac:dyDescent="0.35">
      <c r="J1429" s="79"/>
      <c r="K1429" s="79"/>
      <c r="L1429" s="79"/>
    </row>
    <row r="1430" spans="10:12" x14ac:dyDescent="0.35">
      <c r="J1430" s="79"/>
      <c r="K1430" s="79"/>
      <c r="L1430" s="79"/>
    </row>
    <row r="1431" spans="10:12" x14ac:dyDescent="0.35">
      <c r="J1431" s="79"/>
      <c r="K1431" s="79"/>
      <c r="L1431" s="79"/>
    </row>
    <row r="1432" spans="10:12" x14ac:dyDescent="0.35">
      <c r="J1432" s="79"/>
      <c r="K1432" s="79"/>
      <c r="L1432" s="79"/>
    </row>
    <row r="1433" spans="10:12" x14ac:dyDescent="0.35">
      <c r="J1433" s="79"/>
      <c r="K1433" s="79"/>
      <c r="L1433" s="79"/>
    </row>
    <row r="1434" spans="10:12" x14ac:dyDescent="0.35">
      <c r="J1434" s="79"/>
      <c r="K1434" s="79"/>
      <c r="L1434" s="79"/>
    </row>
    <row r="1435" spans="10:12" x14ac:dyDescent="0.35">
      <c r="J1435" s="79"/>
      <c r="K1435" s="79"/>
      <c r="L1435" s="79"/>
    </row>
    <row r="1436" spans="10:12" x14ac:dyDescent="0.35">
      <c r="J1436" s="79"/>
      <c r="K1436" s="79"/>
      <c r="L1436" s="79"/>
    </row>
    <row r="1437" spans="10:12" x14ac:dyDescent="0.35">
      <c r="J1437" s="79"/>
      <c r="K1437" s="79"/>
      <c r="L1437" s="79"/>
    </row>
    <row r="1438" spans="10:12" x14ac:dyDescent="0.35">
      <c r="J1438" s="79"/>
      <c r="K1438" s="79"/>
      <c r="L1438" s="79"/>
    </row>
    <row r="1439" spans="10:12" x14ac:dyDescent="0.35">
      <c r="J1439" s="79"/>
      <c r="K1439" s="79"/>
      <c r="L1439" s="79"/>
    </row>
    <row r="1440" spans="10:12" x14ac:dyDescent="0.35">
      <c r="J1440" s="79"/>
      <c r="K1440" s="79"/>
      <c r="L1440" s="79"/>
    </row>
    <row r="1441" spans="10:12" x14ac:dyDescent="0.35">
      <c r="J1441" s="79"/>
      <c r="K1441" s="79"/>
      <c r="L1441" s="79"/>
    </row>
    <row r="1442" spans="10:12" x14ac:dyDescent="0.35">
      <c r="J1442" s="79"/>
      <c r="K1442" s="79"/>
      <c r="L1442" s="79"/>
    </row>
    <row r="1443" spans="10:12" x14ac:dyDescent="0.35">
      <c r="J1443" s="79"/>
      <c r="K1443" s="79"/>
      <c r="L1443" s="79"/>
    </row>
    <row r="1444" spans="10:12" x14ac:dyDescent="0.35">
      <c r="J1444" s="79"/>
      <c r="K1444" s="79"/>
      <c r="L1444" s="79"/>
    </row>
    <row r="1445" spans="10:12" x14ac:dyDescent="0.35">
      <c r="J1445" s="79"/>
      <c r="K1445" s="79"/>
      <c r="L1445" s="79"/>
    </row>
    <row r="1446" spans="10:12" x14ac:dyDescent="0.35">
      <c r="J1446" s="79"/>
      <c r="K1446" s="79"/>
      <c r="L1446" s="79"/>
    </row>
    <row r="1447" spans="10:12" x14ac:dyDescent="0.35">
      <c r="J1447" s="79"/>
      <c r="K1447" s="79"/>
      <c r="L1447" s="79"/>
    </row>
    <row r="1448" spans="10:12" x14ac:dyDescent="0.35">
      <c r="J1448" s="79"/>
      <c r="K1448" s="79"/>
      <c r="L1448" s="79"/>
    </row>
    <row r="1449" spans="10:12" x14ac:dyDescent="0.35">
      <c r="J1449" s="79"/>
      <c r="K1449" s="79"/>
      <c r="L1449" s="79"/>
    </row>
    <row r="1450" spans="10:12" x14ac:dyDescent="0.35">
      <c r="J1450" s="79"/>
      <c r="K1450" s="79"/>
      <c r="L1450" s="79"/>
    </row>
    <row r="1451" spans="10:12" x14ac:dyDescent="0.35">
      <c r="J1451" s="79"/>
      <c r="K1451" s="79"/>
      <c r="L1451" s="79"/>
    </row>
    <row r="1452" spans="10:12" x14ac:dyDescent="0.35">
      <c r="J1452" s="79"/>
      <c r="K1452" s="79"/>
      <c r="L1452" s="79"/>
    </row>
    <row r="1453" spans="10:12" x14ac:dyDescent="0.35">
      <c r="J1453" s="79"/>
      <c r="K1453" s="79"/>
      <c r="L1453" s="79"/>
    </row>
    <row r="1454" spans="10:12" x14ac:dyDescent="0.35">
      <c r="J1454" s="79"/>
      <c r="K1454" s="79"/>
      <c r="L1454" s="79"/>
    </row>
    <row r="1455" spans="10:12" x14ac:dyDescent="0.35">
      <c r="J1455" s="79"/>
      <c r="K1455" s="79"/>
      <c r="L1455" s="79"/>
    </row>
    <row r="1456" spans="10:12" x14ac:dyDescent="0.35">
      <c r="J1456" s="79"/>
      <c r="K1456" s="79"/>
      <c r="L1456" s="79"/>
    </row>
    <row r="1457" spans="10:12" x14ac:dyDescent="0.35">
      <c r="J1457" s="79"/>
      <c r="K1457" s="79"/>
      <c r="L1457" s="79"/>
    </row>
    <row r="1458" spans="10:12" x14ac:dyDescent="0.35">
      <c r="J1458" s="79"/>
      <c r="K1458" s="79"/>
      <c r="L1458" s="79"/>
    </row>
    <row r="1459" spans="10:12" x14ac:dyDescent="0.35">
      <c r="J1459" s="79"/>
      <c r="K1459" s="79"/>
      <c r="L1459" s="79"/>
    </row>
    <row r="1460" spans="10:12" x14ac:dyDescent="0.35">
      <c r="J1460" s="79"/>
      <c r="K1460" s="79"/>
      <c r="L1460" s="79"/>
    </row>
    <row r="1461" spans="10:12" x14ac:dyDescent="0.35">
      <c r="J1461" s="79"/>
      <c r="K1461" s="79"/>
      <c r="L1461" s="79"/>
    </row>
    <row r="1462" spans="10:12" x14ac:dyDescent="0.35">
      <c r="J1462" s="79"/>
      <c r="K1462" s="79"/>
      <c r="L1462" s="79"/>
    </row>
    <row r="1463" spans="10:12" x14ac:dyDescent="0.35">
      <c r="J1463" s="79"/>
      <c r="K1463" s="79"/>
      <c r="L1463" s="79"/>
    </row>
    <row r="1464" spans="10:12" x14ac:dyDescent="0.35">
      <c r="J1464" s="79"/>
      <c r="K1464" s="79"/>
      <c r="L1464" s="79"/>
    </row>
    <row r="1465" spans="10:12" x14ac:dyDescent="0.35">
      <c r="J1465" s="79"/>
      <c r="K1465" s="79"/>
      <c r="L1465" s="79"/>
    </row>
    <row r="1466" spans="10:12" x14ac:dyDescent="0.35">
      <c r="J1466" s="79"/>
      <c r="K1466" s="79"/>
      <c r="L1466" s="79"/>
    </row>
    <row r="1467" spans="10:12" x14ac:dyDescent="0.35">
      <c r="J1467" s="79"/>
      <c r="K1467" s="79"/>
      <c r="L1467" s="79"/>
    </row>
    <row r="1468" spans="10:12" x14ac:dyDescent="0.35">
      <c r="J1468" s="79"/>
      <c r="K1468" s="79"/>
      <c r="L1468" s="79"/>
    </row>
    <row r="1469" spans="10:12" x14ac:dyDescent="0.35">
      <c r="J1469" s="79"/>
      <c r="K1469" s="79"/>
      <c r="L1469" s="79"/>
    </row>
    <row r="1470" spans="10:12" x14ac:dyDescent="0.35">
      <c r="J1470" s="79"/>
      <c r="K1470" s="79"/>
      <c r="L1470" s="79"/>
    </row>
    <row r="1471" spans="10:12" x14ac:dyDescent="0.35">
      <c r="J1471" s="79"/>
      <c r="K1471" s="79"/>
      <c r="L1471" s="79"/>
    </row>
    <row r="1472" spans="10:12" x14ac:dyDescent="0.35">
      <c r="J1472" s="79"/>
      <c r="K1472" s="79"/>
      <c r="L1472" s="79"/>
    </row>
    <row r="1473" spans="10:12" x14ac:dyDescent="0.35">
      <c r="J1473" s="79"/>
      <c r="K1473" s="79"/>
      <c r="L1473" s="79"/>
    </row>
    <row r="1474" spans="10:12" x14ac:dyDescent="0.35">
      <c r="J1474" s="79"/>
      <c r="K1474" s="79"/>
      <c r="L1474" s="79"/>
    </row>
    <row r="1475" spans="10:12" x14ac:dyDescent="0.35">
      <c r="J1475" s="79"/>
      <c r="K1475" s="79"/>
      <c r="L1475" s="79"/>
    </row>
    <row r="1476" spans="10:12" x14ac:dyDescent="0.35">
      <c r="J1476" s="79"/>
      <c r="K1476" s="79"/>
      <c r="L1476" s="79"/>
    </row>
    <row r="1477" spans="10:12" x14ac:dyDescent="0.35">
      <c r="J1477" s="79"/>
      <c r="K1477" s="79"/>
      <c r="L1477" s="79"/>
    </row>
    <row r="1478" spans="10:12" x14ac:dyDescent="0.35">
      <c r="J1478" s="79"/>
      <c r="K1478" s="79"/>
      <c r="L1478" s="79"/>
    </row>
    <row r="1479" spans="10:12" x14ac:dyDescent="0.35">
      <c r="J1479" s="79"/>
      <c r="K1479" s="79"/>
      <c r="L1479" s="79"/>
    </row>
    <row r="1480" spans="10:12" x14ac:dyDescent="0.35">
      <c r="J1480" s="79"/>
      <c r="K1480" s="79"/>
      <c r="L1480" s="79"/>
    </row>
    <row r="1481" spans="10:12" x14ac:dyDescent="0.35">
      <c r="J1481" s="79"/>
      <c r="K1481" s="79"/>
      <c r="L1481" s="79"/>
    </row>
    <row r="1482" spans="10:12" x14ac:dyDescent="0.35">
      <c r="J1482" s="79"/>
      <c r="K1482" s="79"/>
      <c r="L1482" s="79"/>
    </row>
    <row r="1483" spans="10:12" x14ac:dyDescent="0.35">
      <c r="J1483" s="79"/>
      <c r="K1483" s="79"/>
      <c r="L1483" s="79"/>
    </row>
    <row r="1484" spans="10:12" x14ac:dyDescent="0.35">
      <c r="J1484" s="79"/>
      <c r="K1484" s="79"/>
      <c r="L1484" s="79"/>
    </row>
    <row r="1485" spans="10:12" x14ac:dyDescent="0.35">
      <c r="J1485" s="79"/>
      <c r="K1485" s="79"/>
      <c r="L1485" s="79"/>
    </row>
    <row r="1486" spans="10:12" x14ac:dyDescent="0.35">
      <c r="J1486" s="79"/>
      <c r="K1486" s="79"/>
      <c r="L1486" s="79"/>
    </row>
    <row r="1487" spans="10:12" x14ac:dyDescent="0.35">
      <c r="J1487" s="79"/>
      <c r="K1487" s="79"/>
      <c r="L1487" s="79"/>
    </row>
    <row r="1488" spans="10:12" x14ac:dyDescent="0.35">
      <c r="J1488" s="79"/>
      <c r="K1488" s="79"/>
      <c r="L1488" s="79"/>
    </row>
    <row r="1489" spans="10:12" x14ac:dyDescent="0.35">
      <c r="J1489" s="79"/>
      <c r="K1489" s="79"/>
      <c r="L1489" s="79"/>
    </row>
    <row r="1490" spans="10:12" x14ac:dyDescent="0.35">
      <c r="J1490" s="79"/>
      <c r="K1490" s="79"/>
      <c r="L1490" s="79"/>
    </row>
    <row r="1491" spans="10:12" x14ac:dyDescent="0.35">
      <c r="J1491" s="79"/>
      <c r="K1491" s="79"/>
      <c r="L1491" s="79"/>
    </row>
    <row r="1492" spans="10:12" x14ac:dyDescent="0.35">
      <c r="J1492" s="79"/>
      <c r="K1492" s="79"/>
      <c r="L1492" s="79"/>
    </row>
    <row r="1493" spans="10:12" x14ac:dyDescent="0.35">
      <c r="J1493" s="79"/>
      <c r="K1493" s="79"/>
      <c r="L1493" s="79"/>
    </row>
    <row r="1494" spans="10:12" x14ac:dyDescent="0.35">
      <c r="J1494" s="79"/>
      <c r="K1494" s="79"/>
      <c r="L1494" s="79"/>
    </row>
    <row r="1495" spans="10:12" x14ac:dyDescent="0.35">
      <c r="J1495" s="79"/>
      <c r="K1495" s="79"/>
      <c r="L1495" s="79"/>
    </row>
    <row r="1496" spans="10:12" x14ac:dyDescent="0.35">
      <c r="J1496" s="79"/>
      <c r="K1496" s="79"/>
      <c r="L1496" s="79"/>
    </row>
    <row r="1497" spans="10:12" x14ac:dyDescent="0.35">
      <c r="J1497" s="79"/>
      <c r="K1497" s="79"/>
      <c r="L1497" s="79"/>
    </row>
    <row r="1498" spans="10:12" x14ac:dyDescent="0.35">
      <c r="J1498" s="79"/>
      <c r="K1498" s="79"/>
      <c r="L1498" s="79"/>
    </row>
    <row r="1499" spans="10:12" x14ac:dyDescent="0.35">
      <c r="J1499" s="79"/>
      <c r="K1499" s="79"/>
      <c r="L1499" s="79"/>
    </row>
    <row r="1500" spans="10:12" x14ac:dyDescent="0.35">
      <c r="J1500" s="79"/>
      <c r="K1500" s="79"/>
      <c r="L1500" s="79"/>
    </row>
    <row r="1501" spans="10:12" x14ac:dyDescent="0.35">
      <c r="J1501" s="79"/>
      <c r="K1501" s="79"/>
      <c r="L1501" s="79"/>
    </row>
    <row r="1502" spans="10:12" x14ac:dyDescent="0.35">
      <c r="J1502" s="79"/>
      <c r="K1502" s="79"/>
      <c r="L1502" s="79"/>
    </row>
    <row r="1503" spans="10:12" x14ac:dyDescent="0.35">
      <c r="J1503" s="79"/>
      <c r="K1503" s="79"/>
      <c r="L1503" s="79"/>
    </row>
    <row r="1504" spans="10:12" x14ac:dyDescent="0.35">
      <c r="J1504" s="79"/>
      <c r="K1504" s="79"/>
      <c r="L1504" s="79"/>
    </row>
    <row r="1505" spans="10:12" x14ac:dyDescent="0.35">
      <c r="J1505" s="79"/>
      <c r="K1505" s="79"/>
      <c r="L1505" s="79"/>
    </row>
    <row r="1506" spans="10:12" x14ac:dyDescent="0.35">
      <c r="J1506" s="79"/>
      <c r="K1506" s="79"/>
      <c r="L1506" s="79"/>
    </row>
    <row r="1507" spans="10:12" x14ac:dyDescent="0.35">
      <c r="J1507" s="79"/>
      <c r="K1507" s="79"/>
      <c r="L1507" s="79"/>
    </row>
    <row r="1508" spans="10:12" x14ac:dyDescent="0.35">
      <c r="J1508" s="79"/>
      <c r="K1508" s="79"/>
      <c r="L1508" s="79"/>
    </row>
    <row r="1509" spans="10:12" x14ac:dyDescent="0.35">
      <c r="J1509" s="79"/>
      <c r="K1509" s="79"/>
      <c r="L1509" s="79"/>
    </row>
    <row r="1510" spans="10:12" x14ac:dyDescent="0.35">
      <c r="J1510" s="79"/>
      <c r="K1510" s="79"/>
      <c r="L1510" s="79"/>
    </row>
    <row r="1511" spans="10:12" x14ac:dyDescent="0.35">
      <c r="J1511" s="79"/>
      <c r="K1511" s="79"/>
      <c r="L1511" s="79"/>
    </row>
    <row r="1512" spans="10:12" x14ac:dyDescent="0.35">
      <c r="J1512" s="79"/>
      <c r="K1512" s="79"/>
      <c r="L1512" s="79"/>
    </row>
    <row r="1513" spans="10:12" x14ac:dyDescent="0.35">
      <c r="J1513" s="79"/>
      <c r="K1513" s="79"/>
      <c r="L1513" s="79"/>
    </row>
    <row r="1514" spans="10:12" x14ac:dyDescent="0.35">
      <c r="J1514" s="79"/>
      <c r="K1514" s="79"/>
      <c r="L1514" s="79"/>
    </row>
    <row r="1515" spans="10:12" x14ac:dyDescent="0.35">
      <c r="J1515" s="79"/>
      <c r="K1515" s="79"/>
      <c r="L1515" s="79"/>
    </row>
    <row r="1516" spans="10:12" x14ac:dyDescent="0.35">
      <c r="J1516" s="79"/>
      <c r="K1516" s="79"/>
      <c r="L1516" s="79"/>
    </row>
    <row r="1517" spans="10:12" x14ac:dyDescent="0.35">
      <c r="J1517" s="79"/>
      <c r="K1517" s="79"/>
      <c r="L1517" s="79"/>
    </row>
    <row r="1518" spans="10:12" x14ac:dyDescent="0.35">
      <c r="J1518" s="79"/>
      <c r="K1518" s="79"/>
      <c r="L1518" s="79"/>
    </row>
    <row r="1519" spans="10:12" x14ac:dyDescent="0.35">
      <c r="J1519" s="79"/>
      <c r="K1519" s="79"/>
      <c r="L1519" s="79"/>
    </row>
    <row r="1520" spans="10:12" x14ac:dyDescent="0.35">
      <c r="J1520" s="79"/>
      <c r="K1520" s="79"/>
      <c r="L1520" s="79"/>
    </row>
    <row r="1521" spans="10:12" x14ac:dyDescent="0.35">
      <c r="J1521" s="79"/>
      <c r="K1521" s="79"/>
      <c r="L1521" s="79"/>
    </row>
    <row r="1522" spans="10:12" x14ac:dyDescent="0.35">
      <c r="J1522" s="79"/>
      <c r="K1522" s="79"/>
      <c r="L1522" s="79"/>
    </row>
    <row r="1523" spans="10:12" x14ac:dyDescent="0.35">
      <c r="J1523" s="79"/>
      <c r="K1523" s="79"/>
      <c r="L1523" s="79"/>
    </row>
    <row r="1524" spans="10:12" x14ac:dyDescent="0.35">
      <c r="J1524" s="79"/>
      <c r="K1524" s="79"/>
      <c r="L1524" s="79"/>
    </row>
    <row r="1525" spans="10:12" x14ac:dyDescent="0.35">
      <c r="J1525" s="79"/>
      <c r="K1525" s="79"/>
      <c r="L1525" s="79"/>
    </row>
    <row r="1526" spans="10:12" x14ac:dyDescent="0.35">
      <c r="J1526" s="79"/>
      <c r="K1526" s="79"/>
      <c r="L1526" s="79"/>
    </row>
    <row r="1527" spans="10:12" x14ac:dyDescent="0.35">
      <c r="J1527" s="79"/>
      <c r="K1527" s="79"/>
      <c r="L1527" s="79"/>
    </row>
    <row r="1528" spans="10:12" x14ac:dyDescent="0.35">
      <c r="J1528" s="79"/>
      <c r="K1528" s="79"/>
      <c r="L1528" s="79"/>
    </row>
    <row r="1529" spans="10:12" x14ac:dyDescent="0.35">
      <c r="J1529" s="79"/>
      <c r="K1529" s="79"/>
      <c r="L1529" s="79"/>
    </row>
    <row r="1530" spans="10:12" x14ac:dyDescent="0.35">
      <c r="J1530" s="79"/>
      <c r="K1530" s="79"/>
      <c r="L1530" s="79"/>
    </row>
    <row r="1531" spans="10:12" x14ac:dyDescent="0.35">
      <c r="J1531" s="79"/>
      <c r="K1531" s="79"/>
      <c r="L1531" s="79"/>
    </row>
    <row r="1532" spans="10:12" x14ac:dyDescent="0.35">
      <c r="J1532" s="79"/>
      <c r="K1532" s="79"/>
      <c r="L1532" s="79"/>
    </row>
    <row r="1533" spans="10:12" x14ac:dyDescent="0.35">
      <c r="J1533" s="79"/>
      <c r="K1533" s="79"/>
      <c r="L1533" s="79"/>
    </row>
    <row r="1534" spans="10:12" x14ac:dyDescent="0.35">
      <c r="J1534" s="79"/>
      <c r="K1534" s="79"/>
      <c r="L1534" s="79"/>
    </row>
    <row r="1535" spans="10:12" x14ac:dyDescent="0.35">
      <c r="J1535" s="79"/>
      <c r="K1535" s="79"/>
      <c r="L1535" s="79"/>
    </row>
    <row r="1536" spans="10:12" x14ac:dyDescent="0.35">
      <c r="J1536" s="79"/>
      <c r="K1536" s="79"/>
      <c r="L1536" s="79"/>
    </row>
    <row r="1537" spans="10:12" x14ac:dyDescent="0.35">
      <c r="J1537" s="79"/>
      <c r="K1537" s="79"/>
      <c r="L1537" s="79"/>
    </row>
    <row r="1538" spans="10:12" x14ac:dyDescent="0.35">
      <c r="J1538" s="79"/>
      <c r="K1538" s="79"/>
      <c r="L1538" s="79"/>
    </row>
    <row r="1539" spans="10:12" x14ac:dyDescent="0.35">
      <c r="J1539" s="79"/>
      <c r="K1539" s="79"/>
      <c r="L1539" s="79"/>
    </row>
    <row r="1540" spans="10:12" x14ac:dyDescent="0.35">
      <c r="J1540" s="79"/>
      <c r="K1540" s="79"/>
      <c r="L1540" s="79"/>
    </row>
    <row r="1541" spans="10:12" x14ac:dyDescent="0.35">
      <c r="J1541" s="79"/>
      <c r="K1541" s="79"/>
      <c r="L1541" s="79"/>
    </row>
    <row r="1542" spans="10:12" x14ac:dyDescent="0.35">
      <c r="J1542" s="79"/>
      <c r="K1542" s="79"/>
      <c r="L1542" s="79"/>
    </row>
    <row r="1543" spans="10:12" x14ac:dyDescent="0.35">
      <c r="J1543" s="79"/>
      <c r="K1543" s="79"/>
      <c r="L1543" s="79"/>
    </row>
    <row r="1544" spans="10:12" x14ac:dyDescent="0.35">
      <c r="J1544" s="79"/>
      <c r="K1544" s="79"/>
      <c r="L1544" s="79"/>
    </row>
    <row r="1545" spans="10:12" x14ac:dyDescent="0.35">
      <c r="J1545" s="79"/>
      <c r="K1545" s="79"/>
      <c r="L1545" s="79"/>
    </row>
    <row r="1546" spans="10:12" x14ac:dyDescent="0.35">
      <c r="J1546" s="79"/>
      <c r="K1546" s="79"/>
      <c r="L1546" s="79"/>
    </row>
    <row r="1547" spans="10:12" x14ac:dyDescent="0.35">
      <c r="J1547" s="79"/>
      <c r="K1547" s="79"/>
      <c r="L1547" s="79"/>
    </row>
    <row r="1548" spans="10:12" x14ac:dyDescent="0.35">
      <c r="J1548" s="79"/>
      <c r="K1548" s="79"/>
      <c r="L1548" s="79"/>
    </row>
    <row r="1549" spans="10:12" x14ac:dyDescent="0.35">
      <c r="J1549" s="79"/>
      <c r="K1549" s="79"/>
      <c r="L1549" s="79"/>
    </row>
    <row r="1550" spans="10:12" x14ac:dyDescent="0.35">
      <c r="J1550" s="79"/>
      <c r="K1550" s="79"/>
      <c r="L1550" s="79"/>
    </row>
    <row r="1551" spans="10:12" x14ac:dyDescent="0.35">
      <c r="J1551" s="79"/>
      <c r="K1551" s="79"/>
      <c r="L1551" s="79"/>
    </row>
    <row r="1552" spans="10:12" x14ac:dyDescent="0.35">
      <c r="J1552" s="79"/>
      <c r="K1552" s="79"/>
      <c r="L1552" s="79"/>
    </row>
    <row r="1553" spans="10:12" x14ac:dyDescent="0.35">
      <c r="J1553" s="79"/>
      <c r="K1553" s="79"/>
      <c r="L1553" s="79"/>
    </row>
    <row r="1554" spans="10:12" x14ac:dyDescent="0.35">
      <c r="J1554" s="79"/>
      <c r="K1554" s="79"/>
      <c r="L1554" s="79"/>
    </row>
    <row r="1555" spans="10:12" x14ac:dyDescent="0.35">
      <c r="J1555" s="79"/>
      <c r="K1555" s="79"/>
      <c r="L1555" s="79"/>
    </row>
    <row r="1556" spans="10:12" x14ac:dyDescent="0.35">
      <c r="J1556" s="79"/>
      <c r="K1556" s="79"/>
      <c r="L1556" s="79"/>
    </row>
    <row r="1557" spans="10:12" x14ac:dyDescent="0.35">
      <c r="J1557" s="79"/>
      <c r="K1557" s="79"/>
      <c r="L1557" s="79"/>
    </row>
    <row r="1558" spans="10:12" x14ac:dyDescent="0.35">
      <c r="J1558" s="79"/>
      <c r="K1558" s="79"/>
      <c r="L1558" s="79"/>
    </row>
    <row r="1559" spans="10:12" x14ac:dyDescent="0.35">
      <c r="J1559" s="79"/>
      <c r="K1559" s="79"/>
      <c r="L1559" s="79"/>
    </row>
    <row r="1560" spans="10:12" x14ac:dyDescent="0.35">
      <c r="J1560" s="79"/>
      <c r="K1560" s="79"/>
      <c r="L1560" s="79"/>
    </row>
    <row r="1561" spans="10:12" x14ac:dyDescent="0.35">
      <c r="J1561" s="79"/>
      <c r="K1561" s="79"/>
      <c r="L1561" s="79"/>
    </row>
    <row r="1562" spans="10:12" x14ac:dyDescent="0.35">
      <c r="J1562" s="79"/>
      <c r="K1562" s="79"/>
      <c r="L1562" s="79"/>
    </row>
    <row r="1563" spans="10:12" x14ac:dyDescent="0.35">
      <c r="J1563" s="79"/>
      <c r="K1563" s="79"/>
      <c r="L1563" s="79"/>
    </row>
    <row r="1564" spans="10:12" x14ac:dyDescent="0.35">
      <c r="J1564" s="79"/>
      <c r="K1564" s="79"/>
      <c r="L1564" s="79"/>
    </row>
    <row r="1565" spans="10:12" x14ac:dyDescent="0.35">
      <c r="J1565" s="79"/>
      <c r="K1565" s="79"/>
      <c r="L1565" s="79"/>
    </row>
    <row r="1566" spans="10:12" x14ac:dyDescent="0.35">
      <c r="J1566" s="79"/>
      <c r="K1566" s="79"/>
      <c r="L1566" s="79"/>
    </row>
    <row r="1567" spans="10:12" x14ac:dyDescent="0.35">
      <c r="J1567" s="79"/>
      <c r="K1567" s="79"/>
      <c r="L1567" s="79"/>
    </row>
    <row r="1568" spans="10:12" x14ac:dyDescent="0.35">
      <c r="J1568" s="79"/>
      <c r="K1568" s="79"/>
      <c r="L1568" s="79"/>
    </row>
    <row r="1569" spans="10:12" x14ac:dyDescent="0.35">
      <c r="J1569" s="79"/>
      <c r="K1569" s="79"/>
      <c r="L1569" s="79"/>
    </row>
    <row r="1570" spans="10:12" x14ac:dyDescent="0.35">
      <c r="J1570" s="79"/>
      <c r="K1570" s="79"/>
      <c r="L1570" s="79"/>
    </row>
    <row r="1571" spans="10:12" x14ac:dyDescent="0.35">
      <c r="J1571" s="79"/>
      <c r="K1571" s="79"/>
      <c r="L1571" s="79"/>
    </row>
    <row r="1572" spans="10:12" x14ac:dyDescent="0.35">
      <c r="J1572" s="79"/>
      <c r="K1572" s="79"/>
      <c r="L1572" s="79"/>
    </row>
    <row r="1573" spans="10:12" x14ac:dyDescent="0.35">
      <c r="J1573" s="79"/>
      <c r="K1573" s="79"/>
      <c r="L1573" s="79"/>
    </row>
    <row r="1574" spans="10:12" x14ac:dyDescent="0.35">
      <c r="J1574" s="79"/>
      <c r="K1574" s="79"/>
      <c r="L1574" s="79"/>
    </row>
    <row r="1575" spans="10:12" x14ac:dyDescent="0.35">
      <c r="J1575" s="79"/>
      <c r="K1575" s="79"/>
      <c r="L1575" s="79"/>
    </row>
    <row r="1576" spans="10:12" x14ac:dyDescent="0.35">
      <c r="J1576" s="79"/>
      <c r="K1576" s="79"/>
      <c r="L1576" s="79"/>
    </row>
    <row r="1577" spans="10:12" x14ac:dyDescent="0.35">
      <c r="J1577" s="79"/>
      <c r="K1577" s="79"/>
      <c r="L1577" s="79"/>
    </row>
    <row r="1578" spans="10:12" x14ac:dyDescent="0.35">
      <c r="J1578" s="79"/>
      <c r="K1578" s="79"/>
      <c r="L1578" s="79"/>
    </row>
    <row r="1579" spans="10:12" x14ac:dyDescent="0.35">
      <c r="J1579" s="79"/>
      <c r="K1579" s="79"/>
      <c r="L1579" s="79"/>
    </row>
    <row r="1580" spans="10:12" x14ac:dyDescent="0.35">
      <c r="J1580" s="79"/>
      <c r="K1580" s="79"/>
      <c r="L1580" s="79"/>
    </row>
    <row r="1581" spans="10:12" x14ac:dyDescent="0.35">
      <c r="J1581" s="79"/>
      <c r="K1581" s="79"/>
      <c r="L1581" s="79"/>
    </row>
    <row r="1582" spans="10:12" x14ac:dyDescent="0.35">
      <c r="J1582" s="79"/>
      <c r="K1582" s="79"/>
      <c r="L1582" s="79"/>
    </row>
    <row r="1583" spans="10:12" x14ac:dyDescent="0.35">
      <c r="J1583" s="79"/>
      <c r="K1583" s="79"/>
      <c r="L1583" s="79"/>
    </row>
    <row r="1584" spans="10:12" x14ac:dyDescent="0.35">
      <c r="J1584" s="79"/>
      <c r="K1584" s="79"/>
      <c r="L1584" s="79"/>
    </row>
    <row r="1585" spans="10:12" x14ac:dyDescent="0.35">
      <c r="J1585" s="79"/>
      <c r="K1585" s="79"/>
      <c r="L1585" s="79"/>
    </row>
    <row r="1586" spans="10:12" x14ac:dyDescent="0.35">
      <c r="J1586" s="79"/>
      <c r="K1586" s="79"/>
      <c r="L1586" s="79"/>
    </row>
    <row r="1587" spans="10:12" x14ac:dyDescent="0.35">
      <c r="J1587" s="79"/>
      <c r="K1587" s="79"/>
      <c r="L1587" s="79"/>
    </row>
    <row r="1588" spans="10:12" x14ac:dyDescent="0.35">
      <c r="J1588" s="79"/>
      <c r="K1588" s="79"/>
      <c r="L1588" s="79"/>
    </row>
    <row r="1589" spans="10:12" x14ac:dyDescent="0.35">
      <c r="J1589" s="79"/>
      <c r="K1589" s="79"/>
      <c r="L1589" s="79"/>
    </row>
    <row r="1590" spans="10:12" x14ac:dyDescent="0.35">
      <c r="J1590" s="79"/>
      <c r="K1590" s="79"/>
      <c r="L1590" s="79"/>
    </row>
    <row r="1591" spans="10:12" x14ac:dyDescent="0.35">
      <c r="J1591" s="79"/>
      <c r="K1591" s="79"/>
      <c r="L1591" s="79"/>
    </row>
    <row r="1592" spans="10:12" x14ac:dyDescent="0.35">
      <c r="J1592" s="79"/>
      <c r="K1592" s="79"/>
      <c r="L1592" s="79"/>
    </row>
    <row r="1593" spans="10:12" x14ac:dyDescent="0.35">
      <c r="J1593" s="79"/>
      <c r="K1593" s="79"/>
      <c r="L1593" s="79"/>
    </row>
    <row r="1594" spans="10:12" x14ac:dyDescent="0.35">
      <c r="J1594" s="79"/>
      <c r="K1594" s="79"/>
      <c r="L1594" s="79"/>
    </row>
    <row r="1595" spans="10:12" x14ac:dyDescent="0.35">
      <c r="J1595" s="79"/>
      <c r="K1595" s="79"/>
      <c r="L1595" s="79"/>
    </row>
    <row r="1596" spans="10:12" x14ac:dyDescent="0.35">
      <c r="J1596" s="79"/>
      <c r="K1596" s="79"/>
      <c r="L1596" s="79"/>
    </row>
    <row r="1597" spans="10:12" x14ac:dyDescent="0.35">
      <c r="J1597" s="79"/>
      <c r="K1597" s="79"/>
      <c r="L1597" s="79"/>
    </row>
    <row r="1598" spans="10:12" x14ac:dyDescent="0.35">
      <c r="J1598" s="79"/>
      <c r="K1598" s="79"/>
      <c r="L1598" s="79"/>
    </row>
    <row r="1599" spans="10:12" x14ac:dyDescent="0.35">
      <c r="J1599" s="79"/>
      <c r="K1599" s="79"/>
      <c r="L1599" s="79"/>
    </row>
    <row r="1600" spans="10:12" x14ac:dyDescent="0.35">
      <c r="J1600" s="79"/>
      <c r="K1600" s="79"/>
      <c r="L1600" s="79"/>
    </row>
    <row r="1601" spans="10:12" x14ac:dyDescent="0.35">
      <c r="J1601" s="79"/>
      <c r="K1601" s="79"/>
      <c r="L1601" s="79"/>
    </row>
    <row r="1602" spans="10:12" x14ac:dyDescent="0.35">
      <c r="J1602" s="79"/>
      <c r="K1602" s="79"/>
      <c r="L1602" s="79"/>
    </row>
    <row r="1603" spans="10:12" x14ac:dyDescent="0.35">
      <c r="J1603" s="79"/>
      <c r="K1603" s="79"/>
      <c r="L1603" s="79"/>
    </row>
    <row r="1604" spans="10:12" x14ac:dyDescent="0.35">
      <c r="J1604" s="79"/>
      <c r="K1604" s="79"/>
      <c r="L1604" s="79"/>
    </row>
    <row r="1605" spans="10:12" x14ac:dyDescent="0.35">
      <c r="J1605" s="79"/>
      <c r="K1605" s="79"/>
      <c r="L1605" s="79"/>
    </row>
    <row r="1606" spans="10:12" x14ac:dyDescent="0.35">
      <c r="J1606" s="79"/>
      <c r="K1606" s="79"/>
      <c r="L1606" s="79"/>
    </row>
    <row r="1607" spans="10:12" x14ac:dyDescent="0.35">
      <c r="J1607" s="79"/>
      <c r="K1607" s="79"/>
      <c r="L1607" s="79"/>
    </row>
    <row r="1608" spans="10:12" x14ac:dyDescent="0.35">
      <c r="J1608" s="79"/>
      <c r="K1608" s="79"/>
      <c r="L1608" s="79"/>
    </row>
    <row r="1609" spans="10:12" x14ac:dyDescent="0.35">
      <c r="J1609" s="79"/>
      <c r="K1609" s="79"/>
      <c r="L1609" s="79"/>
    </row>
    <row r="1610" spans="10:12" x14ac:dyDescent="0.35">
      <c r="J1610" s="79"/>
      <c r="K1610" s="79"/>
      <c r="L1610" s="79"/>
    </row>
    <row r="1611" spans="10:12" x14ac:dyDescent="0.35">
      <c r="J1611" s="79"/>
      <c r="K1611" s="79"/>
      <c r="L1611" s="79"/>
    </row>
    <row r="1612" spans="10:12" x14ac:dyDescent="0.35">
      <c r="J1612" s="79"/>
      <c r="K1612" s="79"/>
      <c r="L1612" s="79"/>
    </row>
    <row r="1613" spans="10:12" x14ac:dyDescent="0.35">
      <c r="J1613" s="79"/>
      <c r="K1613" s="79"/>
      <c r="L1613" s="79"/>
    </row>
    <row r="1614" spans="10:12" x14ac:dyDescent="0.35">
      <c r="J1614" s="79"/>
      <c r="K1614" s="79"/>
      <c r="L1614" s="79"/>
    </row>
    <row r="1615" spans="10:12" x14ac:dyDescent="0.35">
      <c r="J1615" s="79"/>
      <c r="K1615" s="79"/>
      <c r="L1615" s="79"/>
    </row>
    <row r="1616" spans="10:12" x14ac:dyDescent="0.35">
      <c r="J1616" s="79"/>
      <c r="K1616" s="79"/>
      <c r="L1616" s="79"/>
    </row>
    <row r="1617" spans="10:12" x14ac:dyDescent="0.35">
      <c r="J1617" s="79"/>
      <c r="K1617" s="79"/>
      <c r="L1617" s="79"/>
    </row>
    <row r="1618" spans="10:12" x14ac:dyDescent="0.35">
      <c r="J1618" s="79"/>
      <c r="K1618" s="79"/>
      <c r="L1618" s="79"/>
    </row>
    <row r="1619" spans="10:12" x14ac:dyDescent="0.35">
      <c r="J1619" s="79"/>
      <c r="K1619" s="79"/>
      <c r="L1619" s="79"/>
    </row>
    <row r="1620" spans="10:12" x14ac:dyDescent="0.35">
      <c r="J1620" s="79"/>
      <c r="K1620" s="79"/>
      <c r="L1620" s="79"/>
    </row>
    <row r="1621" spans="10:12" x14ac:dyDescent="0.35">
      <c r="J1621" s="79"/>
      <c r="K1621" s="79"/>
      <c r="L1621" s="79"/>
    </row>
    <row r="1622" spans="10:12" x14ac:dyDescent="0.35">
      <c r="J1622" s="79"/>
      <c r="K1622" s="79"/>
      <c r="L1622" s="79"/>
    </row>
    <row r="1623" spans="10:12" x14ac:dyDescent="0.35">
      <c r="J1623" s="79"/>
      <c r="K1623" s="79"/>
      <c r="L1623" s="79"/>
    </row>
    <row r="1624" spans="10:12" x14ac:dyDescent="0.35">
      <c r="J1624" s="79"/>
      <c r="K1624" s="79"/>
      <c r="L1624" s="79"/>
    </row>
    <row r="1625" spans="10:12" x14ac:dyDescent="0.35">
      <c r="J1625" s="79"/>
      <c r="K1625" s="79"/>
      <c r="L1625" s="79"/>
    </row>
    <row r="1626" spans="10:12" x14ac:dyDescent="0.35">
      <c r="J1626" s="79"/>
      <c r="K1626" s="79"/>
      <c r="L1626" s="79"/>
    </row>
    <row r="1627" spans="10:12" x14ac:dyDescent="0.35">
      <c r="J1627" s="79"/>
      <c r="K1627" s="79"/>
      <c r="L1627" s="79"/>
    </row>
    <row r="1628" spans="10:12" x14ac:dyDescent="0.35">
      <c r="J1628" s="79"/>
      <c r="K1628" s="79"/>
      <c r="L1628" s="79"/>
    </row>
    <row r="1629" spans="10:12" x14ac:dyDescent="0.35">
      <c r="J1629" s="79"/>
      <c r="K1629" s="79"/>
      <c r="L1629" s="79"/>
    </row>
    <row r="1630" spans="10:12" x14ac:dyDescent="0.35">
      <c r="J1630" s="79"/>
      <c r="K1630" s="79"/>
      <c r="L1630" s="79"/>
    </row>
    <row r="1631" spans="10:12" x14ac:dyDescent="0.35">
      <c r="J1631" s="79"/>
      <c r="K1631" s="79"/>
      <c r="L1631" s="79"/>
    </row>
    <row r="1632" spans="10:12" x14ac:dyDescent="0.35">
      <c r="J1632" s="79"/>
      <c r="K1632" s="79"/>
      <c r="L1632" s="79"/>
    </row>
    <row r="1633" spans="10:12" x14ac:dyDescent="0.35">
      <c r="J1633" s="79"/>
      <c r="K1633" s="79"/>
      <c r="L1633" s="79"/>
    </row>
    <row r="1634" spans="10:12" x14ac:dyDescent="0.35">
      <c r="J1634" s="79"/>
      <c r="K1634" s="79"/>
      <c r="L1634" s="79"/>
    </row>
    <row r="1635" spans="10:12" x14ac:dyDescent="0.35">
      <c r="J1635" s="79"/>
      <c r="K1635" s="79"/>
      <c r="L1635" s="79"/>
    </row>
    <row r="1636" spans="10:12" x14ac:dyDescent="0.35">
      <c r="J1636" s="79"/>
      <c r="K1636" s="79"/>
      <c r="L1636" s="79"/>
    </row>
    <row r="1637" spans="10:12" x14ac:dyDescent="0.35">
      <c r="J1637" s="79"/>
      <c r="K1637" s="79"/>
      <c r="L1637" s="79"/>
    </row>
    <row r="1638" spans="10:12" x14ac:dyDescent="0.35">
      <c r="J1638" s="79"/>
      <c r="K1638" s="79"/>
      <c r="L1638" s="79"/>
    </row>
    <row r="1639" spans="10:12" x14ac:dyDescent="0.35">
      <c r="J1639" s="79"/>
      <c r="K1639" s="79"/>
      <c r="L1639" s="79"/>
    </row>
    <row r="1640" spans="10:12" x14ac:dyDescent="0.35">
      <c r="J1640" s="79"/>
      <c r="K1640" s="79"/>
      <c r="L1640" s="79"/>
    </row>
    <row r="1641" spans="10:12" x14ac:dyDescent="0.35">
      <c r="J1641" s="79"/>
      <c r="K1641" s="79"/>
      <c r="L1641" s="79"/>
    </row>
    <row r="1642" spans="10:12" x14ac:dyDescent="0.35">
      <c r="J1642" s="79"/>
      <c r="K1642" s="79"/>
      <c r="L1642" s="79"/>
    </row>
    <row r="1643" spans="10:12" x14ac:dyDescent="0.35">
      <c r="J1643" s="79"/>
      <c r="K1643" s="79"/>
      <c r="L1643" s="79"/>
    </row>
    <row r="1644" spans="10:12" x14ac:dyDescent="0.35">
      <c r="J1644" s="79"/>
      <c r="K1644" s="79"/>
      <c r="L1644" s="79"/>
    </row>
    <row r="1645" spans="10:12" x14ac:dyDescent="0.35">
      <c r="J1645" s="79"/>
      <c r="K1645" s="79"/>
      <c r="L1645" s="79"/>
    </row>
    <row r="1646" spans="10:12" x14ac:dyDescent="0.35">
      <c r="J1646" s="79"/>
      <c r="K1646" s="79"/>
      <c r="L1646" s="79"/>
    </row>
    <row r="1647" spans="10:12" x14ac:dyDescent="0.35">
      <c r="J1647" s="79"/>
      <c r="K1647" s="79"/>
      <c r="L1647" s="79"/>
    </row>
    <row r="1648" spans="10:12" x14ac:dyDescent="0.35">
      <c r="J1648" s="79"/>
      <c r="K1648" s="79"/>
      <c r="L1648" s="79"/>
    </row>
    <row r="1649" spans="10:12" x14ac:dyDescent="0.35">
      <c r="J1649" s="79"/>
      <c r="K1649" s="79"/>
      <c r="L1649" s="79"/>
    </row>
    <row r="1650" spans="10:12" x14ac:dyDescent="0.35">
      <c r="J1650" s="79"/>
      <c r="K1650" s="79"/>
      <c r="L1650" s="79"/>
    </row>
    <row r="1651" spans="10:12" x14ac:dyDescent="0.35">
      <c r="J1651" s="79"/>
      <c r="K1651" s="79"/>
      <c r="L1651" s="79"/>
    </row>
    <row r="1652" spans="10:12" x14ac:dyDescent="0.35">
      <c r="J1652" s="79"/>
      <c r="K1652" s="79"/>
      <c r="L1652" s="79"/>
    </row>
    <row r="1653" spans="10:12" x14ac:dyDescent="0.35">
      <c r="J1653" s="79"/>
      <c r="K1653" s="79"/>
      <c r="L1653" s="79"/>
    </row>
    <row r="1654" spans="10:12" x14ac:dyDescent="0.35">
      <c r="J1654" s="79"/>
      <c r="K1654" s="79"/>
      <c r="L1654" s="79"/>
    </row>
    <row r="1655" spans="10:12" x14ac:dyDescent="0.35">
      <c r="J1655" s="79"/>
      <c r="K1655" s="79"/>
      <c r="L1655" s="79"/>
    </row>
    <row r="1656" spans="10:12" x14ac:dyDescent="0.35">
      <c r="J1656" s="79"/>
      <c r="K1656" s="79"/>
      <c r="L1656" s="79"/>
    </row>
    <row r="1657" spans="10:12" x14ac:dyDescent="0.35">
      <c r="J1657" s="79"/>
      <c r="K1657" s="79"/>
      <c r="L1657" s="79"/>
    </row>
    <row r="1658" spans="10:12" x14ac:dyDescent="0.35">
      <c r="J1658" s="79"/>
      <c r="K1658" s="79"/>
      <c r="L1658" s="79"/>
    </row>
    <row r="1659" spans="10:12" x14ac:dyDescent="0.35">
      <c r="J1659" s="79"/>
      <c r="K1659" s="79"/>
      <c r="L1659" s="79"/>
    </row>
    <row r="1660" spans="10:12" x14ac:dyDescent="0.35">
      <c r="J1660" s="79"/>
      <c r="K1660" s="79"/>
      <c r="L1660" s="79"/>
    </row>
    <row r="1661" spans="10:12" x14ac:dyDescent="0.35">
      <c r="J1661" s="79"/>
      <c r="K1661" s="79"/>
      <c r="L1661" s="79"/>
    </row>
    <row r="1662" spans="10:12" x14ac:dyDescent="0.35">
      <c r="J1662" s="79"/>
      <c r="K1662" s="79"/>
      <c r="L1662" s="79"/>
    </row>
    <row r="1663" spans="10:12" x14ac:dyDescent="0.35">
      <c r="J1663" s="79"/>
      <c r="K1663" s="79"/>
      <c r="L1663" s="79"/>
    </row>
    <row r="1664" spans="10:12" x14ac:dyDescent="0.35">
      <c r="J1664" s="79"/>
      <c r="K1664" s="79"/>
      <c r="L1664" s="79"/>
    </row>
    <row r="1665" spans="10:12" x14ac:dyDescent="0.35">
      <c r="J1665" s="79"/>
      <c r="K1665" s="79"/>
      <c r="L1665" s="79"/>
    </row>
    <row r="1666" spans="10:12" x14ac:dyDescent="0.35">
      <c r="J1666" s="79"/>
      <c r="K1666" s="79"/>
      <c r="L1666" s="79"/>
    </row>
    <row r="1667" spans="10:12" x14ac:dyDescent="0.35">
      <c r="J1667" s="79"/>
      <c r="K1667" s="79"/>
      <c r="L1667" s="79"/>
    </row>
    <row r="1668" spans="10:12" x14ac:dyDescent="0.35">
      <c r="J1668" s="79"/>
      <c r="K1668" s="79"/>
      <c r="L1668" s="79"/>
    </row>
    <row r="1669" spans="10:12" x14ac:dyDescent="0.35">
      <c r="J1669" s="79"/>
      <c r="K1669" s="79"/>
      <c r="L1669" s="79"/>
    </row>
    <row r="1670" spans="10:12" x14ac:dyDescent="0.35">
      <c r="J1670" s="79"/>
      <c r="K1670" s="79"/>
      <c r="L1670" s="79"/>
    </row>
    <row r="1671" spans="10:12" x14ac:dyDescent="0.35">
      <c r="J1671" s="79"/>
      <c r="K1671" s="79"/>
      <c r="L1671" s="79"/>
    </row>
    <row r="1672" spans="10:12" x14ac:dyDescent="0.35">
      <c r="J1672" s="79"/>
      <c r="K1672" s="79"/>
      <c r="L1672" s="79"/>
    </row>
    <row r="1673" spans="10:12" x14ac:dyDescent="0.35">
      <c r="J1673" s="79"/>
      <c r="K1673" s="79"/>
      <c r="L1673" s="79"/>
    </row>
    <row r="1674" spans="10:12" x14ac:dyDescent="0.35">
      <c r="J1674" s="79"/>
      <c r="K1674" s="79"/>
      <c r="L1674" s="79"/>
    </row>
    <row r="1675" spans="10:12" x14ac:dyDescent="0.35">
      <c r="J1675" s="79"/>
      <c r="K1675" s="79"/>
      <c r="L1675" s="79"/>
    </row>
    <row r="1676" spans="10:12" x14ac:dyDescent="0.35">
      <c r="J1676" s="79"/>
      <c r="K1676" s="79"/>
      <c r="L1676" s="79"/>
    </row>
    <row r="1677" spans="10:12" x14ac:dyDescent="0.35">
      <c r="J1677" s="79"/>
      <c r="K1677" s="79"/>
      <c r="L1677" s="79"/>
    </row>
    <row r="1678" spans="10:12" x14ac:dyDescent="0.35">
      <c r="J1678" s="79"/>
      <c r="K1678" s="79"/>
      <c r="L1678" s="79"/>
    </row>
    <row r="1679" spans="10:12" x14ac:dyDescent="0.35">
      <c r="J1679" s="79"/>
      <c r="K1679" s="79"/>
      <c r="L1679" s="79"/>
    </row>
    <row r="1680" spans="10:12" x14ac:dyDescent="0.35">
      <c r="J1680" s="79"/>
      <c r="K1680" s="79"/>
      <c r="L1680" s="79"/>
    </row>
    <row r="1681" spans="10:12" x14ac:dyDescent="0.35">
      <c r="J1681" s="79"/>
      <c r="K1681" s="79"/>
      <c r="L1681" s="79"/>
    </row>
    <row r="1682" spans="10:12" x14ac:dyDescent="0.35">
      <c r="J1682" s="79"/>
      <c r="K1682" s="79"/>
      <c r="L1682" s="79"/>
    </row>
    <row r="1683" spans="10:12" x14ac:dyDescent="0.35">
      <c r="J1683" s="79"/>
      <c r="K1683" s="79"/>
      <c r="L1683" s="79"/>
    </row>
    <row r="1684" spans="10:12" x14ac:dyDescent="0.35">
      <c r="J1684" s="79"/>
      <c r="K1684" s="79"/>
      <c r="L1684" s="79"/>
    </row>
    <row r="1685" spans="10:12" x14ac:dyDescent="0.35">
      <c r="J1685" s="79"/>
      <c r="K1685" s="79"/>
      <c r="L1685" s="79"/>
    </row>
    <row r="1686" spans="10:12" x14ac:dyDescent="0.35">
      <c r="J1686" s="79"/>
      <c r="K1686" s="79"/>
      <c r="L1686" s="79"/>
    </row>
    <row r="1687" spans="10:12" x14ac:dyDescent="0.35">
      <c r="J1687" s="79"/>
      <c r="K1687" s="79"/>
      <c r="L1687" s="79"/>
    </row>
    <row r="1688" spans="10:12" x14ac:dyDescent="0.35">
      <c r="J1688" s="79"/>
      <c r="K1688" s="79"/>
      <c r="L1688" s="79"/>
    </row>
    <row r="1689" spans="10:12" x14ac:dyDescent="0.35">
      <c r="J1689" s="79"/>
      <c r="K1689" s="79"/>
      <c r="L1689" s="79"/>
    </row>
    <row r="1690" spans="10:12" x14ac:dyDescent="0.35">
      <c r="J1690" s="79"/>
      <c r="K1690" s="79"/>
      <c r="L1690" s="79"/>
    </row>
    <row r="1691" spans="10:12" x14ac:dyDescent="0.35">
      <c r="J1691" s="79"/>
      <c r="K1691" s="79"/>
      <c r="L1691" s="79"/>
    </row>
    <row r="1692" spans="10:12" x14ac:dyDescent="0.35">
      <c r="J1692" s="79"/>
      <c r="K1692" s="79"/>
      <c r="L1692" s="79"/>
    </row>
    <row r="1693" spans="10:12" x14ac:dyDescent="0.35">
      <c r="J1693" s="79"/>
      <c r="K1693" s="79"/>
      <c r="L1693" s="79"/>
    </row>
    <row r="1694" spans="10:12" x14ac:dyDescent="0.35">
      <c r="J1694" s="79"/>
      <c r="K1694" s="79"/>
      <c r="L1694" s="79"/>
    </row>
    <row r="1695" spans="10:12" x14ac:dyDescent="0.35">
      <c r="J1695" s="79"/>
      <c r="K1695" s="79"/>
      <c r="L1695" s="79"/>
    </row>
    <row r="1696" spans="10:12" x14ac:dyDescent="0.35">
      <c r="J1696" s="79"/>
      <c r="K1696" s="79"/>
      <c r="L1696" s="79"/>
    </row>
    <row r="1697" spans="10:12" x14ac:dyDescent="0.35">
      <c r="J1697" s="79"/>
      <c r="K1697" s="79"/>
      <c r="L1697" s="79"/>
    </row>
    <row r="1698" spans="10:12" x14ac:dyDescent="0.35">
      <c r="J1698" s="79"/>
      <c r="K1698" s="79"/>
      <c r="L1698" s="79"/>
    </row>
    <row r="1699" spans="10:12" x14ac:dyDescent="0.35">
      <c r="J1699" s="79"/>
      <c r="K1699" s="79"/>
      <c r="L1699" s="79"/>
    </row>
    <row r="1700" spans="10:12" x14ac:dyDescent="0.35">
      <c r="J1700" s="79"/>
      <c r="K1700" s="79"/>
      <c r="L1700" s="79"/>
    </row>
    <row r="1701" spans="10:12" x14ac:dyDescent="0.35">
      <c r="J1701" s="79"/>
      <c r="K1701" s="79"/>
      <c r="L1701" s="79"/>
    </row>
    <row r="1702" spans="10:12" x14ac:dyDescent="0.35">
      <c r="J1702" s="79"/>
      <c r="K1702" s="79"/>
      <c r="L1702" s="79"/>
    </row>
    <row r="1703" spans="10:12" x14ac:dyDescent="0.35">
      <c r="J1703" s="79"/>
      <c r="K1703" s="79"/>
      <c r="L1703" s="79"/>
    </row>
    <row r="1704" spans="10:12" x14ac:dyDescent="0.35">
      <c r="J1704" s="79"/>
      <c r="K1704" s="79"/>
      <c r="L1704" s="79"/>
    </row>
    <row r="1705" spans="10:12" x14ac:dyDescent="0.35">
      <c r="J1705" s="79"/>
      <c r="K1705" s="79"/>
      <c r="L1705" s="79"/>
    </row>
    <row r="1706" spans="10:12" x14ac:dyDescent="0.35">
      <c r="J1706" s="79"/>
      <c r="K1706" s="79"/>
      <c r="L1706" s="79"/>
    </row>
    <row r="1707" spans="10:12" x14ac:dyDescent="0.35">
      <c r="J1707" s="79"/>
      <c r="K1707" s="79"/>
      <c r="L1707" s="79"/>
    </row>
    <row r="1708" spans="10:12" x14ac:dyDescent="0.35">
      <c r="J1708" s="79"/>
      <c r="K1708" s="79"/>
      <c r="L1708" s="79"/>
    </row>
    <row r="1709" spans="10:12" x14ac:dyDescent="0.35">
      <c r="J1709" s="79"/>
      <c r="K1709" s="79"/>
      <c r="L1709" s="79"/>
    </row>
    <row r="1710" spans="10:12" x14ac:dyDescent="0.35">
      <c r="J1710" s="79"/>
      <c r="K1710" s="79"/>
      <c r="L1710" s="79"/>
    </row>
    <row r="1711" spans="10:12" x14ac:dyDescent="0.35">
      <c r="J1711" s="79"/>
      <c r="K1711" s="79"/>
      <c r="L1711" s="79"/>
    </row>
    <row r="1712" spans="10:12" x14ac:dyDescent="0.35">
      <c r="J1712" s="79"/>
      <c r="K1712" s="79"/>
      <c r="L1712" s="79"/>
    </row>
    <row r="1713" spans="10:12" x14ac:dyDescent="0.35">
      <c r="J1713" s="79"/>
      <c r="K1713" s="79"/>
      <c r="L1713" s="79"/>
    </row>
    <row r="1714" spans="10:12" x14ac:dyDescent="0.35">
      <c r="J1714" s="79"/>
      <c r="K1714" s="79"/>
      <c r="L1714" s="79"/>
    </row>
    <row r="1715" spans="10:12" x14ac:dyDescent="0.35">
      <c r="J1715" s="79"/>
      <c r="K1715" s="79"/>
      <c r="L1715" s="79"/>
    </row>
    <row r="1716" spans="10:12" x14ac:dyDescent="0.35">
      <c r="J1716" s="79"/>
      <c r="K1716" s="79"/>
      <c r="L1716" s="79"/>
    </row>
    <row r="1717" spans="10:12" x14ac:dyDescent="0.35">
      <c r="J1717" s="79"/>
      <c r="K1717" s="79"/>
      <c r="L1717" s="79"/>
    </row>
    <row r="1718" spans="10:12" x14ac:dyDescent="0.35">
      <c r="J1718" s="79"/>
      <c r="K1718" s="79"/>
      <c r="L1718" s="79"/>
    </row>
    <row r="1719" spans="10:12" x14ac:dyDescent="0.35">
      <c r="J1719" s="79"/>
      <c r="K1719" s="79"/>
      <c r="L1719" s="79"/>
    </row>
    <row r="1720" spans="10:12" x14ac:dyDescent="0.35">
      <c r="J1720" s="79"/>
      <c r="K1720" s="79"/>
      <c r="L1720" s="79"/>
    </row>
    <row r="1721" spans="10:12" x14ac:dyDescent="0.35">
      <c r="J1721" s="79"/>
      <c r="K1721" s="79"/>
      <c r="L1721" s="79"/>
    </row>
    <row r="1722" spans="10:12" x14ac:dyDescent="0.35">
      <c r="J1722" s="79"/>
      <c r="K1722" s="79"/>
      <c r="L1722" s="79"/>
    </row>
    <row r="1723" spans="10:12" x14ac:dyDescent="0.35">
      <c r="J1723" s="79"/>
      <c r="K1723" s="79"/>
      <c r="L1723" s="79"/>
    </row>
    <row r="1724" spans="10:12" x14ac:dyDescent="0.35">
      <c r="J1724" s="79"/>
      <c r="K1724" s="79"/>
      <c r="L1724" s="79"/>
    </row>
    <row r="1725" spans="10:12" x14ac:dyDescent="0.35">
      <c r="J1725" s="79"/>
      <c r="K1725" s="79"/>
      <c r="L1725" s="79"/>
    </row>
    <row r="1726" spans="10:12" x14ac:dyDescent="0.35">
      <c r="J1726" s="79"/>
      <c r="K1726" s="79"/>
      <c r="L1726" s="79"/>
    </row>
    <row r="1727" spans="10:12" x14ac:dyDescent="0.35">
      <c r="J1727" s="79"/>
      <c r="K1727" s="79"/>
      <c r="L1727" s="79"/>
    </row>
    <row r="1728" spans="10:12" x14ac:dyDescent="0.35">
      <c r="J1728" s="79"/>
      <c r="K1728" s="79"/>
      <c r="L1728" s="79"/>
    </row>
    <row r="1729" spans="10:12" x14ac:dyDescent="0.35">
      <c r="J1729" s="79"/>
      <c r="K1729" s="79"/>
      <c r="L1729" s="79"/>
    </row>
    <row r="1730" spans="10:12" x14ac:dyDescent="0.35">
      <c r="J1730" s="79"/>
      <c r="K1730" s="79"/>
      <c r="L1730" s="79"/>
    </row>
    <row r="1731" spans="10:12" x14ac:dyDescent="0.35">
      <c r="J1731" s="79"/>
      <c r="K1731" s="79"/>
      <c r="L1731" s="79"/>
    </row>
    <row r="1732" spans="10:12" x14ac:dyDescent="0.35">
      <c r="J1732" s="79"/>
      <c r="K1732" s="79"/>
      <c r="L1732" s="79"/>
    </row>
    <row r="1733" spans="10:12" x14ac:dyDescent="0.35">
      <c r="J1733" s="79"/>
      <c r="K1733" s="79"/>
      <c r="L1733" s="79"/>
    </row>
    <row r="1734" spans="10:12" x14ac:dyDescent="0.35">
      <c r="J1734" s="79"/>
      <c r="K1734" s="79"/>
      <c r="L1734" s="79"/>
    </row>
    <row r="1735" spans="10:12" x14ac:dyDescent="0.35">
      <c r="J1735" s="79"/>
      <c r="K1735" s="79"/>
      <c r="L1735" s="79"/>
    </row>
    <row r="1736" spans="10:12" x14ac:dyDescent="0.35">
      <c r="J1736" s="79"/>
      <c r="K1736" s="79"/>
      <c r="L1736" s="79"/>
    </row>
    <row r="1737" spans="10:12" x14ac:dyDescent="0.35">
      <c r="J1737" s="79"/>
      <c r="K1737" s="79"/>
      <c r="L1737" s="79"/>
    </row>
    <row r="1738" spans="10:12" x14ac:dyDescent="0.35">
      <c r="J1738" s="79"/>
      <c r="K1738" s="79"/>
      <c r="L1738" s="79"/>
    </row>
    <row r="1739" spans="10:12" x14ac:dyDescent="0.35">
      <c r="J1739" s="79"/>
      <c r="K1739" s="79"/>
      <c r="L1739" s="79"/>
    </row>
    <row r="1740" spans="10:12" x14ac:dyDescent="0.35">
      <c r="J1740" s="79"/>
      <c r="K1740" s="79"/>
      <c r="L1740" s="79"/>
    </row>
    <row r="1741" spans="10:12" x14ac:dyDescent="0.35">
      <c r="J1741" s="79"/>
      <c r="K1741" s="79"/>
      <c r="L1741" s="79"/>
    </row>
    <row r="1742" spans="10:12" x14ac:dyDescent="0.35">
      <c r="J1742" s="79"/>
      <c r="K1742" s="79"/>
      <c r="L1742" s="79"/>
    </row>
    <row r="1743" spans="10:12" x14ac:dyDescent="0.35">
      <c r="J1743" s="79"/>
      <c r="K1743" s="79"/>
      <c r="L1743" s="79"/>
    </row>
    <row r="1744" spans="10:12" x14ac:dyDescent="0.35">
      <c r="J1744" s="79"/>
      <c r="K1744" s="79"/>
      <c r="L1744" s="79"/>
    </row>
    <row r="1745" spans="10:12" x14ac:dyDescent="0.35">
      <c r="J1745" s="79"/>
      <c r="K1745" s="79"/>
      <c r="L1745" s="79"/>
    </row>
    <row r="1746" spans="10:12" x14ac:dyDescent="0.35">
      <c r="J1746" s="79"/>
      <c r="K1746" s="79"/>
      <c r="L1746" s="79"/>
    </row>
    <row r="1747" spans="10:12" x14ac:dyDescent="0.35">
      <c r="J1747" s="79"/>
      <c r="K1747" s="79"/>
      <c r="L1747" s="79"/>
    </row>
    <row r="1748" spans="10:12" x14ac:dyDescent="0.35">
      <c r="J1748" s="79"/>
      <c r="K1748" s="79"/>
      <c r="L1748" s="79"/>
    </row>
    <row r="1749" spans="10:12" x14ac:dyDescent="0.35">
      <c r="J1749" s="79"/>
      <c r="K1749" s="79"/>
      <c r="L1749" s="79"/>
    </row>
    <row r="1750" spans="10:12" x14ac:dyDescent="0.35">
      <c r="J1750" s="79"/>
      <c r="K1750" s="79"/>
      <c r="L1750" s="79"/>
    </row>
    <row r="1751" spans="10:12" x14ac:dyDescent="0.35">
      <c r="J1751" s="79"/>
      <c r="K1751" s="79"/>
      <c r="L1751" s="79"/>
    </row>
    <row r="1752" spans="10:12" x14ac:dyDescent="0.35">
      <c r="J1752" s="79"/>
      <c r="K1752" s="79"/>
      <c r="L1752" s="79"/>
    </row>
    <row r="1753" spans="10:12" x14ac:dyDescent="0.35">
      <c r="J1753" s="79"/>
      <c r="K1753" s="79"/>
      <c r="L1753" s="79"/>
    </row>
    <row r="1754" spans="10:12" x14ac:dyDescent="0.35">
      <c r="J1754" s="79"/>
      <c r="K1754" s="79"/>
      <c r="L1754" s="79"/>
    </row>
    <row r="1755" spans="10:12" x14ac:dyDescent="0.35">
      <c r="J1755" s="79"/>
      <c r="K1755" s="79"/>
      <c r="L1755" s="79"/>
    </row>
    <row r="1756" spans="10:12" x14ac:dyDescent="0.35">
      <c r="J1756" s="79"/>
      <c r="K1756" s="79"/>
      <c r="L1756" s="79"/>
    </row>
    <row r="1757" spans="10:12" x14ac:dyDescent="0.35">
      <c r="J1757" s="79"/>
      <c r="K1757" s="79"/>
      <c r="L1757" s="79"/>
    </row>
    <row r="1758" spans="10:12" x14ac:dyDescent="0.35">
      <c r="J1758" s="79"/>
      <c r="K1758" s="79"/>
      <c r="L1758" s="79"/>
    </row>
    <row r="1759" spans="10:12" x14ac:dyDescent="0.35">
      <c r="J1759" s="79"/>
      <c r="K1759" s="79"/>
      <c r="L1759" s="79"/>
    </row>
    <row r="1760" spans="10:12" x14ac:dyDescent="0.35">
      <c r="J1760" s="79"/>
      <c r="K1760" s="79"/>
      <c r="L1760" s="79"/>
    </row>
    <row r="1761" spans="10:12" x14ac:dyDescent="0.35">
      <c r="J1761" s="79"/>
      <c r="K1761" s="79"/>
      <c r="L1761" s="79"/>
    </row>
    <row r="1762" spans="10:12" x14ac:dyDescent="0.35">
      <c r="J1762" s="79"/>
      <c r="K1762" s="79"/>
      <c r="L1762" s="79"/>
    </row>
    <row r="1763" spans="10:12" x14ac:dyDescent="0.35">
      <c r="J1763" s="79"/>
      <c r="K1763" s="79"/>
      <c r="L1763" s="79"/>
    </row>
    <row r="1764" spans="10:12" x14ac:dyDescent="0.35">
      <c r="J1764" s="79"/>
      <c r="K1764" s="79"/>
      <c r="L1764" s="79"/>
    </row>
    <row r="1765" spans="10:12" x14ac:dyDescent="0.35">
      <c r="J1765" s="79"/>
      <c r="K1765" s="79"/>
      <c r="L1765" s="79"/>
    </row>
    <row r="1766" spans="10:12" x14ac:dyDescent="0.35">
      <c r="J1766" s="79"/>
      <c r="K1766" s="79"/>
      <c r="L1766" s="79"/>
    </row>
    <row r="1767" spans="10:12" x14ac:dyDescent="0.35">
      <c r="J1767" s="79"/>
      <c r="K1767" s="79"/>
      <c r="L1767" s="79"/>
    </row>
    <row r="1768" spans="10:12" x14ac:dyDescent="0.35">
      <c r="J1768" s="79"/>
      <c r="K1768" s="79"/>
      <c r="L1768" s="79"/>
    </row>
    <row r="1769" spans="10:12" x14ac:dyDescent="0.35">
      <c r="J1769" s="79"/>
      <c r="K1769" s="79"/>
      <c r="L1769" s="79"/>
    </row>
    <row r="1770" spans="10:12" x14ac:dyDescent="0.35">
      <c r="J1770" s="79"/>
      <c r="K1770" s="79"/>
      <c r="L1770" s="79"/>
    </row>
    <row r="1771" spans="10:12" x14ac:dyDescent="0.35">
      <c r="J1771" s="79"/>
      <c r="K1771" s="79"/>
      <c r="L1771" s="79"/>
    </row>
    <row r="1772" spans="10:12" x14ac:dyDescent="0.35">
      <c r="J1772" s="79"/>
      <c r="K1772" s="79"/>
      <c r="L1772" s="79"/>
    </row>
    <row r="1773" spans="10:12" x14ac:dyDescent="0.35">
      <c r="J1773" s="79"/>
      <c r="K1773" s="79"/>
      <c r="L1773" s="79"/>
    </row>
    <row r="1774" spans="10:12" x14ac:dyDescent="0.35">
      <c r="J1774" s="79"/>
      <c r="K1774" s="79"/>
      <c r="L1774" s="79"/>
    </row>
    <row r="1775" spans="10:12" x14ac:dyDescent="0.35">
      <c r="J1775" s="79"/>
      <c r="K1775" s="79"/>
      <c r="L1775" s="79"/>
    </row>
    <row r="1776" spans="10:12" x14ac:dyDescent="0.35">
      <c r="J1776" s="79"/>
      <c r="K1776" s="79"/>
      <c r="L1776" s="79"/>
    </row>
    <row r="1777" spans="10:12" x14ac:dyDescent="0.35">
      <c r="J1777" s="79"/>
      <c r="K1777" s="79"/>
      <c r="L1777" s="79"/>
    </row>
    <row r="1778" spans="10:12" x14ac:dyDescent="0.35">
      <c r="J1778" s="79"/>
      <c r="K1778" s="79"/>
      <c r="L1778" s="79"/>
    </row>
    <row r="1779" spans="10:12" x14ac:dyDescent="0.35">
      <c r="J1779" s="79"/>
      <c r="K1779" s="79"/>
      <c r="L1779" s="79"/>
    </row>
    <row r="1780" spans="10:12" x14ac:dyDescent="0.35">
      <c r="J1780" s="79"/>
      <c r="K1780" s="79"/>
      <c r="L1780" s="79"/>
    </row>
    <row r="1781" spans="10:12" x14ac:dyDescent="0.35">
      <c r="J1781" s="79"/>
      <c r="K1781" s="79"/>
      <c r="L1781" s="79"/>
    </row>
    <row r="1782" spans="10:12" x14ac:dyDescent="0.35">
      <c r="J1782" s="79"/>
      <c r="K1782" s="79"/>
      <c r="L1782" s="79"/>
    </row>
    <row r="1783" spans="10:12" x14ac:dyDescent="0.35">
      <c r="J1783" s="79"/>
      <c r="K1783" s="79"/>
      <c r="L1783" s="79"/>
    </row>
    <row r="1784" spans="10:12" x14ac:dyDescent="0.35">
      <c r="J1784" s="79"/>
      <c r="K1784" s="79"/>
      <c r="L1784" s="79"/>
    </row>
    <row r="1785" spans="10:12" x14ac:dyDescent="0.35">
      <c r="J1785" s="79"/>
      <c r="K1785" s="79"/>
      <c r="L1785" s="79"/>
    </row>
    <row r="1786" spans="10:12" x14ac:dyDescent="0.35">
      <c r="J1786" s="79"/>
      <c r="K1786" s="79"/>
      <c r="L1786" s="79"/>
    </row>
    <row r="1787" spans="10:12" x14ac:dyDescent="0.35">
      <c r="J1787" s="79"/>
      <c r="K1787" s="79"/>
      <c r="L1787" s="79"/>
    </row>
    <row r="1788" spans="10:12" x14ac:dyDescent="0.35">
      <c r="J1788" s="79"/>
      <c r="K1788" s="79"/>
      <c r="L1788" s="79"/>
    </row>
    <row r="1789" spans="10:12" x14ac:dyDescent="0.35">
      <c r="J1789" s="79"/>
      <c r="K1789" s="79"/>
      <c r="L1789" s="79"/>
    </row>
    <row r="1790" spans="10:12" x14ac:dyDescent="0.35">
      <c r="J1790" s="79"/>
      <c r="K1790" s="79"/>
      <c r="L1790" s="79"/>
    </row>
    <row r="1791" spans="10:12" x14ac:dyDescent="0.35">
      <c r="J1791" s="79"/>
      <c r="K1791" s="79"/>
      <c r="L1791" s="79"/>
    </row>
    <row r="1792" spans="10:12" x14ac:dyDescent="0.35">
      <c r="J1792" s="79"/>
      <c r="K1792" s="79"/>
      <c r="L1792" s="79"/>
    </row>
    <row r="1793" spans="10:12" x14ac:dyDescent="0.35">
      <c r="J1793" s="79"/>
      <c r="K1793" s="79"/>
      <c r="L1793" s="79"/>
    </row>
    <row r="1794" spans="10:12" x14ac:dyDescent="0.35">
      <c r="J1794" s="79"/>
      <c r="K1794" s="79"/>
      <c r="L1794" s="79"/>
    </row>
    <row r="1795" spans="10:12" x14ac:dyDescent="0.35">
      <c r="J1795" s="79"/>
      <c r="K1795" s="79"/>
      <c r="L1795" s="79"/>
    </row>
    <row r="1796" spans="10:12" x14ac:dyDescent="0.35">
      <c r="J1796" s="79"/>
      <c r="K1796" s="79"/>
      <c r="L1796" s="79"/>
    </row>
    <row r="1797" spans="10:12" x14ac:dyDescent="0.35">
      <c r="J1797" s="79"/>
      <c r="K1797" s="79"/>
      <c r="L1797" s="79"/>
    </row>
    <row r="1798" spans="10:12" x14ac:dyDescent="0.35">
      <c r="J1798" s="79"/>
      <c r="K1798" s="79"/>
      <c r="L1798" s="79"/>
    </row>
    <row r="1799" spans="10:12" x14ac:dyDescent="0.35">
      <c r="J1799" s="79"/>
      <c r="K1799" s="79"/>
      <c r="L1799" s="79"/>
    </row>
    <row r="1800" spans="10:12" x14ac:dyDescent="0.35">
      <c r="J1800" s="79"/>
      <c r="K1800" s="79"/>
      <c r="L1800" s="79"/>
    </row>
    <row r="1801" spans="10:12" x14ac:dyDescent="0.35">
      <c r="J1801" s="79"/>
      <c r="K1801" s="79"/>
      <c r="L1801" s="79"/>
    </row>
    <row r="1802" spans="10:12" x14ac:dyDescent="0.35">
      <c r="J1802" s="79"/>
      <c r="K1802" s="79"/>
      <c r="L1802" s="79"/>
    </row>
    <row r="1803" spans="10:12" x14ac:dyDescent="0.35">
      <c r="J1803" s="79"/>
      <c r="K1803" s="79"/>
      <c r="L1803" s="79"/>
    </row>
    <row r="1804" spans="10:12" x14ac:dyDescent="0.35">
      <c r="J1804" s="79"/>
      <c r="K1804" s="79"/>
      <c r="L1804" s="79"/>
    </row>
    <row r="1805" spans="10:12" x14ac:dyDescent="0.35">
      <c r="J1805" s="79"/>
      <c r="K1805" s="79"/>
      <c r="L1805" s="79"/>
    </row>
    <row r="1806" spans="10:12" x14ac:dyDescent="0.35">
      <c r="J1806" s="79"/>
      <c r="K1806" s="79"/>
      <c r="L1806" s="79"/>
    </row>
    <row r="1807" spans="10:12" x14ac:dyDescent="0.35">
      <c r="J1807" s="79"/>
      <c r="K1807" s="79"/>
      <c r="L1807" s="79"/>
    </row>
    <row r="1808" spans="10:12" x14ac:dyDescent="0.35">
      <c r="J1808" s="79"/>
      <c r="K1808" s="79"/>
      <c r="L1808" s="79"/>
    </row>
    <row r="1809" spans="10:12" x14ac:dyDescent="0.35">
      <c r="J1809" s="79"/>
      <c r="K1809" s="79"/>
      <c r="L1809" s="79"/>
    </row>
    <row r="1810" spans="10:12" x14ac:dyDescent="0.35">
      <c r="J1810" s="79"/>
      <c r="K1810" s="79"/>
      <c r="L1810" s="79"/>
    </row>
    <row r="1811" spans="10:12" x14ac:dyDescent="0.35">
      <c r="J1811" s="79"/>
      <c r="K1811" s="79"/>
      <c r="L1811" s="79"/>
    </row>
    <row r="1812" spans="10:12" x14ac:dyDescent="0.35">
      <c r="J1812" s="79"/>
      <c r="K1812" s="79"/>
      <c r="L1812" s="79"/>
    </row>
    <row r="1813" spans="10:12" x14ac:dyDescent="0.35">
      <c r="J1813" s="79"/>
      <c r="K1813" s="79"/>
      <c r="L1813" s="79"/>
    </row>
    <row r="1814" spans="10:12" x14ac:dyDescent="0.35">
      <c r="J1814" s="79"/>
      <c r="K1814" s="79"/>
      <c r="L1814" s="79"/>
    </row>
    <row r="1815" spans="10:12" x14ac:dyDescent="0.35">
      <c r="J1815" s="79"/>
      <c r="K1815" s="79"/>
      <c r="L1815" s="79"/>
    </row>
    <row r="1816" spans="10:12" x14ac:dyDescent="0.35">
      <c r="J1816" s="79"/>
      <c r="K1816" s="79"/>
      <c r="L1816" s="79"/>
    </row>
    <row r="1817" spans="10:12" x14ac:dyDescent="0.35">
      <c r="J1817" s="79"/>
      <c r="K1817" s="79"/>
      <c r="L1817" s="79"/>
    </row>
    <row r="1818" spans="10:12" x14ac:dyDescent="0.35">
      <c r="J1818" s="79"/>
      <c r="K1818" s="79"/>
      <c r="L1818" s="79"/>
    </row>
    <row r="1819" spans="10:12" x14ac:dyDescent="0.35">
      <c r="J1819" s="79"/>
      <c r="K1819" s="79"/>
      <c r="L1819" s="79"/>
    </row>
    <row r="1820" spans="10:12" x14ac:dyDescent="0.35">
      <c r="J1820" s="79"/>
      <c r="K1820" s="79"/>
      <c r="L1820" s="79"/>
    </row>
    <row r="1821" spans="10:12" x14ac:dyDescent="0.35">
      <c r="J1821" s="79"/>
      <c r="K1821" s="79"/>
      <c r="L1821" s="79"/>
    </row>
    <row r="1822" spans="10:12" x14ac:dyDescent="0.35">
      <c r="J1822" s="79"/>
      <c r="K1822" s="79"/>
      <c r="L1822" s="79"/>
    </row>
    <row r="1823" spans="10:12" x14ac:dyDescent="0.35">
      <c r="J1823" s="79"/>
      <c r="K1823" s="79"/>
      <c r="L1823" s="79"/>
    </row>
    <row r="1824" spans="10:12" x14ac:dyDescent="0.35">
      <c r="J1824" s="79"/>
      <c r="K1824" s="79"/>
      <c r="L1824" s="79"/>
    </row>
    <row r="1825" spans="10:12" x14ac:dyDescent="0.35">
      <c r="J1825" s="79"/>
      <c r="K1825" s="79"/>
      <c r="L1825" s="79"/>
    </row>
    <row r="1826" spans="10:12" x14ac:dyDescent="0.35">
      <c r="J1826" s="79"/>
      <c r="K1826" s="79"/>
      <c r="L1826" s="79"/>
    </row>
    <row r="1827" spans="10:12" x14ac:dyDescent="0.35">
      <c r="J1827" s="79"/>
      <c r="K1827" s="79"/>
      <c r="L1827" s="79"/>
    </row>
    <row r="1828" spans="10:12" x14ac:dyDescent="0.35">
      <c r="J1828" s="79"/>
      <c r="K1828" s="79"/>
      <c r="L1828" s="79"/>
    </row>
    <row r="1829" spans="10:12" x14ac:dyDescent="0.35">
      <c r="J1829" s="79"/>
      <c r="K1829" s="79"/>
      <c r="L1829" s="79"/>
    </row>
    <row r="1830" spans="10:12" x14ac:dyDescent="0.35">
      <c r="J1830" s="79"/>
      <c r="K1830" s="79"/>
      <c r="L1830" s="79"/>
    </row>
    <row r="1831" spans="10:12" x14ac:dyDescent="0.35">
      <c r="J1831" s="79"/>
      <c r="K1831" s="79"/>
      <c r="L1831" s="79"/>
    </row>
    <row r="1832" spans="10:12" x14ac:dyDescent="0.35">
      <c r="J1832" s="79"/>
      <c r="K1832" s="79"/>
      <c r="L1832" s="79"/>
    </row>
    <row r="1833" spans="10:12" x14ac:dyDescent="0.35">
      <c r="J1833" s="79"/>
      <c r="K1833" s="79"/>
      <c r="L1833" s="79"/>
    </row>
    <row r="1834" spans="10:12" x14ac:dyDescent="0.35">
      <c r="J1834" s="79"/>
      <c r="K1834" s="79"/>
      <c r="L1834" s="79"/>
    </row>
    <row r="1835" spans="10:12" x14ac:dyDescent="0.35">
      <c r="J1835" s="79"/>
      <c r="K1835" s="79"/>
      <c r="L1835" s="79"/>
    </row>
    <row r="1836" spans="10:12" x14ac:dyDescent="0.35">
      <c r="J1836" s="79"/>
      <c r="K1836" s="79"/>
      <c r="L1836" s="79"/>
    </row>
    <row r="1837" spans="10:12" x14ac:dyDescent="0.35">
      <c r="J1837" s="79"/>
      <c r="K1837" s="79"/>
      <c r="L1837" s="79"/>
    </row>
    <row r="1838" spans="10:12" x14ac:dyDescent="0.35">
      <c r="J1838" s="79"/>
      <c r="K1838" s="79"/>
      <c r="L1838" s="79"/>
    </row>
    <row r="1839" spans="10:12" x14ac:dyDescent="0.35">
      <c r="J1839" s="79"/>
      <c r="K1839" s="79"/>
      <c r="L1839" s="79"/>
    </row>
    <row r="1840" spans="10:12" x14ac:dyDescent="0.35">
      <c r="J1840" s="79"/>
      <c r="K1840" s="79"/>
      <c r="L1840" s="79"/>
    </row>
    <row r="1841" spans="10:12" x14ac:dyDescent="0.35">
      <c r="J1841" s="79"/>
      <c r="K1841" s="79"/>
      <c r="L1841" s="79"/>
    </row>
    <row r="1842" spans="10:12" x14ac:dyDescent="0.35">
      <c r="J1842" s="79"/>
      <c r="K1842" s="79"/>
      <c r="L1842" s="79"/>
    </row>
    <row r="1843" spans="10:12" x14ac:dyDescent="0.35">
      <c r="J1843" s="79"/>
      <c r="K1843" s="79"/>
      <c r="L1843" s="79"/>
    </row>
    <row r="1844" spans="10:12" x14ac:dyDescent="0.35">
      <c r="J1844" s="79"/>
      <c r="K1844" s="79"/>
      <c r="L1844" s="79"/>
    </row>
    <row r="1845" spans="10:12" x14ac:dyDescent="0.35">
      <c r="J1845" s="79"/>
      <c r="K1845" s="79"/>
      <c r="L1845" s="79"/>
    </row>
    <row r="1846" spans="10:12" x14ac:dyDescent="0.35">
      <c r="J1846" s="79"/>
      <c r="K1846" s="79"/>
      <c r="L1846" s="79"/>
    </row>
    <row r="1847" spans="10:12" x14ac:dyDescent="0.35">
      <c r="J1847" s="79"/>
      <c r="K1847" s="79"/>
      <c r="L1847" s="79"/>
    </row>
    <row r="1848" spans="10:12" x14ac:dyDescent="0.35">
      <c r="J1848" s="79"/>
      <c r="K1848" s="79"/>
      <c r="L1848" s="79"/>
    </row>
    <row r="1849" spans="10:12" x14ac:dyDescent="0.35">
      <c r="J1849" s="79"/>
      <c r="K1849" s="79"/>
      <c r="L1849" s="79"/>
    </row>
    <row r="1850" spans="10:12" x14ac:dyDescent="0.35">
      <c r="J1850" s="79"/>
      <c r="K1850" s="79"/>
      <c r="L1850" s="79"/>
    </row>
    <row r="1851" spans="10:12" x14ac:dyDescent="0.35">
      <c r="J1851" s="79"/>
      <c r="K1851" s="79"/>
      <c r="L1851" s="79"/>
    </row>
    <row r="1852" spans="10:12" x14ac:dyDescent="0.35">
      <c r="J1852" s="79"/>
      <c r="K1852" s="79"/>
      <c r="L1852" s="79"/>
    </row>
    <row r="1853" spans="10:12" x14ac:dyDescent="0.35">
      <c r="J1853" s="79"/>
      <c r="K1853" s="79"/>
      <c r="L1853" s="79"/>
    </row>
    <row r="1854" spans="10:12" x14ac:dyDescent="0.35">
      <c r="J1854" s="79"/>
      <c r="K1854" s="79"/>
      <c r="L1854" s="79"/>
    </row>
    <row r="1855" spans="10:12" x14ac:dyDescent="0.35">
      <c r="J1855" s="79"/>
      <c r="K1855" s="79"/>
      <c r="L1855" s="79"/>
    </row>
    <row r="1856" spans="10:12" x14ac:dyDescent="0.35">
      <c r="J1856" s="79"/>
      <c r="K1856" s="79"/>
      <c r="L1856" s="79"/>
    </row>
    <row r="1857" spans="10:12" x14ac:dyDescent="0.35">
      <c r="J1857" s="79"/>
      <c r="K1857" s="79"/>
      <c r="L1857" s="79"/>
    </row>
    <row r="1858" spans="10:12" x14ac:dyDescent="0.35">
      <c r="J1858" s="79"/>
      <c r="K1858" s="79"/>
      <c r="L1858" s="79"/>
    </row>
    <row r="1859" spans="10:12" x14ac:dyDescent="0.35">
      <c r="J1859" s="79"/>
      <c r="K1859" s="79"/>
      <c r="L1859" s="79"/>
    </row>
    <row r="1860" spans="10:12" x14ac:dyDescent="0.35">
      <c r="J1860" s="79"/>
      <c r="K1860" s="79"/>
      <c r="L1860" s="79"/>
    </row>
    <row r="1861" spans="10:12" x14ac:dyDescent="0.35">
      <c r="J1861" s="79"/>
      <c r="K1861" s="79"/>
      <c r="L1861" s="79"/>
    </row>
    <row r="1862" spans="10:12" x14ac:dyDescent="0.35">
      <c r="J1862" s="79"/>
      <c r="K1862" s="79"/>
      <c r="L1862" s="79"/>
    </row>
    <row r="1863" spans="10:12" x14ac:dyDescent="0.35">
      <c r="J1863" s="79"/>
      <c r="K1863" s="79"/>
      <c r="L1863" s="79"/>
    </row>
    <row r="1864" spans="10:12" x14ac:dyDescent="0.35">
      <c r="J1864" s="79"/>
      <c r="K1864" s="79"/>
      <c r="L1864" s="79"/>
    </row>
    <row r="1865" spans="10:12" x14ac:dyDescent="0.35">
      <c r="J1865" s="79"/>
      <c r="K1865" s="79"/>
      <c r="L1865" s="79"/>
    </row>
    <row r="1866" spans="10:12" x14ac:dyDescent="0.35">
      <c r="J1866" s="79"/>
      <c r="K1866" s="79"/>
      <c r="L1866" s="79"/>
    </row>
    <row r="1867" spans="10:12" x14ac:dyDescent="0.35">
      <c r="J1867" s="79"/>
      <c r="K1867" s="79"/>
      <c r="L1867" s="79"/>
    </row>
    <row r="1868" spans="10:12" x14ac:dyDescent="0.35">
      <c r="J1868" s="79"/>
      <c r="K1868" s="79"/>
      <c r="L1868" s="79"/>
    </row>
    <row r="1869" spans="10:12" x14ac:dyDescent="0.35">
      <c r="J1869" s="79"/>
      <c r="K1869" s="79"/>
      <c r="L1869" s="79"/>
    </row>
    <row r="1870" spans="10:12" x14ac:dyDescent="0.35">
      <c r="J1870" s="79"/>
      <c r="K1870" s="79"/>
      <c r="L1870" s="79"/>
    </row>
    <row r="1871" spans="10:12" x14ac:dyDescent="0.35">
      <c r="J1871" s="79"/>
      <c r="K1871" s="79"/>
      <c r="L1871" s="79"/>
    </row>
    <row r="1872" spans="10:12" x14ac:dyDescent="0.35">
      <c r="J1872" s="79"/>
      <c r="K1872" s="79"/>
      <c r="L1872" s="79"/>
    </row>
    <row r="1873" spans="10:12" x14ac:dyDescent="0.35">
      <c r="J1873" s="79"/>
      <c r="K1873" s="79"/>
      <c r="L1873" s="79"/>
    </row>
    <row r="1874" spans="10:12" x14ac:dyDescent="0.35">
      <c r="J1874" s="79"/>
      <c r="K1874" s="79"/>
      <c r="L1874" s="79"/>
    </row>
    <row r="1875" spans="10:12" x14ac:dyDescent="0.35">
      <c r="J1875" s="79"/>
      <c r="K1875" s="79"/>
      <c r="L1875" s="79"/>
    </row>
    <row r="1876" spans="10:12" x14ac:dyDescent="0.35">
      <c r="J1876" s="79"/>
      <c r="K1876" s="79"/>
      <c r="L1876" s="79"/>
    </row>
    <row r="1877" spans="10:12" x14ac:dyDescent="0.35">
      <c r="J1877" s="79"/>
      <c r="K1877" s="79"/>
      <c r="L1877" s="79"/>
    </row>
    <row r="1878" spans="10:12" x14ac:dyDescent="0.35">
      <c r="J1878" s="79"/>
      <c r="K1878" s="79"/>
      <c r="L1878" s="79"/>
    </row>
    <row r="1879" spans="10:12" x14ac:dyDescent="0.35">
      <c r="J1879" s="79"/>
      <c r="K1879" s="79"/>
      <c r="L1879" s="79"/>
    </row>
    <row r="1880" spans="10:12" x14ac:dyDescent="0.35">
      <c r="J1880" s="79"/>
      <c r="K1880" s="79"/>
      <c r="L1880" s="79"/>
    </row>
    <row r="1881" spans="10:12" x14ac:dyDescent="0.35">
      <c r="J1881" s="79"/>
      <c r="K1881" s="79"/>
      <c r="L1881" s="79"/>
    </row>
    <row r="1882" spans="10:12" x14ac:dyDescent="0.35">
      <c r="J1882" s="79"/>
      <c r="K1882" s="79"/>
      <c r="L1882" s="79"/>
    </row>
    <row r="1883" spans="10:12" x14ac:dyDescent="0.35">
      <c r="J1883" s="79"/>
      <c r="K1883" s="79"/>
      <c r="L1883" s="79"/>
    </row>
    <row r="1884" spans="10:12" x14ac:dyDescent="0.35">
      <c r="J1884" s="79"/>
      <c r="K1884" s="79"/>
      <c r="L1884" s="79"/>
    </row>
    <row r="1885" spans="10:12" x14ac:dyDescent="0.35">
      <c r="J1885" s="79"/>
      <c r="K1885" s="79"/>
      <c r="L1885" s="79"/>
    </row>
    <row r="1886" spans="10:12" x14ac:dyDescent="0.35">
      <c r="J1886" s="79"/>
      <c r="K1886" s="79"/>
      <c r="L1886" s="79"/>
    </row>
    <row r="1887" spans="10:12" x14ac:dyDescent="0.35">
      <c r="J1887" s="79"/>
      <c r="K1887" s="79"/>
      <c r="L1887" s="79"/>
    </row>
    <row r="1888" spans="10:12" x14ac:dyDescent="0.35">
      <c r="J1888" s="79"/>
      <c r="K1888" s="79"/>
      <c r="L1888" s="79"/>
    </row>
    <row r="1889" spans="10:12" x14ac:dyDescent="0.35">
      <c r="J1889" s="79"/>
      <c r="K1889" s="79"/>
      <c r="L1889" s="79"/>
    </row>
    <row r="1890" spans="10:12" x14ac:dyDescent="0.35">
      <c r="J1890" s="79"/>
      <c r="K1890" s="79"/>
      <c r="L1890" s="79"/>
    </row>
    <row r="1891" spans="10:12" x14ac:dyDescent="0.35">
      <c r="J1891" s="79"/>
      <c r="K1891" s="79"/>
      <c r="L1891" s="79"/>
    </row>
    <row r="1892" spans="10:12" x14ac:dyDescent="0.35">
      <c r="J1892" s="79"/>
      <c r="K1892" s="79"/>
      <c r="L1892" s="79"/>
    </row>
    <row r="1893" spans="10:12" x14ac:dyDescent="0.35">
      <c r="J1893" s="79"/>
      <c r="K1893" s="79"/>
      <c r="L1893" s="79"/>
    </row>
    <row r="1894" spans="10:12" x14ac:dyDescent="0.35">
      <c r="J1894" s="79"/>
      <c r="K1894" s="79"/>
      <c r="L1894" s="79"/>
    </row>
    <row r="1895" spans="10:12" x14ac:dyDescent="0.35">
      <c r="J1895" s="79"/>
      <c r="K1895" s="79"/>
      <c r="L1895" s="79"/>
    </row>
    <row r="1896" spans="10:12" x14ac:dyDescent="0.35">
      <c r="J1896" s="79"/>
      <c r="K1896" s="79"/>
      <c r="L1896" s="79"/>
    </row>
    <row r="1897" spans="10:12" x14ac:dyDescent="0.35">
      <c r="J1897" s="79"/>
      <c r="K1897" s="79"/>
      <c r="L1897" s="79"/>
    </row>
    <row r="1898" spans="10:12" x14ac:dyDescent="0.35">
      <c r="J1898" s="79"/>
      <c r="K1898" s="79"/>
      <c r="L1898" s="79"/>
    </row>
    <row r="1899" spans="10:12" x14ac:dyDescent="0.35">
      <c r="J1899" s="79"/>
      <c r="K1899" s="79"/>
      <c r="L1899" s="79"/>
    </row>
    <row r="1900" spans="10:12" x14ac:dyDescent="0.35">
      <c r="J1900" s="79"/>
      <c r="K1900" s="79"/>
      <c r="L1900" s="79"/>
    </row>
    <row r="1901" spans="10:12" x14ac:dyDescent="0.35">
      <c r="J1901" s="79"/>
      <c r="K1901" s="79"/>
      <c r="L1901" s="79"/>
    </row>
    <row r="1902" spans="10:12" x14ac:dyDescent="0.35">
      <c r="J1902" s="79"/>
      <c r="K1902" s="79"/>
      <c r="L1902" s="79"/>
    </row>
    <row r="1903" spans="10:12" x14ac:dyDescent="0.35">
      <c r="J1903" s="79"/>
      <c r="K1903" s="79"/>
      <c r="L1903" s="79"/>
    </row>
    <row r="1904" spans="10:12" x14ac:dyDescent="0.35">
      <c r="J1904" s="79"/>
      <c r="K1904" s="79"/>
      <c r="L1904" s="79"/>
    </row>
    <row r="1905" spans="10:12" x14ac:dyDescent="0.35">
      <c r="J1905" s="79"/>
      <c r="K1905" s="79"/>
      <c r="L1905" s="79"/>
    </row>
    <row r="1906" spans="10:12" x14ac:dyDescent="0.35">
      <c r="J1906" s="79"/>
      <c r="K1906" s="79"/>
      <c r="L1906" s="79"/>
    </row>
    <row r="1907" spans="10:12" x14ac:dyDescent="0.35">
      <c r="J1907" s="79"/>
      <c r="K1907" s="79"/>
      <c r="L1907" s="79"/>
    </row>
    <row r="1908" spans="10:12" x14ac:dyDescent="0.35">
      <c r="J1908" s="79"/>
      <c r="K1908" s="79"/>
      <c r="L1908" s="79"/>
    </row>
    <row r="1909" spans="10:12" x14ac:dyDescent="0.35">
      <c r="J1909" s="79"/>
      <c r="K1909" s="79"/>
      <c r="L1909" s="79"/>
    </row>
    <row r="1910" spans="10:12" x14ac:dyDescent="0.35">
      <c r="J1910" s="79"/>
      <c r="K1910" s="79"/>
      <c r="L1910" s="79"/>
    </row>
    <row r="1911" spans="10:12" x14ac:dyDescent="0.35">
      <c r="J1911" s="79"/>
      <c r="K1911" s="79"/>
      <c r="L1911" s="79"/>
    </row>
    <row r="1912" spans="10:12" x14ac:dyDescent="0.35">
      <c r="J1912" s="79"/>
      <c r="K1912" s="79"/>
      <c r="L1912" s="79"/>
    </row>
    <row r="1913" spans="10:12" x14ac:dyDescent="0.35">
      <c r="J1913" s="79"/>
      <c r="K1913" s="79"/>
      <c r="L1913" s="79"/>
    </row>
    <row r="1914" spans="10:12" x14ac:dyDescent="0.35">
      <c r="J1914" s="79"/>
      <c r="K1914" s="79"/>
      <c r="L1914" s="79"/>
    </row>
    <row r="1915" spans="10:12" x14ac:dyDescent="0.35">
      <c r="J1915" s="79"/>
      <c r="K1915" s="79"/>
      <c r="L1915" s="79"/>
    </row>
    <row r="1916" spans="10:12" x14ac:dyDescent="0.35">
      <c r="J1916" s="79"/>
      <c r="K1916" s="79"/>
      <c r="L1916" s="79"/>
    </row>
    <row r="1917" spans="10:12" x14ac:dyDescent="0.35">
      <c r="J1917" s="79"/>
      <c r="K1917" s="79"/>
      <c r="L1917" s="79"/>
    </row>
    <row r="1918" spans="10:12" x14ac:dyDescent="0.35">
      <c r="J1918" s="79"/>
      <c r="K1918" s="79"/>
      <c r="L1918" s="79"/>
    </row>
    <row r="1919" spans="10:12" x14ac:dyDescent="0.35">
      <c r="J1919" s="79"/>
      <c r="K1919" s="79"/>
      <c r="L1919" s="79"/>
    </row>
    <row r="1920" spans="10:12" x14ac:dyDescent="0.35">
      <c r="J1920" s="79"/>
      <c r="K1920" s="79"/>
      <c r="L1920" s="79"/>
    </row>
    <row r="1921" spans="10:12" x14ac:dyDescent="0.35">
      <c r="J1921" s="79"/>
      <c r="K1921" s="79"/>
      <c r="L1921" s="79"/>
    </row>
    <row r="1922" spans="10:12" x14ac:dyDescent="0.35">
      <c r="J1922" s="79"/>
      <c r="K1922" s="79"/>
      <c r="L1922" s="79"/>
    </row>
    <row r="1923" spans="10:12" x14ac:dyDescent="0.35">
      <c r="J1923" s="79"/>
      <c r="K1923" s="79"/>
      <c r="L1923" s="79"/>
    </row>
    <row r="1924" spans="10:12" x14ac:dyDescent="0.35">
      <c r="J1924" s="79"/>
      <c r="K1924" s="79"/>
      <c r="L1924" s="79"/>
    </row>
    <row r="1925" spans="10:12" x14ac:dyDescent="0.35">
      <c r="J1925" s="79"/>
      <c r="K1925" s="79"/>
      <c r="L1925" s="79"/>
    </row>
    <row r="1926" spans="10:12" x14ac:dyDescent="0.35">
      <c r="J1926" s="79"/>
      <c r="K1926" s="79"/>
      <c r="L1926" s="79"/>
    </row>
    <row r="1927" spans="10:12" x14ac:dyDescent="0.35">
      <c r="J1927" s="79"/>
      <c r="K1927" s="79"/>
      <c r="L1927" s="79"/>
    </row>
    <row r="1928" spans="10:12" x14ac:dyDescent="0.35">
      <c r="J1928" s="79"/>
      <c r="K1928" s="79"/>
      <c r="L1928" s="79"/>
    </row>
    <row r="1929" spans="10:12" x14ac:dyDescent="0.35">
      <c r="J1929" s="79"/>
      <c r="K1929" s="79"/>
      <c r="L1929" s="79"/>
    </row>
    <row r="1930" spans="10:12" x14ac:dyDescent="0.35">
      <c r="J1930" s="79"/>
      <c r="K1930" s="79"/>
      <c r="L1930" s="79"/>
    </row>
    <row r="1931" spans="10:12" x14ac:dyDescent="0.35">
      <c r="J1931" s="79"/>
      <c r="K1931" s="79"/>
      <c r="L1931" s="79"/>
    </row>
    <row r="1932" spans="10:12" x14ac:dyDescent="0.35">
      <c r="J1932" s="79"/>
      <c r="K1932" s="79"/>
      <c r="L1932" s="79"/>
    </row>
    <row r="1933" spans="10:12" x14ac:dyDescent="0.35">
      <c r="J1933" s="79"/>
      <c r="K1933" s="79"/>
      <c r="L1933" s="79"/>
    </row>
    <row r="1934" spans="10:12" x14ac:dyDescent="0.35">
      <c r="J1934" s="79"/>
      <c r="K1934" s="79"/>
      <c r="L1934" s="79"/>
    </row>
    <row r="1935" spans="10:12" x14ac:dyDescent="0.35">
      <c r="J1935" s="79"/>
      <c r="K1935" s="79"/>
      <c r="L1935" s="79"/>
    </row>
    <row r="1936" spans="10:12" x14ac:dyDescent="0.35">
      <c r="J1936" s="79"/>
      <c r="K1936" s="79"/>
      <c r="L1936" s="79"/>
    </row>
    <row r="1937" spans="10:12" x14ac:dyDescent="0.35">
      <c r="J1937" s="79"/>
      <c r="K1937" s="79"/>
      <c r="L1937" s="79"/>
    </row>
    <row r="1938" spans="10:12" x14ac:dyDescent="0.35">
      <c r="J1938" s="79"/>
      <c r="K1938" s="79"/>
      <c r="L1938" s="79"/>
    </row>
    <row r="1939" spans="10:12" x14ac:dyDescent="0.35">
      <c r="J1939" s="79"/>
      <c r="K1939" s="79"/>
      <c r="L1939" s="79"/>
    </row>
    <row r="1940" spans="10:12" x14ac:dyDescent="0.35">
      <c r="J1940" s="79"/>
      <c r="K1940" s="79"/>
      <c r="L1940" s="79"/>
    </row>
    <row r="1941" spans="10:12" x14ac:dyDescent="0.35">
      <c r="J1941" s="79"/>
      <c r="K1941" s="79"/>
      <c r="L1941" s="79"/>
    </row>
    <row r="1942" spans="10:12" x14ac:dyDescent="0.35">
      <c r="J1942" s="79"/>
      <c r="K1942" s="79"/>
      <c r="L1942" s="79"/>
    </row>
    <row r="1943" spans="10:12" x14ac:dyDescent="0.35">
      <c r="J1943" s="79"/>
      <c r="K1943" s="79"/>
      <c r="L1943" s="79"/>
    </row>
    <row r="1944" spans="10:12" x14ac:dyDescent="0.35">
      <c r="J1944" s="79"/>
      <c r="K1944" s="79"/>
      <c r="L1944" s="79"/>
    </row>
    <row r="1945" spans="10:12" x14ac:dyDescent="0.35">
      <c r="J1945" s="79"/>
      <c r="K1945" s="79"/>
      <c r="L1945" s="79"/>
    </row>
    <row r="1946" spans="10:12" x14ac:dyDescent="0.35">
      <c r="J1946" s="79"/>
      <c r="K1946" s="79"/>
      <c r="L1946" s="79"/>
    </row>
    <row r="1947" spans="10:12" x14ac:dyDescent="0.35">
      <c r="J1947" s="79"/>
      <c r="K1947" s="79"/>
      <c r="L1947" s="79"/>
    </row>
    <row r="1948" spans="10:12" x14ac:dyDescent="0.35">
      <c r="J1948" s="79"/>
      <c r="K1948" s="79"/>
      <c r="L1948" s="79"/>
    </row>
    <row r="1949" spans="10:12" x14ac:dyDescent="0.35">
      <c r="J1949" s="79"/>
      <c r="K1949" s="79"/>
      <c r="L1949" s="79"/>
    </row>
    <row r="1950" spans="10:12" x14ac:dyDescent="0.35">
      <c r="J1950" s="79"/>
      <c r="K1950" s="79"/>
      <c r="L1950" s="79"/>
    </row>
    <row r="1951" spans="10:12" x14ac:dyDescent="0.35">
      <c r="J1951" s="79"/>
      <c r="K1951" s="79"/>
      <c r="L1951" s="79"/>
    </row>
    <row r="1952" spans="10:12" x14ac:dyDescent="0.35">
      <c r="J1952" s="79"/>
      <c r="K1952" s="79"/>
      <c r="L1952" s="79"/>
    </row>
    <row r="1953" spans="10:12" x14ac:dyDescent="0.35">
      <c r="J1953" s="79"/>
      <c r="K1953" s="79"/>
      <c r="L1953" s="79"/>
    </row>
    <row r="1954" spans="10:12" x14ac:dyDescent="0.35">
      <c r="J1954" s="79"/>
      <c r="K1954" s="79"/>
      <c r="L1954" s="79"/>
    </row>
    <row r="1955" spans="10:12" x14ac:dyDescent="0.35">
      <c r="J1955" s="79"/>
      <c r="K1955" s="79"/>
      <c r="L1955" s="79"/>
    </row>
    <row r="1956" spans="10:12" x14ac:dyDescent="0.35">
      <c r="J1956" s="79"/>
      <c r="K1956" s="79"/>
      <c r="L1956" s="79"/>
    </row>
    <row r="1957" spans="10:12" x14ac:dyDescent="0.35">
      <c r="J1957" s="79"/>
      <c r="K1957" s="79"/>
      <c r="L1957" s="79"/>
    </row>
    <row r="1958" spans="10:12" x14ac:dyDescent="0.35">
      <c r="J1958" s="79"/>
      <c r="K1958" s="79"/>
      <c r="L1958" s="79"/>
    </row>
    <row r="1959" spans="10:12" x14ac:dyDescent="0.35">
      <c r="J1959" s="79"/>
      <c r="K1959" s="79"/>
      <c r="L1959" s="79"/>
    </row>
    <row r="1960" spans="10:12" x14ac:dyDescent="0.35">
      <c r="J1960" s="79"/>
      <c r="K1960" s="79"/>
      <c r="L1960" s="79"/>
    </row>
    <row r="1961" spans="10:12" x14ac:dyDescent="0.35">
      <c r="J1961" s="79"/>
      <c r="K1961" s="79"/>
      <c r="L1961" s="79"/>
    </row>
    <row r="1962" spans="10:12" x14ac:dyDescent="0.35">
      <c r="J1962" s="79"/>
      <c r="K1962" s="79"/>
      <c r="L1962" s="79"/>
    </row>
    <row r="1963" spans="10:12" x14ac:dyDescent="0.35">
      <c r="J1963" s="79"/>
      <c r="K1963" s="79"/>
      <c r="L1963" s="79"/>
    </row>
    <row r="1964" spans="10:12" x14ac:dyDescent="0.35">
      <c r="J1964" s="79"/>
      <c r="K1964" s="79"/>
      <c r="L1964" s="79"/>
    </row>
    <row r="1965" spans="10:12" x14ac:dyDescent="0.35">
      <c r="J1965" s="79"/>
      <c r="K1965" s="79"/>
      <c r="L1965" s="79"/>
    </row>
    <row r="1966" spans="10:12" x14ac:dyDescent="0.35">
      <c r="J1966" s="79"/>
      <c r="K1966" s="79"/>
      <c r="L1966" s="79"/>
    </row>
    <row r="1967" spans="10:12" x14ac:dyDescent="0.35">
      <c r="J1967" s="79"/>
      <c r="K1967" s="79"/>
      <c r="L1967" s="79"/>
    </row>
    <row r="1968" spans="10:12" x14ac:dyDescent="0.35">
      <c r="J1968" s="79"/>
      <c r="K1968" s="79"/>
      <c r="L1968" s="79"/>
    </row>
    <row r="1969" spans="10:12" x14ac:dyDescent="0.35">
      <c r="J1969" s="79"/>
      <c r="K1969" s="79"/>
      <c r="L1969" s="79"/>
    </row>
    <row r="1970" spans="10:12" x14ac:dyDescent="0.35">
      <c r="J1970" s="79"/>
      <c r="K1970" s="79"/>
      <c r="L1970" s="79"/>
    </row>
    <row r="1971" spans="10:12" x14ac:dyDescent="0.35">
      <c r="J1971" s="79"/>
      <c r="K1971" s="79"/>
      <c r="L1971" s="79"/>
    </row>
    <row r="1972" spans="10:12" x14ac:dyDescent="0.35">
      <c r="J1972" s="79"/>
      <c r="K1972" s="79"/>
      <c r="L1972" s="79"/>
    </row>
    <row r="1973" spans="10:12" x14ac:dyDescent="0.35">
      <c r="J1973" s="79"/>
      <c r="K1973" s="79"/>
      <c r="L1973" s="79"/>
    </row>
    <row r="1974" spans="10:12" x14ac:dyDescent="0.35">
      <c r="J1974" s="79"/>
      <c r="K1974" s="79"/>
      <c r="L1974" s="79"/>
    </row>
    <row r="1975" spans="10:12" x14ac:dyDescent="0.35">
      <c r="J1975" s="79"/>
      <c r="K1975" s="79"/>
      <c r="L1975" s="79"/>
    </row>
    <row r="1976" spans="10:12" x14ac:dyDescent="0.35">
      <c r="J1976" s="79"/>
      <c r="K1976" s="79"/>
      <c r="L1976" s="79"/>
    </row>
    <row r="1977" spans="10:12" x14ac:dyDescent="0.35">
      <c r="J1977" s="79"/>
      <c r="K1977" s="79"/>
      <c r="L1977" s="79"/>
    </row>
    <row r="1978" spans="10:12" x14ac:dyDescent="0.35">
      <c r="J1978" s="79"/>
      <c r="K1978" s="79"/>
      <c r="L1978" s="79"/>
    </row>
    <row r="1979" spans="10:12" x14ac:dyDescent="0.35">
      <c r="J1979" s="79"/>
      <c r="K1979" s="79"/>
      <c r="L1979" s="79"/>
    </row>
    <row r="1980" spans="10:12" x14ac:dyDescent="0.35">
      <c r="J1980" s="79"/>
      <c r="K1980" s="79"/>
      <c r="L1980" s="79"/>
    </row>
    <row r="1981" spans="10:12" x14ac:dyDescent="0.35">
      <c r="J1981" s="79"/>
      <c r="K1981" s="79"/>
      <c r="L1981" s="79"/>
    </row>
    <row r="1982" spans="10:12" x14ac:dyDescent="0.35">
      <c r="J1982" s="79"/>
      <c r="K1982" s="79"/>
      <c r="L1982" s="79"/>
    </row>
    <row r="1983" spans="10:12" x14ac:dyDescent="0.35">
      <c r="J1983" s="79"/>
      <c r="K1983" s="79"/>
      <c r="L1983" s="79"/>
    </row>
    <row r="1984" spans="10:12" x14ac:dyDescent="0.35">
      <c r="J1984" s="79"/>
      <c r="K1984" s="79"/>
      <c r="L1984" s="79"/>
    </row>
    <row r="1985" spans="10:12" x14ac:dyDescent="0.35">
      <c r="J1985" s="79"/>
      <c r="K1985" s="79"/>
      <c r="L1985" s="79"/>
    </row>
    <row r="1986" spans="10:12" x14ac:dyDescent="0.35">
      <c r="J1986" s="79"/>
      <c r="K1986" s="79"/>
      <c r="L1986" s="79"/>
    </row>
    <row r="1987" spans="10:12" x14ac:dyDescent="0.35">
      <c r="J1987" s="79"/>
      <c r="K1987" s="79"/>
      <c r="L1987" s="79"/>
    </row>
    <row r="1988" spans="10:12" x14ac:dyDescent="0.35">
      <c r="J1988" s="79"/>
      <c r="K1988" s="79"/>
      <c r="L1988" s="79"/>
    </row>
    <row r="1989" spans="10:12" x14ac:dyDescent="0.35">
      <c r="J1989" s="79"/>
      <c r="K1989" s="79"/>
      <c r="L1989" s="79"/>
    </row>
    <row r="1990" spans="10:12" x14ac:dyDescent="0.35">
      <c r="J1990" s="79"/>
      <c r="K1990" s="79"/>
      <c r="L1990" s="79"/>
    </row>
    <row r="1991" spans="10:12" x14ac:dyDescent="0.35">
      <c r="J1991" s="79"/>
      <c r="K1991" s="79"/>
      <c r="L1991" s="79"/>
    </row>
    <row r="1992" spans="10:12" x14ac:dyDescent="0.35">
      <c r="J1992" s="79"/>
      <c r="K1992" s="79"/>
      <c r="L1992" s="79"/>
    </row>
    <row r="1993" spans="10:12" x14ac:dyDescent="0.35">
      <c r="J1993" s="79"/>
      <c r="K1993" s="79"/>
      <c r="L1993" s="79"/>
    </row>
    <row r="1994" spans="10:12" x14ac:dyDescent="0.35">
      <c r="J1994" s="79"/>
      <c r="K1994" s="79"/>
      <c r="L1994" s="79"/>
    </row>
    <row r="1995" spans="10:12" x14ac:dyDescent="0.35">
      <c r="J1995" s="79"/>
      <c r="K1995" s="79"/>
      <c r="L1995" s="79"/>
    </row>
    <row r="1996" spans="10:12" x14ac:dyDescent="0.35">
      <c r="J1996" s="79"/>
      <c r="K1996" s="79"/>
      <c r="L1996" s="79"/>
    </row>
    <row r="1997" spans="10:12" x14ac:dyDescent="0.35">
      <c r="J1997" s="79"/>
      <c r="K1997" s="79"/>
      <c r="L1997" s="79"/>
    </row>
    <row r="1998" spans="10:12" x14ac:dyDescent="0.35">
      <c r="J1998" s="79"/>
      <c r="K1998" s="79"/>
      <c r="L1998" s="79"/>
    </row>
    <row r="1999" spans="10:12" x14ac:dyDescent="0.35">
      <c r="J1999" s="79"/>
      <c r="K1999" s="79"/>
      <c r="L1999" s="79"/>
    </row>
    <row r="2000" spans="10:12" x14ac:dyDescent="0.35">
      <c r="J2000" s="79"/>
      <c r="K2000" s="79"/>
      <c r="L2000" s="79"/>
    </row>
    <row r="2001" spans="10:12" x14ac:dyDescent="0.35">
      <c r="J2001" s="79"/>
      <c r="K2001" s="79"/>
      <c r="L2001" s="79"/>
    </row>
    <row r="2002" spans="10:12" x14ac:dyDescent="0.35">
      <c r="J2002" s="79"/>
      <c r="K2002" s="79"/>
      <c r="L2002" s="79"/>
    </row>
    <row r="2003" spans="10:12" x14ac:dyDescent="0.35">
      <c r="J2003" s="79"/>
      <c r="K2003" s="79"/>
      <c r="L2003" s="79"/>
    </row>
    <row r="2004" spans="10:12" x14ac:dyDescent="0.35">
      <c r="J2004" s="79"/>
      <c r="K2004" s="79"/>
      <c r="L2004" s="79"/>
    </row>
    <row r="2005" spans="10:12" x14ac:dyDescent="0.35">
      <c r="J2005" s="79"/>
      <c r="K2005" s="79"/>
      <c r="L2005" s="79"/>
    </row>
    <row r="2006" spans="10:12" x14ac:dyDescent="0.35">
      <c r="J2006" s="79"/>
      <c r="K2006" s="79"/>
      <c r="L2006" s="79"/>
    </row>
    <row r="2007" spans="10:12" x14ac:dyDescent="0.35">
      <c r="J2007" s="79"/>
      <c r="K2007" s="79"/>
      <c r="L2007" s="79"/>
    </row>
    <row r="2008" spans="10:12" x14ac:dyDescent="0.35">
      <c r="J2008" s="79"/>
      <c r="K2008" s="79"/>
      <c r="L2008" s="79"/>
    </row>
    <row r="2009" spans="10:12" x14ac:dyDescent="0.35">
      <c r="J2009" s="79"/>
      <c r="K2009" s="79"/>
      <c r="L2009" s="79"/>
    </row>
    <row r="2010" spans="10:12" x14ac:dyDescent="0.35">
      <c r="J2010" s="79"/>
      <c r="K2010" s="79"/>
      <c r="L2010" s="79"/>
    </row>
    <row r="2011" spans="10:12" x14ac:dyDescent="0.35">
      <c r="J2011" s="79"/>
      <c r="K2011" s="79"/>
      <c r="L2011" s="79"/>
    </row>
    <row r="2012" spans="10:12" x14ac:dyDescent="0.35">
      <c r="J2012" s="79"/>
      <c r="K2012" s="79"/>
      <c r="L2012" s="79"/>
    </row>
    <row r="2013" spans="10:12" x14ac:dyDescent="0.35">
      <c r="J2013" s="79"/>
      <c r="K2013" s="79"/>
      <c r="L2013" s="79"/>
    </row>
    <row r="2014" spans="10:12" x14ac:dyDescent="0.35">
      <c r="J2014" s="79"/>
      <c r="K2014" s="79"/>
      <c r="L2014" s="79"/>
    </row>
    <row r="2015" spans="10:12" x14ac:dyDescent="0.35">
      <c r="J2015" s="79"/>
      <c r="K2015" s="79"/>
      <c r="L2015" s="79"/>
    </row>
    <row r="2016" spans="10:12" x14ac:dyDescent="0.35">
      <c r="J2016" s="79"/>
      <c r="K2016" s="79"/>
      <c r="L2016" s="79"/>
    </row>
    <row r="2017" spans="10:12" x14ac:dyDescent="0.35">
      <c r="J2017" s="79"/>
      <c r="K2017" s="79"/>
      <c r="L2017" s="79"/>
    </row>
    <row r="2018" spans="10:12" x14ac:dyDescent="0.35">
      <c r="J2018" s="79"/>
      <c r="K2018" s="79"/>
      <c r="L2018" s="79"/>
    </row>
    <row r="2019" spans="10:12" x14ac:dyDescent="0.35">
      <c r="J2019" s="79"/>
      <c r="K2019" s="79"/>
      <c r="L2019" s="79"/>
    </row>
    <row r="2020" spans="10:12" x14ac:dyDescent="0.35">
      <c r="J2020" s="79"/>
      <c r="K2020" s="79"/>
      <c r="L2020" s="79"/>
    </row>
    <row r="2021" spans="10:12" x14ac:dyDescent="0.35">
      <c r="J2021" s="79"/>
      <c r="K2021" s="79"/>
      <c r="L2021" s="79"/>
    </row>
    <row r="2022" spans="10:12" x14ac:dyDescent="0.35">
      <c r="J2022" s="79"/>
      <c r="K2022" s="79"/>
      <c r="L2022" s="79"/>
    </row>
    <row r="2023" spans="10:12" x14ac:dyDescent="0.35">
      <c r="J2023" s="79"/>
      <c r="K2023" s="79"/>
      <c r="L2023" s="79"/>
    </row>
    <row r="2024" spans="10:12" x14ac:dyDescent="0.35">
      <c r="J2024" s="79"/>
      <c r="K2024" s="79"/>
      <c r="L2024" s="79"/>
    </row>
    <row r="2025" spans="10:12" x14ac:dyDescent="0.35">
      <c r="J2025" s="79"/>
      <c r="K2025" s="79"/>
      <c r="L2025" s="79"/>
    </row>
    <row r="2026" spans="10:12" x14ac:dyDescent="0.35">
      <c r="J2026" s="79"/>
      <c r="K2026" s="79"/>
      <c r="L2026" s="79"/>
    </row>
    <row r="2027" spans="10:12" x14ac:dyDescent="0.35">
      <c r="J2027" s="79"/>
      <c r="K2027" s="79"/>
      <c r="L2027" s="79"/>
    </row>
    <row r="2028" spans="10:12" x14ac:dyDescent="0.35">
      <c r="J2028" s="79"/>
      <c r="K2028" s="79"/>
      <c r="L2028" s="79"/>
    </row>
    <row r="2029" spans="10:12" x14ac:dyDescent="0.35">
      <c r="J2029" s="79"/>
      <c r="K2029" s="79"/>
      <c r="L2029" s="79"/>
    </row>
    <row r="2030" spans="10:12" x14ac:dyDescent="0.35">
      <c r="J2030" s="79"/>
      <c r="K2030" s="79"/>
      <c r="L2030" s="79"/>
    </row>
    <row r="2031" spans="10:12" x14ac:dyDescent="0.35">
      <c r="J2031" s="79"/>
      <c r="K2031" s="79"/>
      <c r="L2031" s="79"/>
    </row>
    <row r="2032" spans="10:12" x14ac:dyDescent="0.35">
      <c r="J2032" s="79"/>
      <c r="K2032" s="79"/>
      <c r="L2032" s="79"/>
    </row>
    <row r="2033" spans="10:12" x14ac:dyDescent="0.35">
      <c r="J2033" s="79"/>
      <c r="K2033" s="79"/>
      <c r="L2033" s="79"/>
    </row>
    <row r="2034" spans="10:12" x14ac:dyDescent="0.35">
      <c r="J2034" s="79"/>
      <c r="K2034" s="79"/>
      <c r="L2034" s="79"/>
    </row>
    <row r="2035" spans="10:12" x14ac:dyDescent="0.35">
      <c r="J2035" s="79"/>
      <c r="K2035" s="79"/>
      <c r="L2035" s="79"/>
    </row>
    <row r="2036" spans="10:12" x14ac:dyDescent="0.35">
      <c r="J2036" s="79"/>
      <c r="K2036" s="79"/>
      <c r="L2036" s="79"/>
    </row>
    <row r="2037" spans="10:12" x14ac:dyDescent="0.35">
      <c r="J2037" s="79"/>
      <c r="K2037" s="79"/>
      <c r="L2037" s="79"/>
    </row>
    <row r="2038" spans="10:12" x14ac:dyDescent="0.35">
      <c r="J2038" s="79"/>
      <c r="K2038" s="79"/>
      <c r="L2038" s="79"/>
    </row>
    <row r="2039" spans="10:12" x14ac:dyDescent="0.35">
      <c r="J2039" s="79"/>
      <c r="K2039" s="79"/>
      <c r="L2039" s="79"/>
    </row>
    <row r="2040" spans="10:12" x14ac:dyDescent="0.35">
      <c r="J2040" s="79"/>
      <c r="K2040" s="79"/>
      <c r="L2040" s="79"/>
    </row>
    <row r="2041" spans="10:12" x14ac:dyDescent="0.35">
      <c r="J2041" s="79"/>
      <c r="K2041" s="79"/>
      <c r="L2041" s="79"/>
    </row>
    <row r="2042" spans="10:12" x14ac:dyDescent="0.35">
      <c r="J2042" s="79"/>
      <c r="K2042" s="79"/>
      <c r="L2042" s="79"/>
    </row>
    <row r="2043" spans="10:12" x14ac:dyDescent="0.35">
      <c r="J2043" s="79"/>
      <c r="K2043" s="79"/>
      <c r="L2043" s="79"/>
    </row>
    <row r="2044" spans="10:12" x14ac:dyDescent="0.35">
      <c r="J2044" s="79"/>
      <c r="K2044" s="79"/>
      <c r="L2044" s="79"/>
    </row>
    <row r="2045" spans="10:12" x14ac:dyDescent="0.35">
      <c r="J2045" s="79"/>
      <c r="K2045" s="79"/>
      <c r="L2045" s="79"/>
    </row>
    <row r="2046" spans="10:12" x14ac:dyDescent="0.35">
      <c r="J2046" s="79"/>
      <c r="K2046" s="79"/>
      <c r="L2046" s="79"/>
    </row>
    <row r="2047" spans="10:12" x14ac:dyDescent="0.35">
      <c r="J2047" s="79"/>
      <c r="K2047" s="79"/>
      <c r="L2047" s="79"/>
    </row>
    <row r="2048" spans="10:12" x14ac:dyDescent="0.35">
      <c r="J2048" s="79"/>
      <c r="K2048" s="79"/>
      <c r="L2048" s="79"/>
    </row>
    <row r="2049" spans="10:12" x14ac:dyDescent="0.35">
      <c r="J2049" s="79"/>
      <c r="K2049" s="79"/>
      <c r="L2049" s="79"/>
    </row>
    <row r="2050" spans="10:12" x14ac:dyDescent="0.35">
      <c r="J2050" s="79"/>
      <c r="K2050" s="79"/>
      <c r="L2050" s="79"/>
    </row>
    <row r="2051" spans="10:12" x14ac:dyDescent="0.35">
      <c r="J2051" s="79"/>
      <c r="K2051" s="79"/>
      <c r="L2051" s="79"/>
    </row>
    <row r="2052" spans="10:12" x14ac:dyDescent="0.35">
      <c r="J2052" s="79"/>
      <c r="K2052" s="79"/>
      <c r="L2052" s="79"/>
    </row>
    <row r="2053" spans="10:12" x14ac:dyDescent="0.35">
      <c r="J2053" s="79"/>
      <c r="K2053" s="79"/>
      <c r="L2053" s="79"/>
    </row>
    <row r="2054" spans="10:12" x14ac:dyDescent="0.35">
      <c r="J2054" s="79"/>
      <c r="K2054" s="79"/>
      <c r="L2054" s="79"/>
    </row>
    <row r="2055" spans="10:12" x14ac:dyDescent="0.35">
      <c r="J2055" s="79"/>
      <c r="K2055" s="79"/>
      <c r="L2055" s="79"/>
    </row>
    <row r="2056" spans="10:12" x14ac:dyDescent="0.35">
      <c r="J2056" s="79"/>
      <c r="K2056" s="79"/>
      <c r="L2056" s="79"/>
    </row>
    <row r="2057" spans="10:12" x14ac:dyDescent="0.35">
      <c r="J2057" s="79"/>
      <c r="K2057" s="79"/>
      <c r="L2057" s="79"/>
    </row>
    <row r="2058" spans="10:12" x14ac:dyDescent="0.35">
      <c r="J2058" s="79"/>
      <c r="K2058" s="79"/>
      <c r="L2058" s="79"/>
    </row>
    <row r="2059" spans="10:12" x14ac:dyDescent="0.35">
      <c r="J2059" s="79"/>
      <c r="K2059" s="79"/>
      <c r="L2059" s="79"/>
    </row>
    <row r="2060" spans="10:12" x14ac:dyDescent="0.35">
      <c r="J2060" s="79"/>
      <c r="K2060" s="79"/>
      <c r="L2060" s="79"/>
    </row>
    <row r="2061" spans="10:12" x14ac:dyDescent="0.35">
      <c r="J2061" s="79"/>
      <c r="K2061" s="79"/>
      <c r="L2061" s="79"/>
    </row>
    <row r="2062" spans="10:12" x14ac:dyDescent="0.35">
      <c r="J2062" s="79"/>
      <c r="K2062" s="79"/>
      <c r="L2062" s="79"/>
    </row>
    <row r="2063" spans="10:12" x14ac:dyDescent="0.35">
      <c r="J2063" s="79"/>
      <c r="K2063" s="79"/>
      <c r="L2063" s="79"/>
    </row>
    <row r="2064" spans="10:12" x14ac:dyDescent="0.35">
      <c r="J2064" s="79"/>
      <c r="K2064" s="79"/>
      <c r="L2064" s="79"/>
    </row>
    <row r="2065" spans="10:12" x14ac:dyDescent="0.35">
      <c r="J2065" s="79"/>
      <c r="K2065" s="79"/>
      <c r="L2065" s="79"/>
    </row>
    <row r="2066" spans="10:12" x14ac:dyDescent="0.35">
      <c r="J2066" s="79"/>
      <c r="K2066" s="79"/>
      <c r="L2066" s="79"/>
    </row>
    <row r="2067" spans="10:12" x14ac:dyDescent="0.35">
      <c r="J2067" s="79"/>
      <c r="K2067" s="79"/>
      <c r="L2067" s="79"/>
    </row>
    <row r="2068" spans="10:12" x14ac:dyDescent="0.35">
      <c r="J2068" s="79"/>
      <c r="K2068" s="79"/>
      <c r="L2068" s="79"/>
    </row>
    <row r="2069" spans="10:12" x14ac:dyDescent="0.35">
      <c r="J2069" s="79"/>
      <c r="K2069" s="79"/>
      <c r="L2069" s="79"/>
    </row>
    <row r="2070" spans="10:12" x14ac:dyDescent="0.35">
      <c r="J2070" s="79"/>
      <c r="K2070" s="79"/>
      <c r="L2070" s="79"/>
    </row>
    <row r="2071" spans="10:12" x14ac:dyDescent="0.35">
      <c r="J2071" s="79"/>
      <c r="K2071" s="79"/>
      <c r="L2071" s="79"/>
    </row>
    <row r="2072" spans="10:12" x14ac:dyDescent="0.35">
      <c r="J2072" s="79"/>
      <c r="K2072" s="79"/>
      <c r="L2072" s="79"/>
    </row>
    <row r="2073" spans="10:12" x14ac:dyDescent="0.35">
      <c r="J2073" s="79"/>
      <c r="K2073" s="79"/>
      <c r="L2073" s="79"/>
    </row>
    <row r="2074" spans="10:12" x14ac:dyDescent="0.35">
      <c r="J2074" s="79"/>
      <c r="K2074" s="79"/>
      <c r="L2074" s="79"/>
    </row>
    <row r="2075" spans="10:12" x14ac:dyDescent="0.35">
      <c r="J2075" s="79"/>
      <c r="K2075" s="79"/>
      <c r="L2075" s="79"/>
    </row>
    <row r="2076" spans="10:12" x14ac:dyDescent="0.35">
      <c r="J2076" s="79"/>
      <c r="K2076" s="79"/>
      <c r="L2076" s="79"/>
    </row>
    <row r="2077" spans="10:12" x14ac:dyDescent="0.35">
      <c r="J2077" s="79"/>
      <c r="K2077" s="79"/>
      <c r="L2077" s="79"/>
    </row>
    <row r="2078" spans="10:12" x14ac:dyDescent="0.35">
      <c r="J2078" s="79"/>
      <c r="K2078" s="79"/>
      <c r="L2078" s="79"/>
    </row>
    <row r="2079" spans="10:12" x14ac:dyDescent="0.35">
      <c r="J2079" s="79"/>
      <c r="K2079" s="79"/>
      <c r="L2079" s="79"/>
    </row>
    <row r="2080" spans="10:12" x14ac:dyDescent="0.35">
      <c r="J2080" s="79"/>
      <c r="K2080" s="79"/>
      <c r="L2080" s="79"/>
    </row>
    <row r="2081" spans="10:12" x14ac:dyDescent="0.35">
      <c r="J2081" s="79"/>
      <c r="K2081" s="79"/>
      <c r="L2081" s="79"/>
    </row>
    <row r="2082" spans="10:12" x14ac:dyDescent="0.35">
      <c r="J2082" s="79"/>
      <c r="K2082" s="79"/>
      <c r="L2082" s="79"/>
    </row>
    <row r="2083" spans="10:12" x14ac:dyDescent="0.35">
      <c r="J2083" s="79"/>
      <c r="K2083" s="79"/>
      <c r="L2083" s="79"/>
    </row>
    <row r="2084" spans="10:12" x14ac:dyDescent="0.35">
      <c r="J2084" s="79"/>
      <c r="K2084" s="79"/>
      <c r="L2084" s="79"/>
    </row>
    <row r="2085" spans="10:12" x14ac:dyDescent="0.35">
      <c r="J2085" s="79"/>
      <c r="K2085" s="79"/>
      <c r="L2085" s="79"/>
    </row>
    <row r="2086" spans="10:12" x14ac:dyDescent="0.35">
      <c r="J2086" s="79"/>
      <c r="K2086" s="79"/>
      <c r="L2086" s="79"/>
    </row>
    <row r="2087" spans="10:12" x14ac:dyDescent="0.35">
      <c r="J2087" s="79"/>
      <c r="K2087" s="79"/>
      <c r="L2087" s="79"/>
    </row>
    <row r="2088" spans="10:12" x14ac:dyDescent="0.35">
      <c r="J2088" s="79"/>
      <c r="K2088" s="79"/>
      <c r="L2088" s="79"/>
    </row>
    <row r="2089" spans="10:12" x14ac:dyDescent="0.35">
      <c r="J2089" s="79"/>
      <c r="K2089" s="79"/>
      <c r="L2089" s="79"/>
    </row>
    <row r="2090" spans="10:12" x14ac:dyDescent="0.35">
      <c r="J2090" s="79"/>
      <c r="K2090" s="79"/>
      <c r="L2090" s="79"/>
    </row>
    <row r="2091" spans="10:12" x14ac:dyDescent="0.35">
      <c r="J2091" s="79"/>
      <c r="K2091" s="79"/>
      <c r="L2091" s="79"/>
    </row>
    <row r="2092" spans="10:12" x14ac:dyDescent="0.35">
      <c r="J2092" s="79"/>
      <c r="K2092" s="79"/>
      <c r="L2092" s="79"/>
    </row>
    <row r="2093" spans="10:12" x14ac:dyDescent="0.35">
      <c r="J2093" s="79"/>
      <c r="K2093" s="79"/>
      <c r="L2093" s="79"/>
    </row>
    <row r="2094" spans="10:12" x14ac:dyDescent="0.35">
      <c r="J2094" s="79"/>
      <c r="K2094" s="79"/>
      <c r="L2094" s="79"/>
    </row>
    <row r="2095" spans="10:12" x14ac:dyDescent="0.35">
      <c r="J2095" s="79"/>
      <c r="K2095" s="79"/>
      <c r="L2095" s="79"/>
    </row>
    <row r="2096" spans="10:12" x14ac:dyDescent="0.35">
      <c r="J2096" s="79"/>
      <c r="K2096" s="79"/>
      <c r="L2096" s="79"/>
    </row>
    <row r="2097" spans="10:12" x14ac:dyDescent="0.35">
      <c r="J2097" s="79"/>
      <c r="K2097" s="79"/>
      <c r="L2097" s="79"/>
    </row>
    <row r="2098" spans="10:12" x14ac:dyDescent="0.35">
      <c r="J2098" s="79"/>
      <c r="K2098" s="79"/>
      <c r="L2098" s="79"/>
    </row>
    <row r="2099" spans="10:12" x14ac:dyDescent="0.35">
      <c r="J2099" s="79"/>
      <c r="K2099" s="79"/>
      <c r="L2099" s="79"/>
    </row>
    <row r="2100" spans="10:12" x14ac:dyDescent="0.35">
      <c r="J2100" s="79"/>
      <c r="K2100" s="79"/>
      <c r="L2100" s="79"/>
    </row>
    <row r="2101" spans="10:12" x14ac:dyDescent="0.35">
      <c r="J2101" s="79"/>
      <c r="K2101" s="79"/>
      <c r="L2101" s="79"/>
    </row>
    <row r="2102" spans="10:12" x14ac:dyDescent="0.35">
      <c r="J2102" s="79"/>
      <c r="K2102" s="79"/>
      <c r="L2102" s="79"/>
    </row>
    <row r="2103" spans="10:12" x14ac:dyDescent="0.35">
      <c r="J2103" s="79"/>
      <c r="K2103" s="79"/>
      <c r="L2103" s="79"/>
    </row>
    <row r="2104" spans="10:12" x14ac:dyDescent="0.35">
      <c r="J2104" s="79"/>
      <c r="K2104" s="79"/>
      <c r="L2104" s="79"/>
    </row>
    <row r="2105" spans="10:12" x14ac:dyDescent="0.35">
      <c r="J2105" s="79"/>
      <c r="K2105" s="79"/>
      <c r="L2105" s="79"/>
    </row>
    <row r="2106" spans="10:12" x14ac:dyDescent="0.35">
      <c r="J2106" s="79"/>
      <c r="K2106" s="79"/>
      <c r="L2106" s="79"/>
    </row>
    <row r="2107" spans="10:12" x14ac:dyDescent="0.35">
      <c r="J2107" s="79"/>
      <c r="K2107" s="79"/>
      <c r="L2107" s="79"/>
    </row>
    <row r="2108" spans="10:12" x14ac:dyDescent="0.35">
      <c r="J2108" s="79"/>
      <c r="K2108" s="79"/>
      <c r="L2108" s="79"/>
    </row>
    <row r="2109" spans="10:12" x14ac:dyDescent="0.35">
      <c r="J2109" s="79"/>
      <c r="K2109" s="79"/>
      <c r="L2109" s="79"/>
    </row>
    <row r="2110" spans="10:12" x14ac:dyDescent="0.35">
      <c r="J2110" s="79"/>
      <c r="K2110" s="79"/>
      <c r="L2110" s="79"/>
    </row>
    <row r="2111" spans="10:12" x14ac:dyDescent="0.35">
      <c r="J2111" s="79"/>
      <c r="K2111" s="79"/>
      <c r="L2111" s="79"/>
    </row>
    <row r="2112" spans="10:12" x14ac:dyDescent="0.35">
      <c r="J2112" s="79"/>
      <c r="K2112" s="79"/>
      <c r="L2112" s="79"/>
    </row>
    <row r="2113" spans="10:12" x14ac:dyDescent="0.35">
      <c r="J2113" s="79"/>
      <c r="K2113" s="79"/>
      <c r="L2113" s="79"/>
    </row>
    <row r="2114" spans="10:12" x14ac:dyDescent="0.35">
      <c r="J2114" s="79"/>
      <c r="K2114" s="79"/>
      <c r="L2114" s="79"/>
    </row>
    <row r="2115" spans="10:12" x14ac:dyDescent="0.35">
      <c r="J2115" s="79"/>
      <c r="K2115" s="79"/>
      <c r="L2115" s="79"/>
    </row>
    <row r="2116" spans="10:12" x14ac:dyDescent="0.35">
      <c r="J2116" s="79"/>
      <c r="K2116" s="79"/>
      <c r="L2116" s="79"/>
    </row>
    <row r="2117" spans="10:12" x14ac:dyDescent="0.35">
      <c r="J2117" s="79"/>
      <c r="K2117" s="79"/>
      <c r="L2117" s="79"/>
    </row>
    <row r="2118" spans="10:12" x14ac:dyDescent="0.35">
      <c r="J2118" s="79"/>
      <c r="K2118" s="79"/>
      <c r="L2118" s="79"/>
    </row>
    <row r="2119" spans="10:12" x14ac:dyDescent="0.35">
      <c r="J2119" s="79"/>
      <c r="K2119" s="79"/>
      <c r="L2119" s="79"/>
    </row>
    <row r="2120" spans="10:12" x14ac:dyDescent="0.35">
      <c r="J2120" s="79"/>
      <c r="K2120" s="79"/>
      <c r="L2120" s="79"/>
    </row>
    <row r="2121" spans="10:12" x14ac:dyDescent="0.35">
      <c r="J2121" s="79"/>
      <c r="K2121" s="79"/>
      <c r="L2121" s="79"/>
    </row>
    <row r="2122" spans="10:12" x14ac:dyDescent="0.35">
      <c r="J2122" s="79"/>
      <c r="K2122" s="79"/>
      <c r="L2122" s="79"/>
    </row>
    <row r="2123" spans="10:12" x14ac:dyDescent="0.35">
      <c r="J2123" s="79"/>
      <c r="K2123" s="79"/>
      <c r="L2123" s="79"/>
    </row>
    <row r="2124" spans="10:12" x14ac:dyDescent="0.35">
      <c r="J2124" s="79"/>
      <c r="K2124" s="79"/>
      <c r="L2124" s="79"/>
    </row>
    <row r="2125" spans="10:12" x14ac:dyDescent="0.35">
      <c r="J2125" s="79"/>
      <c r="K2125" s="79"/>
      <c r="L2125" s="79"/>
    </row>
    <row r="2126" spans="10:12" x14ac:dyDescent="0.35">
      <c r="J2126" s="79"/>
      <c r="K2126" s="79"/>
      <c r="L2126" s="79"/>
    </row>
    <row r="2127" spans="10:12" x14ac:dyDescent="0.35">
      <c r="J2127" s="79"/>
      <c r="K2127" s="79"/>
      <c r="L2127" s="79"/>
    </row>
    <row r="2128" spans="10:12" x14ac:dyDescent="0.35">
      <c r="J2128" s="79"/>
      <c r="K2128" s="79"/>
      <c r="L2128" s="79"/>
    </row>
    <row r="2129" spans="10:12" x14ac:dyDescent="0.35">
      <c r="J2129" s="79"/>
      <c r="K2129" s="79"/>
      <c r="L2129" s="79"/>
    </row>
    <row r="2130" spans="10:12" x14ac:dyDescent="0.35">
      <c r="J2130" s="79"/>
      <c r="K2130" s="79"/>
      <c r="L2130" s="79"/>
    </row>
    <row r="2131" spans="10:12" x14ac:dyDescent="0.35">
      <c r="J2131" s="79"/>
      <c r="K2131" s="79"/>
      <c r="L2131" s="79"/>
    </row>
    <row r="2132" spans="10:12" x14ac:dyDescent="0.35">
      <c r="J2132" s="79"/>
      <c r="K2132" s="79"/>
      <c r="L2132" s="79"/>
    </row>
    <row r="2133" spans="10:12" x14ac:dyDescent="0.35">
      <c r="J2133" s="79"/>
      <c r="K2133" s="79"/>
      <c r="L2133" s="79"/>
    </row>
    <row r="2134" spans="10:12" x14ac:dyDescent="0.35">
      <c r="J2134" s="79"/>
      <c r="K2134" s="79"/>
      <c r="L2134" s="79"/>
    </row>
    <row r="2135" spans="10:12" x14ac:dyDescent="0.35">
      <c r="J2135" s="79"/>
      <c r="K2135" s="79"/>
      <c r="L2135" s="79"/>
    </row>
    <row r="2136" spans="10:12" x14ac:dyDescent="0.35">
      <c r="J2136" s="79"/>
      <c r="K2136" s="79"/>
      <c r="L2136" s="79"/>
    </row>
    <row r="2137" spans="10:12" x14ac:dyDescent="0.35">
      <c r="J2137" s="79"/>
      <c r="K2137" s="79"/>
      <c r="L2137" s="79"/>
    </row>
    <row r="2138" spans="10:12" x14ac:dyDescent="0.35">
      <c r="J2138" s="79"/>
      <c r="K2138" s="79"/>
      <c r="L2138" s="79"/>
    </row>
    <row r="2139" spans="10:12" x14ac:dyDescent="0.35">
      <c r="J2139" s="79"/>
      <c r="K2139" s="79"/>
      <c r="L2139" s="79"/>
    </row>
    <row r="2140" spans="10:12" x14ac:dyDescent="0.35">
      <c r="J2140" s="79"/>
      <c r="K2140" s="79"/>
      <c r="L2140" s="79"/>
    </row>
    <row r="2141" spans="10:12" x14ac:dyDescent="0.35">
      <c r="J2141" s="79"/>
      <c r="K2141" s="79"/>
      <c r="L2141" s="79"/>
    </row>
    <row r="2142" spans="10:12" x14ac:dyDescent="0.35">
      <c r="J2142" s="79"/>
      <c r="K2142" s="79"/>
      <c r="L2142" s="79"/>
    </row>
    <row r="2143" spans="10:12" x14ac:dyDescent="0.35">
      <c r="J2143" s="79"/>
      <c r="K2143" s="79"/>
      <c r="L2143" s="79"/>
    </row>
    <row r="2144" spans="10:12" x14ac:dyDescent="0.35">
      <c r="J2144" s="79"/>
      <c r="K2144" s="79"/>
      <c r="L2144" s="79"/>
    </row>
    <row r="2145" spans="10:12" x14ac:dyDescent="0.35">
      <c r="J2145" s="79"/>
      <c r="K2145" s="79"/>
      <c r="L2145" s="79"/>
    </row>
    <row r="2146" spans="10:12" x14ac:dyDescent="0.35">
      <c r="J2146" s="79"/>
      <c r="K2146" s="79"/>
      <c r="L2146" s="79"/>
    </row>
    <row r="2147" spans="10:12" x14ac:dyDescent="0.35">
      <c r="J2147" s="79"/>
      <c r="K2147" s="79"/>
      <c r="L2147" s="79"/>
    </row>
    <row r="2148" spans="10:12" x14ac:dyDescent="0.35">
      <c r="J2148" s="79"/>
      <c r="K2148" s="79"/>
      <c r="L2148" s="79"/>
    </row>
    <row r="2149" spans="10:12" x14ac:dyDescent="0.35">
      <c r="J2149" s="79"/>
      <c r="K2149" s="79"/>
      <c r="L2149" s="79"/>
    </row>
    <row r="2150" spans="10:12" x14ac:dyDescent="0.35">
      <c r="J2150" s="79"/>
      <c r="K2150" s="79"/>
      <c r="L2150" s="79"/>
    </row>
    <row r="2151" spans="10:12" x14ac:dyDescent="0.35">
      <c r="J2151" s="79"/>
      <c r="K2151" s="79"/>
      <c r="L2151" s="79"/>
    </row>
    <row r="2152" spans="10:12" x14ac:dyDescent="0.35">
      <c r="J2152" s="79"/>
      <c r="K2152" s="79"/>
      <c r="L2152" s="79"/>
    </row>
    <row r="2153" spans="10:12" x14ac:dyDescent="0.35">
      <c r="J2153" s="79"/>
      <c r="K2153" s="79"/>
      <c r="L2153" s="79"/>
    </row>
    <row r="2154" spans="10:12" x14ac:dyDescent="0.35">
      <c r="J2154" s="79"/>
      <c r="K2154" s="79"/>
      <c r="L2154" s="79"/>
    </row>
    <row r="2155" spans="10:12" x14ac:dyDescent="0.35">
      <c r="J2155" s="79"/>
      <c r="K2155" s="79"/>
      <c r="L2155" s="79"/>
    </row>
    <row r="2156" spans="10:12" x14ac:dyDescent="0.35">
      <c r="J2156" s="79"/>
      <c r="K2156" s="79"/>
      <c r="L2156" s="79"/>
    </row>
    <row r="2157" spans="10:12" x14ac:dyDescent="0.35">
      <c r="J2157" s="79"/>
      <c r="K2157" s="79"/>
      <c r="L2157" s="79"/>
    </row>
    <row r="2158" spans="10:12" x14ac:dyDescent="0.35">
      <c r="J2158" s="79"/>
      <c r="K2158" s="79"/>
      <c r="L2158" s="79"/>
    </row>
    <row r="2159" spans="10:12" x14ac:dyDescent="0.35">
      <c r="J2159" s="79"/>
      <c r="K2159" s="79"/>
      <c r="L2159" s="79"/>
    </row>
    <row r="2160" spans="10:12" x14ac:dyDescent="0.35">
      <c r="J2160" s="79"/>
      <c r="K2160" s="79"/>
      <c r="L2160" s="79"/>
    </row>
    <row r="2161" spans="10:12" x14ac:dyDescent="0.35">
      <c r="J2161" s="79"/>
      <c r="K2161" s="79"/>
      <c r="L2161" s="79"/>
    </row>
    <row r="2162" spans="10:12" x14ac:dyDescent="0.35">
      <c r="J2162" s="79"/>
      <c r="K2162" s="79"/>
      <c r="L2162" s="79"/>
    </row>
    <row r="2163" spans="10:12" x14ac:dyDescent="0.35">
      <c r="J2163" s="79"/>
      <c r="K2163" s="79"/>
      <c r="L2163" s="79"/>
    </row>
    <row r="2164" spans="10:12" x14ac:dyDescent="0.35">
      <c r="J2164" s="79"/>
      <c r="K2164" s="79"/>
      <c r="L2164" s="79"/>
    </row>
    <row r="2165" spans="10:12" x14ac:dyDescent="0.35">
      <c r="J2165" s="79"/>
      <c r="K2165" s="79"/>
      <c r="L2165" s="79"/>
    </row>
    <row r="2166" spans="10:12" x14ac:dyDescent="0.35">
      <c r="J2166" s="79"/>
      <c r="K2166" s="79"/>
      <c r="L2166" s="79"/>
    </row>
    <row r="2167" spans="10:12" x14ac:dyDescent="0.35">
      <c r="J2167" s="79"/>
      <c r="K2167" s="79"/>
      <c r="L2167" s="79"/>
    </row>
    <row r="2168" spans="10:12" x14ac:dyDescent="0.35">
      <c r="J2168" s="79"/>
      <c r="K2168" s="79"/>
      <c r="L2168" s="79"/>
    </row>
    <row r="2169" spans="10:12" x14ac:dyDescent="0.35">
      <c r="J2169" s="79"/>
      <c r="K2169" s="79"/>
      <c r="L2169" s="79"/>
    </row>
    <row r="2170" spans="10:12" x14ac:dyDescent="0.35">
      <c r="J2170" s="79"/>
      <c r="K2170" s="79"/>
      <c r="L2170" s="79"/>
    </row>
    <row r="2171" spans="10:12" x14ac:dyDescent="0.35">
      <c r="J2171" s="79"/>
      <c r="K2171" s="79"/>
      <c r="L2171" s="79"/>
    </row>
    <row r="2172" spans="10:12" x14ac:dyDescent="0.35">
      <c r="J2172" s="79"/>
      <c r="K2172" s="79"/>
      <c r="L2172" s="79"/>
    </row>
    <row r="2173" spans="10:12" x14ac:dyDescent="0.35">
      <c r="J2173" s="79"/>
      <c r="K2173" s="79"/>
      <c r="L2173" s="79"/>
    </row>
    <row r="2174" spans="10:12" x14ac:dyDescent="0.35">
      <c r="J2174" s="79"/>
      <c r="K2174" s="79"/>
      <c r="L2174" s="79"/>
    </row>
    <row r="2175" spans="10:12" x14ac:dyDescent="0.35">
      <c r="J2175" s="79"/>
      <c r="K2175" s="79"/>
      <c r="L2175" s="79"/>
    </row>
    <row r="2176" spans="10:12" x14ac:dyDescent="0.35">
      <c r="J2176" s="79"/>
      <c r="K2176" s="79"/>
      <c r="L2176" s="79"/>
    </row>
    <row r="2177" spans="10:12" x14ac:dyDescent="0.35">
      <c r="J2177" s="79"/>
      <c r="K2177" s="79"/>
      <c r="L2177" s="79"/>
    </row>
    <row r="2178" spans="10:12" x14ac:dyDescent="0.35">
      <c r="J2178" s="79"/>
      <c r="K2178" s="79"/>
      <c r="L2178" s="79"/>
    </row>
    <row r="2179" spans="10:12" x14ac:dyDescent="0.35">
      <c r="J2179" s="79"/>
      <c r="K2179" s="79"/>
      <c r="L2179" s="79"/>
    </row>
    <row r="2180" spans="10:12" x14ac:dyDescent="0.35">
      <c r="J2180" s="79"/>
      <c r="K2180" s="79"/>
      <c r="L2180" s="79"/>
    </row>
    <row r="2181" spans="10:12" x14ac:dyDescent="0.35">
      <c r="J2181" s="79"/>
      <c r="K2181" s="79"/>
      <c r="L2181" s="79"/>
    </row>
    <row r="2182" spans="10:12" x14ac:dyDescent="0.35">
      <c r="J2182" s="79"/>
      <c r="K2182" s="79"/>
      <c r="L2182" s="79"/>
    </row>
    <row r="2183" spans="10:12" x14ac:dyDescent="0.35">
      <c r="J2183" s="79"/>
      <c r="K2183" s="79"/>
      <c r="L2183" s="79"/>
    </row>
    <row r="2184" spans="10:12" x14ac:dyDescent="0.35">
      <c r="J2184" s="79"/>
      <c r="K2184" s="79"/>
      <c r="L2184" s="79"/>
    </row>
    <row r="2185" spans="10:12" x14ac:dyDescent="0.35">
      <c r="J2185" s="79"/>
      <c r="K2185" s="79"/>
      <c r="L2185" s="79"/>
    </row>
    <row r="2186" spans="10:12" x14ac:dyDescent="0.35">
      <c r="J2186" s="79"/>
      <c r="K2186" s="79"/>
      <c r="L2186" s="79"/>
    </row>
    <row r="2187" spans="10:12" x14ac:dyDescent="0.35">
      <c r="J2187" s="79"/>
      <c r="K2187" s="79"/>
      <c r="L2187" s="79"/>
    </row>
    <row r="2188" spans="10:12" x14ac:dyDescent="0.35">
      <c r="J2188" s="79"/>
      <c r="K2188" s="79"/>
      <c r="L2188" s="79"/>
    </row>
    <row r="2189" spans="10:12" x14ac:dyDescent="0.35">
      <c r="J2189" s="79"/>
      <c r="K2189" s="79"/>
      <c r="L2189" s="79"/>
    </row>
    <row r="2190" spans="10:12" x14ac:dyDescent="0.35">
      <c r="J2190" s="79"/>
      <c r="K2190" s="79"/>
      <c r="L2190" s="79"/>
    </row>
    <row r="2191" spans="10:12" x14ac:dyDescent="0.35">
      <c r="J2191" s="79"/>
      <c r="K2191" s="79"/>
      <c r="L2191" s="79"/>
    </row>
    <row r="2192" spans="10:12" x14ac:dyDescent="0.35">
      <c r="J2192" s="79"/>
      <c r="K2192" s="79"/>
      <c r="L2192" s="79"/>
    </row>
    <row r="2193" spans="10:12" x14ac:dyDescent="0.35">
      <c r="J2193" s="79"/>
      <c r="K2193" s="79"/>
      <c r="L2193" s="79"/>
    </row>
    <row r="2194" spans="10:12" x14ac:dyDescent="0.35">
      <c r="J2194" s="79"/>
      <c r="K2194" s="79"/>
      <c r="L2194" s="79"/>
    </row>
    <row r="2195" spans="10:12" x14ac:dyDescent="0.35">
      <c r="J2195" s="79"/>
      <c r="K2195" s="79"/>
      <c r="L2195" s="79"/>
    </row>
    <row r="2196" spans="10:12" x14ac:dyDescent="0.35">
      <c r="J2196" s="79"/>
      <c r="K2196" s="79"/>
      <c r="L2196" s="79"/>
    </row>
    <row r="2197" spans="10:12" x14ac:dyDescent="0.35">
      <c r="J2197" s="79"/>
      <c r="K2197" s="79"/>
      <c r="L2197" s="79"/>
    </row>
    <row r="2198" spans="10:12" x14ac:dyDescent="0.35">
      <c r="J2198" s="79"/>
      <c r="K2198" s="79"/>
      <c r="L2198" s="79"/>
    </row>
    <row r="2199" spans="10:12" x14ac:dyDescent="0.35">
      <c r="J2199" s="79"/>
      <c r="K2199" s="79"/>
      <c r="L2199" s="79"/>
    </row>
    <row r="2200" spans="10:12" x14ac:dyDescent="0.35">
      <c r="J2200" s="79"/>
      <c r="K2200" s="79"/>
      <c r="L2200" s="79"/>
    </row>
    <row r="2201" spans="10:12" x14ac:dyDescent="0.35">
      <c r="J2201" s="79"/>
      <c r="K2201" s="79"/>
      <c r="L2201" s="79"/>
    </row>
    <row r="2202" spans="10:12" x14ac:dyDescent="0.35">
      <c r="J2202" s="79"/>
      <c r="K2202" s="79"/>
      <c r="L2202" s="79"/>
    </row>
    <row r="2203" spans="10:12" x14ac:dyDescent="0.35">
      <c r="J2203" s="79"/>
      <c r="K2203" s="79"/>
      <c r="L2203" s="79"/>
    </row>
    <row r="2204" spans="10:12" x14ac:dyDescent="0.35">
      <c r="J2204" s="79"/>
      <c r="K2204" s="79"/>
      <c r="L2204" s="79"/>
    </row>
    <row r="2205" spans="10:12" x14ac:dyDescent="0.35">
      <c r="J2205" s="79"/>
      <c r="K2205" s="79"/>
      <c r="L2205" s="79"/>
    </row>
    <row r="2206" spans="10:12" x14ac:dyDescent="0.35">
      <c r="J2206" s="79"/>
      <c r="K2206" s="79"/>
      <c r="L2206" s="79"/>
    </row>
    <row r="2207" spans="10:12" x14ac:dyDescent="0.35">
      <c r="J2207" s="79"/>
      <c r="K2207" s="79"/>
      <c r="L2207" s="79"/>
    </row>
    <row r="2208" spans="10:12" x14ac:dyDescent="0.35">
      <c r="J2208" s="79"/>
      <c r="K2208" s="79"/>
      <c r="L2208" s="79"/>
    </row>
    <row r="2209" spans="10:12" x14ac:dyDescent="0.35">
      <c r="J2209" s="79"/>
      <c r="K2209" s="79"/>
      <c r="L2209" s="79"/>
    </row>
    <row r="2210" spans="10:12" x14ac:dyDescent="0.35">
      <c r="J2210" s="79"/>
      <c r="K2210" s="79"/>
      <c r="L2210" s="79"/>
    </row>
    <row r="2211" spans="10:12" x14ac:dyDescent="0.35">
      <c r="J2211" s="79"/>
      <c r="K2211" s="79"/>
      <c r="L2211" s="79"/>
    </row>
    <row r="2212" spans="10:12" x14ac:dyDescent="0.35">
      <c r="J2212" s="79"/>
      <c r="K2212" s="79"/>
      <c r="L2212" s="79"/>
    </row>
    <row r="2213" spans="10:12" x14ac:dyDescent="0.35">
      <c r="J2213" s="79"/>
      <c r="K2213" s="79"/>
      <c r="L2213" s="79"/>
    </row>
    <row r="2214" spans="10:12" x14ac:dyDescent="0.35">
      <c r="J2214" s="79"/>
      <c r="K2214" s="79"/>
      <c r="L2214" s="79"/>
    </row>
    <row r="2215" spans="10:12" x14ac:dyDescent="0.35">
      <c r="J2215" s="79"/>
      <c r="K2215" s="79"/>
      <c r="L2215" s="79"/>
    </row>
    <row r="2216" spans="10:12" x14ac:dyDescent="0.35">
      <c r="J2216" s="79"/>
      <c r="K2216" s="79"/>
      <c r="L2216" s="79"/>
    </row>
    <row r="2217" spans="10:12" x14ac:dyDescent="0.35">
      <c r="J2217" s="79"/>
      <c r="K2217" s="79"/>
      <c r="L2217" s="79"/>
    </row>
    <row r="2218" spans="10:12" x14ac:dyDescent="0.35">
      <c r="J2218" s="79"/>
      <c r="K2218" s="79"/>
      <c r="L2218" s="79"/>
    </row>
    <row r="2219" spans="10:12" x14ac:dyDescent="0.35">
      <c r="J2219" s="79"/>
      <c r="K2219" s="79"/>
      <c r="L2219" s="79"/>
    </row>
    <row r="2220" spans="10:12" x14ac:dyDescent="0.35">
      <c r="J2220" s="79"/>
      <c r="K2220" s="79"/>
      <c r="L2220" s="79"/>
    </row>
    <row r="2221" spans="10:12" x14ac:dyDescent="0.35">
      <c r="J2221" s="79"/>
      <c r="K2221" s="79"/>
      <c r="L2221" s="79"/>
    </row>
    <row r="2222" spans="10:12" x14ac:dyDescent="0.35">
      <c r="J2222" s="79"/>
      <c r="K2222" s="79"/>
      <c r="L2222" s="79"/>
    </row>
    <row r="2223" spans="10:12" x14ac:dyDescent="0.35">
      <c r="J2223" s="79"/>
      <c r="K2223" s="79"/>
      <c r="L2223" s="79"/>
    </row>
    <row r="2224" spans="10:12" x14ac:dyDescent="0.35">
      <c r="J2224" s="79"/>
      <c r="K2224" s="79"/>
      <c r="L2224" s="79"/>
    </row>
    <row r="2225" spans="10:12" x14ac:dyDescent="0.35">
      <c r="J2225" s="79"/>
      <c r="K2225" s="79"/>
      <c r="L2225" s="79"/>
    </row>
    <row r="2226" spans="10:12" x14ac:dyDescent="0.35">
      <c r="J2226" s="79"/>
      <c r="K2226" s="79"/>
      <c r="L2226" s="79"/>
    </row>
    <row r="2227" spans="10:12" x14ac:dyDescent="0.35">
      <c r="J2227" s="79"/>
      <c r="K2227" s="79"/>
      <c r="L2227" s="79"/>
    </row>
    <row r="2228" spans="10:12" x14ac:dyDescent="0.35">
      <c r="J2228" s="79"/>
      <c r="K2228" s="79"/>
      <c r="L2228" s="79"/>
    </row>
    <row r="2229" spans="10:12" x14ac:dyDescent="0.35">
      <c r="J2229" s="79"/>
      <c r="K2229" s="79"/>
      <c r="L2229" s="79"/>
    </row>
    <row r="2230" spans="10:12" x14ac:dyDescent="0.35">
      <c r="J2230" s="79"/>
      <c r="K2230" s="79"/>
      <c r="L2230" s="79"/>
    </row>
    <row r="2231" spans="10:12" x14ac:dyDescent="0.35">
      <c r="J2231" s="79"/>
      <c r="K2231" s="79"/>
      <c r="L2231" s="79"/>
    </row>
    <row r="2232" spans="10:12" x14ac:dyDescent="0.35">
      <c r="J2232" s="79"/>
      <c r="K2232" s="79"/>
      <c r="L2232" s="79"/>
    </row>
    <row r="2233" spans="10:12" x14ac:dyDescent="0.35">
      <c r="J2233" s="79"/>
      <c r="K2233" s="79"/>
      <c r="L2233" s="79"/>
    </row>
    <row r="2234" spans="10:12" x14ac:dyDescent="0.35">
      <c r="J2234" s="79"/>
      <c r="K2234" s="79"/>
      <c r="L2234" s="79"/>
    </row>
    <row r="2235" spans="10:12" x14ac:dyDescent="0.35">
      <c r="J2235" s="79"/>
      <c r="K2235" s="79"/>
      <c r="L2235" s="79"/>
    </row>
    <row r="2236" spans="10:12" x14ac:dyDescent="0.35">
      <c r="J2236" s="79"/>
      <c r="K2236" s="79"/>
      <c r="L2236" s="79"/>
    </row>
    <row r="2237" spans="10:12" x14ac:dyDescent="0.35">
      <c r="J2237" s="79"/>
      <c r="K2237" s="79"/>
      <c r="L2237" s="79"/>
    </row>
    <row r="2238" spans="10:12" x14ac:dyDescent="0.35">
      <c r="J2238" s="79"/>
      <c r="K2238" s="79"/>
      <c r="L2238" s="79"/>
    </row>
    <row r="2239" spans="10:12" x14ac:dyDescent="0.35">
      <c r="J2239" s="79"/>
      <c r="K2239" s="79"/>
      <c r="L2239" s="79"/>
    </row>
    <row r="2240" spans="10:12" x14ac:dyDescent="0.35">
      <c r="J2240" s="79"/>
      <c r="K2240" s="79"/>
      <c r="L2240" s="79"/>
    </row>
    <row r="2241" spans="10:12" x14ac:dyDescent="0.35">
      <c r="J2241" s="79"/>
      <c r="K2241" s="79"/>
      <c r="L2241" s="79"/>
    </row>
    <row r="2242" spans="10:12" x14ac:dyDescent="0.35">
      <c r="J2242" s="79"/>
      <c r="K2242" s="79"/>
      <c r="L2242" s="79"/>
    </row>
    <row r="2243" spans="10:12" x14ac:dyDescent="0.35">
      <c r="J2243" s="79"/>
      <c r="K2243" s="79"/>
      <c r="L2243" s="79"/>
    </row>
    <row r="2244" spans="10:12" x14ac:dyDescent="0.35">
      <c r="J2244" s="79"/>
      <c r="K2244" s="79"/>
      <c r="L2244" s="79"/>
    </row>
    <row r="2245" spans="10:12" x14ac:dyDescent="0.35">
      <c r="J2245" s="79"/>
      <c r="K2245" s="79"/>
      <c r="L2245" s="79"/>
    </row>
    <row r="2246" spans="10:12" x14ac:dyDescent="0.35">
      <c r="J2246" s="79"/>
      <c r="K2246" s="79"/>
      <c r="L2246" s="79"/>
    </row>
    <row r="2247" spans="10:12" x14ac:dyDescent="0.35">
      <c r="J2247" s="79"/>
      <c r="K2247" s="79"/>
      <c r="L2247" s="79"/>
    </row>
    <row r="2248" spans="10:12" x14ac:dyDescent="0.35">
      <c r="J2248" s="79"/>
      <c r="K2248" s="79"/>
      <c r="L2248" s="79"/>
    </row>
    <row r="2249" spans="10:12" x14ac:dyDescent="0.35">
      <c r="J2249" s="79"/>
      <c r="K2249" s="79"/>
      <c r="L2249" s="79"/>
    </row>
    <row r="2250" spans="10:12" x14ac:dyDescent="0.35">
      <c r="J2250" s="79"/>
      <c r="K2250" s="79"/>
      <c r="L2250" s="79"/>
    </row>
    <row r="2251" spans="10:12" x14ac:dyDescent="0.35">
      <c r="J2251" s="79"/>
      <c r="K2251" s="79"/>
      <c r="L2251" s="79"/>
    </row>
    <row r="2252" spans="10:12" x14ac:dyDescent="0.35">
      <c r="J2252" s="79"/>
      <c r="K2252" s="79"/>
      <c r="L2252" s="79"/>
    </row>
    <row r="2253" spans="10:12" x14ac:dyDescent="0.35">
      <c r="J2253" s="79"/>
      <c r="K2253" s="79"/>
      <c r="L2253" s="79"/>
    </row>
    <row r="2254" spans="10:12" x14ac:dyDescent="0.35">
      <c r="J2254" s="79"/>
      <c r="K2254" s="79"/>
      <c r="L2254" s="79"/>
    </row>
    <row r="2255" spans="10:12" x14ac:dyDescent="0.35">
      <c r="J2255" s="79"/>
      <c r="K2255" s="79"/>
      <c r="L2255" s="79"/>
    </row>
    <row r="2256" spans="10:12" x14ac:dyDescent="0.35">
      <c r="J2256" s="79"/>
      <c r="K2256" s="79"/>
      <c r="L2256" s="79"/>
    </row>
    <row r="2257" spans="10:12" x14ac:dyDescent="0.35">
      <c r="J2257" s="79"/>
      <c r="K2257" s="79"/>
      <c r="L2257" s="79"/>
    </row>
    <row r="2258" spans="10:12" x14ac:dyDescent="0.35">
      <c r="J2258" s="79"/>
      <c r="K2258" s="79"/>
      <c r="L2258" s="79"/>
    </row>
    <row r="2259" spans="10:12" x14ac:dyDescent="0.35">
      <c r="J2259" s="79"/>
      <c r="K2259" s="79"/>
      <c r="L2259" s="79"/>
    </row>
    <row r="2260" spans="10:12" x14ac:dyDescent="0.35">
      <c r="J2260" s="79"/>
      <c r="K2260" s="79"/>
      <c r="L2260" s="79"/>
    </row>
    <row r="2261" spans="10:12" x14ac:dyDescent="0.35">
      <c r="J2261" s="79"/>
      <c r="K2261" s="79"/>
      <c r="L2261" s="79"/>
    </row>
    <row r="2262" spans="10:12" x14ac:dyDescent="0.35">
      <c r="J2262" s="79"/>
      <c r="K2262" s="79"/>
      <c r="L2262" s="79"/>
    </row>
    <row r="2263" spans="10:12" x14ac:dyDescent="0.35">
      <c r="J2263" s="79"/>
      <c r="K2263" s="79"/>
      <c r="L2263" s="79"/>
    </row>
    <row r="2264" spans="10:12" x14ac:dyDescent="0.35">
      <c r="J2264" s="79"/>
      <c r="K2264" s="79"/>
      <c r="L2264" s="79"/>
    </row>
    <row r="2265" spans="10:12" x14ac:dyDescent="0.35">
      <c r="J2265" s="79"/>
      <c r="K2265" s="79"/>
      <c r="L2265" s="79"/>
    </row>
    <row r="2266" spans="10:12" x14ac:dyDescent="0.35">
      <c r="J2266" s="79"/>
      <c r="K2266" s="79"/>
      <c r="L2266" s="79"/>
    </row>
    <row r="2267" spans="10:12" x14ac:dyDescent="0.35">
      <c r="J2267" s="79"/>
      <c r="K2267" s="79"/>
      <c r="L2267" s="79"/>
    </row>
    <row r="2268" spans="10:12" x14ac:dyDescent="0.35">
      <c r="J2268" s="79"/>
      <c r="K2268" s="79"/>
      <c r="L2268" s="79"/>
    </row>
    <row r="2269" spans="10:12" x14ac:dyDescent="0.35">
      <c r="J2269" s="79"/>
      <c r="K2269" s="79"/>
      <c r="L2269" s="79"/>
    </row>
    <row r="2270" spans="10:12" x14ac:dyDescent="0.35">
      <c r="J2270" s="79"/>
      <c r="K2270" s="79"/>
      <c r="L2270" s="79"/>
    </row>
    <row r="2271" spans="10:12" x14ac:dyDescent="0.35">
      <c r="J2271" s="79"/>
      <c r="K2271" s="79"/>
      <c r="L2271" s="79"/>
    </row>
    <row r="2272" spans="10:12" x14ac:dyDescent="0.35">
      <c r="J2272" s="79"/>
      <c r="K2272" s="79"/>
      <c r="L2272" s="79"/>
    </row>
    <row r="2273" spans="10:12" x14ac:dyDescent="0.35">
      <c r="J2273" s="79"/>
      <c r="K2273" s="79"/>
      <c r="L2273" s="79"/>
    </row>
    <row r="2274" spans="10:12" x14ac:dyDescent="0.35">
      <c r="J2274" s="79"/>
      <c r="K2274" s="79"/>
      <c r="L2274" s="79"/>
    </row>
    <row r="2275" spans="10:12" x14ac:dyDescent="0.35">
      <c r="J2275" s="79"/>
      <c r="K2275" s="79"/>
      <c r="L2275" s="79"/>
    </row>
    <row r="2276" spans="10:12" x14ac:dyDescent="0.35">
      <c r="J2276" s="79"/>
      <c r="K2276" s="79"/>
      <c r="L2276" s="79"/>
    </row>
    <row r="2277" spans="10:12" x14ac:dyDescent="0.35">
      <c r="J2277" s="79"/>
      <c r="K2277" s="79"/>
      <c r="L2277" s="79"/>
    </row>
    <row r="2278" spans="10:12" x14ac:dyDescent="0.35">
      <c r="J2278" s="79"/>
      <c r="K2278" s="79"/>
      <c r="L2278" s="79"/>
    </row>
    <row r="2279" spans="10:12" x14ac:dyDescent="0.35">
      <c r="J2279" s="79"/>
      <c r="K2279" s="79"/>
      <c r="L2279" s="79"/>
    </row>
    <row r="2280" spans="10:12" x14ac:dyDescent="0.35">
      <c r="J2280" s="79"/>
      <c r="K2280" s="79"/>
      <c r="L2280" s="79"/>
    </row>
    <row r="2281" spans="10:12" x14ac:dyDescent="0.35">
      <c r="J2281" s="79"/>
      <c r="K2281" s="79"/>
      <c r="L2281" s="79"/>
    </row>
    <row r="2282" spans="10:12" x14ac:dyDescent="0.35">
      <c r="J2282" s="79"/>
      <c r="K2282" s="79"/>
      <c r="L2282" s="79"/>
    </row>
    <row r="2283" spans="10:12" x14ac:dyDescent="0.35">
      <c r="J2283" s="79"/>
      <c r="K2283" s="79"/>
      <c r="L2283" s="79"/>
    </row>
    <row r="2284" spans="10:12" x14ac:dyDescent="0.35">
      <c r="J2284" s="79"/>
      <c r="K2284" s="79"/>
      <c r="L2284" s="79"/>
    </row>
    <row r="2285" spans="10:12" x14ac:dyDescent="0.35">
      <c r="J2285" s="79"/>
      <c r="K2285" s="79"/>
      <c r="L2285" s="79"/>
    </row>
    <row r="2286" spans="10:12" x14ac:dyDescent="0.35">
      <c r="J2286" s="79"/>
      <c r="K2286" s="79"/>
      <c r="L2286" s="79"/>
    </row>
    <row r="2287" spans="10:12" x14ac:dyDescent="0.35">
      <c r="J2287" s="79"/>
      <c r="K2287" s="79"/>
      <c r="L2287" s="79"/>
    </row>
    <row r="2288" spans="10:12" x14ac:dyDescent="0.35">
      <c r="J2288" s="79"/>
      <c r="K2288" s="79"/>
      <c r="L2288" s="79"/>
    </row>
    <row r="2289" spans="10:12" x14ac:dyDescent="0.35">
      <c r="J2289" s="79"/>
      <c r="K2289" s="79"/>
      <c r="L2289" s="79"/>
    </row>
    <row r="2290" spans="10:12" x14ac:dyDescent="0.35">
      <c r="J2290" s="79"/>
      <c r="K2290" s="79"/>
      <c r="L2290" s="79"/>
    </row>
    <row r="2291" spans="10:12" x14ac:dyDescent="0.35">
      <c r="J2291" s="79"/>
      <c r="K2291" s="79"/>
      <c r="L2291" s="79"/>
    </row>
    <row r="2292" spans="10:12" x14ac:dyDescent="0.35">
      <c r="J2292" s="79"/>
      <c r="K2292" s="79"/>
      <c r="L2292" s="79"/>
    </row>
    <row r="2293" spans="10:12" x14ac:dyDescent="0.35">
      <c r="J2293" s="79"/>
      <c r="K2293" s="79"/>
      <c r="L2293" s="79"/>
    </row>
    <row r="2294" spans="10:12" x14ac:dyDescent="0.35">
      <c r="J2294" s="79"/>
      <c r="K2294" s="79"/>
      <c r="L2294" s="79"/>
    </row>
    <row r="2295" spans="10:12" x14ac:dyDescent="0.35">
      <c r="J2295" s="79"/>
      <c r="K2295" s="79"/>
      <c r="L2295" s="79"/>
    </row>
    <row r="2296" spans="10:12" x14ac:dyDescent="0.35">
      <c r="J2296" s="79"/>
      <c r="K2296" s="79"/>
      <c r="L2296" s="79"/>
    </row>
    <row r="2297" spans="10:12" x14ac:dyDescent="0.35">
      <c r="J2297" s="79"/>
      <c r="K2297" s="79"/>
      <c r="L2297" s="79"/>
    </row>
    <row r="2298" spans="10:12" x14ac:dyDescent="0.35">
      <c r="J2298" s="79"/>
      <c r="K2298" s="79"/>
      <c r="L2298" s="79"/>
    </row>
    <row r="2299" spans="10:12" x14ac:dyDescent="0.35">
      <c r="J2299" s="79"/>
      <c r="K2299" s="79"/>
      <c r="L2299" s="79"/>
    </row>
    <row r="2300" spans="10:12" x14ac:dyDescent="0.35">
      <c r="J2300" s="79"/>
      <c r="K2300" s="79"/>
      <c r="L2300" s="79"/>
    </row>
    <row r="2301" spans="10:12" x14ac:dyDescent="0.35">
      <c r="J2301" s="79"/>
      <c r="K2301" s="79"/>
      <c r="L2301" s="79"/>
    </row>
    <row r="2302" spans="10:12" x14ac:dyDescent="0.35">
      <c r="J2302" s="79"/>
      <c r="K2302" s="79"/>
      <c r="L2302" s="79"/>
    </row>
    <row r="2303" spans="10:12" x14ac:dyDescent="0.35">
      <c r="J2303" s="79"/>
      <c r="K2303" s="79"/>
      <c r="L2303" s="79"/>
    </row>
    <row r="2304" spans="10:12" x14ac:dyDescent="0.35">
      <c r="J2304" s="79"/>
      <c r="K2304" s="79"/>
      <c r="L2304" s="79"/>
    </row>
    <row r="2305" spans="10:12" x14ac:dyDescent="0.35">
      <c r="J2305" s="79"/>
      <c r="K2305" s="79"/>
      <c r="L2305" s="79"/>
    </row>
    <row r="2306" spans="10:12" x14ac:dyDescent="0.35">
      <c r="J2306" s="79"/>
      <c r="K2306" s="79"/>
      <c r="L2306" s="79"/>
    </row>
    <row r="2307" spans="10:12" x14ac:dyDescent="0.35">
      <c r="J2307" s="79"/>
      <c r="K2307" s="79"/>
      <c r="L2307" s="79"/>
    </row>
    <row r="2308" spans="10:12" x14ac:dyDescent="0.35">
      <c r="J2308" s="79"/>
      <c r="K2308" s="79"/>
      <c r="L2308" s="79"/>
    </row>
    <row r="2309" spans="10:12" x14ac:dyDescent="0.35">
      <c r="J2309" s="79"/>
      <c r="K2309" s="79"/>
      <c r="L2309" s="79"/>
    </row>
    <row r="2310" spans="10:12" x14ac:dyDescent="0.35">
      <c r="J2310" s="79"/>
      <c r="K2310" s="79"/>
      <c r="L2310" s="79"/>
    </row>
    <row r="2311" spans="10:12" x14ac:dyDescent="0.35">
      <c r="J2311" s="79"/>
      <c r="K2311" s="79"/>
      <c r="L2311" s="79"/>
    </row>
    <row r="2312" spans="10:12" x14ac:dyDescent="0.35">
      <c r="J2312" s="79"/>
      <c r="K2312" s="79"/>
      <c r="L2312" s="79"/>
    </row>
    <row r="2313" spans="10:12" x14ac:dyDescent="0.35">
      <c r="J2313" s="79"/>
      <c r="K2313" s="79"/>
      <c r="L2313" s="79"/>
    </row>
    <row r="2314" spans="10:12" x14ac:dyDescent="0.35">
      <c r="J2314" s="79"/>
      <c r="K2314" s="79"/>
      <c r="L2314" s="79"/>
    </row>
    <row r="2315" spans="10:12" x14ac:dyDescent="0.35">
      <c r="J2315" s="79"/>
      <c r="K2315" s="79"/>
      <c r="L2315" s="79"/>
    </row>
    <row r="2316" spans="10:12" x14ac:dyDescent="0.35">
      <c r="J2316" s="79"/>
      <c r="K2316" s="79"/>
      <c r="L2316" s="79"/>
    </row>
    <row r="2317" spans="10:12" x14ac:dyDescent="0.35">
      <c r="J2317" s="79"/>
      <c r="K2317" s="79"/>
      <c r="L2317" s="79"/>
    </row>
    <row r="2318" spans="10:12" x14ac:dyDescent="0.35">
      <c r="J2318" s="79"/>
      <c r="K2318" s="79"/>
      <c r="L2318" s="79"/>
    </row>
    <row r="2319" spans="10:12" x14ac:dyDescent="0.35">
      <c r="J2319" s="79"/>
      <c r="K2319" s="79"/>
      <c r="L2319" s="79"/>
    </row>
    <row r="2320" spans="10:12" x14ac:dyDescent="0.35">
      <c r="J2320" s="79"/>
      <c r="K2320" s="79"/>
      <c r="L2320" s="79"/>
    </row>
    <row r="2321" spans="10:12" x14ac:dyDescent="0.35">
      <c r="J2321" s="79"/>
      <c r="K2321" s="79"/>
      <c r="L2321" s="79"/>
    </row>
    <row r="2322" spans="10:12" x14ac:dyDescent="0.35">
      <c r="J2322" s="79"/>
      <c r="K2322" s="79"/>
      <c r="L2322" s="79"/>
    </row>
    <row r="2323" spans="10:12" x14ac:dyDescent="0.35">
      <c r="J2323" s="79"/>
      <c r="K2323" s="79"/>
      <c r="L2323" s="79"/>
    </row>
    <row r="2324" spans="10:12" x14ac:dyDescent="0.35">
      <c r="J2324" s="79"/>
      <c r="K2324" s="79"/>
      <c r="L2324" s="79"/>
    </row>
    <row r="2325" spans="10:12" x14ac:dyDescent="0.35">
      <c r="J2325" s="79"/>
      <c r="K2325" s="79"/>
      <c r="L2325" s="79"/>
    </row>
    <row r="2326" spans="10:12" x14ac:dyDescent="0.35">
      <c r="J2326" s="79"/>
      <c r="K2326" s="79"/>
      <c r="L2326" s="79"/>
    </row>
    <row r="2327" spans="10:12" x14ac:dyDescent="0.35">
      <c r="J2327" s="79"/>
      <c r="K2327" s="79"/>
      <c r="L2327" s="79"/>
    </row>
    <row r="2328" spans="10:12" x14ac:dyDescent="0.35">
      <c r="J2328" s="79"/>
      <c r="K2328" s="79"/>
      <c r="L2328" s="79"/>
    </row>
    <row r="2329" spans="10:12" x14ac:dyDescent="0.35">
      <c r="J2329" s="79"/>
      <c r="K2329" s="79"/>
      <c r="L2329" s="79"/>
    </row>
    <row r="2330" spans="10:12" x14ac:dyDescent="0.35">
      <c r="J2330" s="79"/>
      <c r="K2330" s="79"/>
      <c r="L2330" s="79"/>
    </row>
    <row r="2331" spans="10:12" x14ac:dyDescent="0.35">
      <c r="J2331" s="79"/>
      <c r="K2331" s="79"/>
      <c r="L2331" s="79"/>
    </row>
    <row r="2332" spans="10:12" x14ac:dyDescent="0.35">
      <c r="J2332" s="79"/>
      <c r="K2332" s="79"/>
      <c r="L2332" s="79"/>
    </row>
    <row r="2333" spans="10:12" x14ac:dyDescent="0.35">
      <c r="J2333" s="79"/>
      <c r="K2333" s="79"/>
      <c r="L2333" s="79"/>
    </row>
    <row r="2334" spans="10:12" x14ac:dyDescent="0.35">
      <c r="J2334" s="79"/>
      <c r="K2334" s="79"/>
      <c r="L2334" s="79"/>
    </row>
    <row r="2335" spans="10:12" x14ac:dyDescent="0.35">
      <c r="J2335" s="79"/>
      <c r="K2335" s="79"/>
      <c r="L2335" s="79"/>
    </row>
    <row r="2336" spans="10:12" x14ac:dyDescent="0.35">
      <c r="J2336" s="79"/>
      <c r="K2336" s="79"/>
      <c r="L2336" s="79"/>
    </row>
    <row r="2337" spans="10:12" x14ac:dyDescent="0.35">
      <c r="J2337" s="79"/>
      <c r="K2337" s="79"/>
      <c r="L2337" s="79"/>
    </row>
    <row r="2338" spans="10:12" x14ac:dyDescent="0.35">
      <c r="J2338" s="79"/>
      <c r="K2338" s="79"/>
      <c r="L2338" s="79"/>
    </row>
    <row r="2339" spans="10:12" x14ac:dyDescent="0.35">
      <c r="J2339" s="79"/>
      <c r="K2339" s="79"/>
      <c r="L2339" s="79"/>
    </row>
    <row r="2340" spans="10:12" x14ac:dyDescent="0.35">
      <c r="J2340" s="79"/>
      <c r="K2340" s="79"/>
      <c r="L2340" s="79"/>
    </row>
    <row r="2341" spans="10:12" x14ac:dyDescent="0.35">
      <c r="J2341" s="79"/>
      <c r="K2341" s="79"/>
      <c r="L2341" s="79"/>
    </row>
    <row r="2342" spans="10:12" x14ac:dyDescent="0.35">
      <c r="J2342" s="79"/>
      <c r="K2342" s="79"/>
      <c r="L2342" s="79"/>
    </row>
    <row r="2343" spans="10:12" x14ac:dyDescent="0.35">
      <c r="J2343" s="79"/>
      <c r="K2343" s="79"/>
      <c r="L2343" s="79"/>
    </row>
    <row r="2344" spans="10:12" x14ac:dyDescent="0.35">
      <c r="J2344" s="79"/>
      <c r="K2344" s="79"/>
      <c r="L2344" s="79"/>
    </row>
    <row r="2345" spans="10:12" x14ac:dyDescent="0.35">
      <c r="J2345" s="79"/>
      <c r="K2345" s="79"/>
      <c r="L2345" s="79"/>
    </row>
    <row r="2346" spans="10:12" x14ac:dyDescent="0.35">
      <c r="J2346" s="79"/>
      <c r="K2346" s="79"/>
      <c r="L2346" s="79"/>
    </row>
    <row r="2347" spans="10:12" x14ac:dyDescent="0.35">
      <c r="J2347" s="79"/>
      <c r="K2347" s="79"/>
      <c r="L2347" s="79"/>
    </row>
    <row r="2348" spans="10:12" x14ac:dyDescent="0.35">
      <c r="J2348" s="79"/>
      <c r="K2348" s="79"/>
      <c r="L2348" s="79"/>
    </row>
    <row r="2349" spans="10:12" x14ac:dyDescent="0.35">
      <c r="J2349" s="79"/>
      <c r="K2349" s="79"/>
      <c r="L2349" s="79"/>
    </row>
    <row r="2350" spans="10:12" x14ac:dyDescent="0.35">
      <c r="J2350" s="79"/>
      <c r="K2350" s="79"/>
      <c r="L2350" s="79"/>
    </row>
    <row r="2351" spans="10:12" x14ac:dyDescent="0.35">
      <c r="J2351" s="79"/>
      <c r="K2351" s="79"/>
      <c r="L2351" s="79"/>
    </row>
    <row r="2352" spans="10:12" x14ac:dyDescent="0.35">
      <c r="J2352" s="79"/>
      <c r="K2352" s="79"/>
      <c r="L2352" s="79"/>
    </row>
    <row r="2353" spans="10:12" x14ac:dyDescent="0.35">
      <c r="J2353" s="79"/>
      <c r="K2353" s="79"/>
      <c r="L2353" s="79"/>
    </row>
    <row r="2354" spans="10:12" x14ac:dyDescent="0.35">
      <c r="J2354" s="79"/>
      <c r="K2354" s="79"/>
      <c r="L2354" s="79"/>
    </row>
    <row r="2355" spans="10:12" x14ac:dyDescent="0.35">
      <c r="J2355" s="79"/>
      <c r="K2355" s="79"/>
      <c r="L2355" s="79"/>
    </row>
    <row r="2356" spans="10:12" x14ac:dyDescent="0.35">
      <c r="J2356" s="79"/>
      <c r="K2356" s="79"/>
      <c r="L2356" s="79"/>
    </row>
    <row r="2357" spans="10:12" x14ac:dyDescent="0.35">
      <c r="J2357" s="79"/>
      <c r="K2357" s="79"/>
      <c r="L2357" s="79"/>
    </row>
    <row r="2358" spans="10:12" x14ac:dyDescent="0.35">
      <c r="J2358" s="79"/>
      <c r="K2358" s="79"/>
      <c r="L2358" s="79"/>
    </row>
    <row r="2359" spans="10:12" x14ac:dyDescent="0.35">
      <c r="J2359" s="79"/>
      <c r="K2359" s="79"/>
      <c r="L2359" s="79"/>
    </row>
    <row r="2360" spans="10:12" x14ac:dyDescent="0.35">
      <c r="J2360" s="79"/>
      <c r="K2360" s="79"/>
      <c r="L2360" s="79"/>
    </row>
    <row r="2361" spans="10:12" x14ac:dyDescent="0.35">
      <c r="J2361" s="79"/>
      <c r="K2361" s="79"/>
      <c r="L2361" s="79"/>
    </row>
    <row r="2362" spans="10:12" x14ac:dyDescent="0.35">
      <c r="J2362" s="79"/>
      <c r="K2362" s="79"/>
      <c r="L2362" s="79"/>
    </row>
    <row r="2363" spans="10:12" x14ac:dyDescent="0.35">
      <c r="J2363" s="79"/>
      <c r="K2363" s="79"/>
      <c r="L2363" s="79"/>
    </row>
    <row r="2364" spans="10:12" x14ac:dyDescent="0.35">
      <c r="J2364" s="79"/>
      <c r="K2364" s="79"/>
      <c r="L2364" s="79"/>
    </row>
    <row r="2365" spans="10:12" x14ac:dyDescent="0.35">
      <c r="J2365" s="79"/>
      <c r="K2365" s="79"/>
      <c r="L2365" s="79"/>
    </row>
    <row r="2366" spans="10:12" x14ac:dyDescent="0.35">
      <c r="J2366" s="79"/>
      <c r="K2366" s="79"/>
      <c r="L2366" s="79"/>
    </row>
    <row r="2367" spans="10:12" x14ac:dyDescent="0.35">
      <c r="J2367" s="79"/>
      <c r="K2367" s="79"/>
      <c r="L2367" s="79"/>
    </row>
    <row r="2368" spans="10:12" x14ac:dyDescent="0.35">
      <c r="J2368" s="79"/>
      <c r="K2368" s="79"/>
      <c r="L2368" s="79"/>
    </row>
    <row r="2369" spans="10:12" x14ac:dyDescent="0.35">
      <c r="J2369" s="79"/>
      <c r="K2369" s="79"/>
      <c r="L2369" s="79"/>
    </row>
    <row r="2370" spans="10:12" x14ac:dyDescent="0.35">
      <c r="J2370" s="79"/>
      <c r="K2370" s="79"/>
      <c r="L2370" s="79"/>
    </row>
    <row r="2371" spans="10:12" x14ac:dyDescent="0.35">
      <c r="J2371" s="79"/>
      <c r="K2371" s="79"/>
      <c r="L2371" s="79"/>
    </row>
    <row r="2372" spans="10:12" x14ac:dyDescent="0.35">
      <c r="J2372" s="79"/>
      <c r="K2372" s="79"/>
      <c r="L2372" s="79"/>
    </row>
    <row r="2373" spans="10:12" x14ac:dyDescent="0.35">
      <c r="J2373" s="79"/>
      <c r="K2373" s="79"/>
      <c r="L2373" s="79"/>
    </row>
    <row r="2374" spans="10:12" x14ac:dyDescent="0.35">
      <c r="J2374" s="79"/>
      <c r="K2374" s="79"/>
      <c r="L2374" s="79"/>
    </row>
    <row r="2375" spans="10:12" x14ac:dyDescent="0.35">
      <c r="J2375" s="79"/>
      <c r="K2375" s="79"/>
      <c r="L2375" s="79"/>
    </row>
    <row r="2376" spans="10:12" x14ac:dyDescent="0.35">
      <c r="J2376" s="79"/>
      <c r="K2376" s="79"/>
      <c r="L2376" s="79"/>
    </row>
    <row r="2377" spans="10:12" x14ac:dyDescent="0.35">
      <c r="J2377" s="79"/>
      <c r="K2377" s="79"/>
      <c r="L2377" s="79"/>
    </row>
    <row r="2378" spans="10:12" x14ac:dyDescent="0.35">
      <c r="J2378" s="79"/>
      <c r="K2378" s="79"/>
      <c r="L2378" s="79"/>
    </row>
    <row r="2379" spans="10:12" x14ac:dyDescent="0.35">
      <c r="J2379" s="79"/>
      <c r="K2379" s="79"/>
      <c r="L2379" s="79"/>
    </row>
    <row r="2380" spans="10:12" x14ac:dyDescent="0.35">
      <c r="J2380" s="79"/>
      <c r="K2380" s="79"/>
      <c r="L2380" s="79"/>
    </row>
    <row r="2381" spans="10:12" x14ac:dyDescent="0.35">
      <c r="J2381" s="79"/>
      <c r="K2381" s="79"/>
      <c r="L2381" s="79"/>
    </row>
    <row r="2382" spans="10:12" x14ac:dyDescent="0.35">
      <c r="J2382" s="79"/>
      <c r="K2382" s="79"/>
      <c r="L2382" s="79"/>
    </row>
    <row r="2383" spans="10:12" x14ac:dyDescent="0.35">
      <c r="J2383" s="79"/>
      <c r="K2383" s="79"/>
      <c r="L2383" s="79"/>
    </row>
    <row r="2384" spans="10:12" x14ac:dyDescent="0.35">
      <c r="J2384" s="79"/>
      <c r="K2384" s="79"/>
      <c r="L2384" s="79"/>
    </row>
    <row r="2385" spans="10:12" x14ac:dyDescent="0.35">
      <c r="J2385" s="79"/>
      <c r="K2385" s="79"/>
      <c r="L2385" s="79"/>
    </row>
    <row r="2386" spans="10:12" x14ac:dyDescent="0.35">
      <c r="J2386" s="79"/>
      <c r="K2386" s="79"/>
      <c r="L2386" s="79"/>
    </row>
    <row r="2387" spans="10:12" x14ac:dyDescent="0.35">
      <c r="J2387" s="79"/>
      <c r="K2387" s="79"/>
      <c r="L2387" s="79"/>
    </row>
    <row r="2388" spans="10:12" x14ac:dyDescent="0.35">
      <c r="J2388" s="79"/>
      <c r="K2388" s="79"/>
      <c r="L2388" s="79"/>
    </row>
    <row r="2389" spans="10:12" x14ac:dyDescent="0.35">
      <c r="J2389" s="79"/>
      <c r="K2389" s="79"/>
      <c r="L2389" s="79"/>
    </row>
    <row r="2390" spans="10:12" x14ac:dyDescent="0.35">
      <c r="J2390" s="79"/>
      <c r="K2390" s="79"/>
      <c r="L2390" s="79"/>
    </row>
    <row r="2391" spans="10:12" x14ac:dyDescent="0.35">
      <c r="J2391" s="79"/>
      <c r="K2391" s="79"/>
      <c r="L2391" s="79"/>
    </row>
    <row r="2392" spans="10:12" x14ac:dyDescent="0.35">
      <c r="J2392" s="79"/>
      <c r="K2392" s="79"/>
      <c r="L2392" s="79"/>
    </row>
    <row r="2393" spans="10:12" x14ac:dyDescent="0.35">
      <c r="J2393" s="79"/>
      <c r="K2393" s="79"/>
      <c r="L2393" s="79"/>
    </row>
    <row r="2394" spans="10:12" x14ac:dyDescent="0.35">
      <c r="J2394" s="79"/>
      <c r="K2394" s="79"/>
      <c r="L2394" s="79"/>
    </row>
    <row r="2395" spans="10:12" x14ac:dyDescent="0.35">
      <c r="J2395" s="79"/>
      <c r="K2395" s="79"/>
      <c r="L2395" s="79"/>
    </row>
    <row r="2396" spans="10:12" x14ac:dyDescent="0.35">
      <c r="J2396" s="79"/>
      <c r="K2396" s="79"/>
      <c r="L2396" s="79"/>
    </row>
    <row r="2397" spans="10:12" x14ac:dyDescent="0.35">
      <c r="J2397" s="79"/>
      <c r="K2397" s="79"/>
      <c r="L2397" s="79"/>
    </row>
    <row r="2398" spans="10:12" x14ac:dyDescent="0.35">
      <c r="J2398" s="79"/>
      <c r="K2398" s="79"/>
      <c r="L2398" s="79"/>
    </row>
    <row r="2399" spans="10:12" x14ac:dyDescent="0.35">
      <c r="J2399" s="79"/>
      <c r="K2399" s="79"/>
      <c r="L2399" s="79"/>
    </row>
    <row r="2400" spans="10:12" x14ac:dyDescent="0.35">
      <c r="J2400" s="79"/>
      <c r="K2400" s="79"/>
      <c r="L2400" s="79"/>
    </row>
    <row r="2401" spans="10:12" x14ac:dyDescent="0.35">
      <c r="J2401" s="79"/>
      <c r="K2401" s="79"/>
      <c r="L2401" s="79"/>
    </row>
    <row r="2402" spans="10:12" x14ac:dyDescent="0.35">
      <c r="J2402" s="79"/>
      <c r="K2402" s="79"/>
      <c r="L2402" s="79"/>
    </row>
    <row r="2403" spans="10:12" x14ac:dyDescent="0.35">
      <c r="J2403" s="79"/>
      <c r="K2403" s="79"/>
      <c r="L2403" s="79"/>
    </row>
    <row r="2404" spans="10:12" x14ac:dyDescent="0.35">
      <c r="J2404" s="79"/>
      <c r="K2404" s="79"/>
      <c r="L2404" s="79"/>
    </row>
    <row r="2405" spans="10:12" x14ac:dyDescent="0.35">
      <c r="J2405" s="79"/>
      <c r="K2405" s="79"/>
      <c r="L2405" s="79"/>
    </row>
    <row r="2406" spans="10:12" x14ac:dyDescent="0.35">
      <c r="J2406" s="79"/>
      <c r="K2406" s="79"/>
      <c r="L2406" s="79"/>
    </row>
    <row r="2407" spans="10:12" x14ac:dyDescent="0.35">
      <c r="J2407" s="79"/>
      <c r="K2407" s="79"/>
      <c r="L2407" s="79"/>
    </row>
    <row r="2408" spans="10:12" x14ac:dyDescent="0.35">
      <c r="J2408" s="79"/>
      <c r="K2408" s="79"/>
      <c r="L2408" s="79"/>
    </row>
    <row r="2409" spans="10:12" x14ac:dyDescent="0.35">
      <c r="J2409" s="79"/>
      <c r="K2409" s="79"/>
      <c r="L2409" s="79"/>
    </row>
    <row r="2410" spans="10:12" x14ac:dyDescent="0.35">
      <c r="J2410" s="79"/>
      <c r="K2410" s="79"/>
      <c r="L2410" s="79"/>
    </row>
    <row r="2411" spans="10:12" x14ac:dyDescent="0.35">
      <c r="J2411" s="79"/>
      <c r="K2411" s="79"/>
      <c r="L2411" s="79"/>
    </row>
    <row r="2412" spans="10:12" x14ac:dyDescent="0.35">
      <c r="J2412" s="79"/>
      <c r="K2412" s="79"/>
      <c r="L2412" s="79"/>
    </row>
    <row r="2413" spans="10:12" x14ac:dyDescent="0.35">
      <c r="J2413" s="79"/>
      <c r="K2413" s="79"/>
      <c r="L2413" s="79"/>
    </row>
    <row r="2414" spans="10:12" x14ac:dyDescent="0.35">
      <c r="J2414" s="79"/>
      <c r="K2414" s="79"/>
      <c r="L2414" s="79"/>
    </row>
    <row r="2415" spans="10:12" x14ac:dyDescent="0.35">
      <c r="J2415" s="79"/>
      <c r="K2415" s="79"/>
      <c r="L2415" s="79"/>
    </row>
    <row r="2416" spans="10:12" x14ac:dyDescent="0.35">
      <c r="J2416" s="79"/>
      <c r="K2416" s="79"/>
      <c r="L2416" s="79"/>
    </row>
    <row r="2417" spans="10:12" x14ac:dyDescent="0.35">
      <c r="J2417" s="79"/>
      <c r="K2417" s="79"/>
      <c r="L2417" s="79"/>
    </row>
    <row r="2418" spans="10:12" x14ac:dyDescent="0.35">
      <c r="J2418" s="79"/>
      <c r="K2418" s="79"/>
      <c r="L2418" s="79"/>
    </row>
    <row r="2419" spans="10:12" x14ac:dyDescent="0.35">
      <c r="J2419" s="79"/>
      <c r="K2419" s="79"/>
      <c r="L2419" s="79"/>
    </row>
    <row r="2420" spans="10:12" x14ac:dyDescent="0.35">
      <c r="J2420" s="79"/>
      <c r="K2420" s="79"/>
      <c r="L2420" s="79"/>
    </row>
    <row r="2421" spans="10:12" x14ac:dyDescent="0.35">
      <c r="J2421" s="79"/>
      <c r="K2421" s="79"/>
      <c r="L2421" s="79"/>
    </row>
    <row r="2422" spans="10:12" x14ac:dyDescent="0.35">
      <c r="J2422" s="79"/>
      <c r="K2422" s="79"/>
      <c r="L2422" s="79"/>
    </row>
    <row r="2423" spans="10:12" x14ac:dyDescent="0.35">
      <c r="J2423" s="79"/>
      <c r="K2423" s="79"/>
      <c r="L2423" s="79"/>
    </row>
    <row r="2424" spans="10:12" x14ac:dyDescent="0.35">
      <c r="J2424" s="79"/>
      <c r="K2424" s="79"/>
      <c r="L2424" s="79"/>
    </row>
    <row r="2425" spans="10:12" x14ac:dyDescent="0.35">
      <c r="J2425" s="79"/>
      <c r="K2425" s="79"/>
      <c r="L2425" s="79"/>
    </row>
    <row r="2426" spans="10:12" x14ac:dyDescent="0.35">
      <c r="J2426" s="79"/>
      <c r="K2426" s="79"/>
      <c r="L2426" s="79"/>
    </row>
    <row r="2427" spans="10:12" x14ac:dyDescent="0.35">
      <c r="J2427" s="79"/>
      <c r="K2427" s="79"/>
      <c r="L2427" s="79"/>
    </row>
    <row r="2428" spans="10:12" x14ac:dyDescent="0.35">
      <c r="J2428" s="79"/>
      <c r="K2428" s="79"/>
      <c r="L2428" s="79"/>
    </row>
    <row r="2429" spans="10:12" x14ac:dyDescent="0.35">
      <c r="J2429" s="79"/>
      <c r="K2429" s="79"/>
      <c r="L2429" s="79"/>
    </row>
    <row r="2430" spans="10:12" x14ac:dyDescent="0.35">
      <c r="J2430" s="79"/>
      <c r="K2430" s="79"/>
      <c r="L2430" s="79"/>
    </row>
    <row r="2431" spans="10:12" x14ac:dyDescent="0.35">
      <c r="J2431" s="79"/>
      <c r="K2431" s="79"/>
      <c r="L2431" s="79"/>
    </row>
    <row r="2432" spans="10:12" x14ac:dyDescent="0.35">
      <c r="J2432" s="79"/>
      <c r="K2432" s="79"/>
      <c r="L2432" s="79"/>
    </row>
    <row r="2433" spans="10:12" x14ac:dyDescent="0.35">
      <c r="J2433" s="79"/>
      <c r="K2433" s="79"/>
      <c r="L2433" s="79"/>
    </row>
    <row r="2434" spans="10:12" x14ac:dyDescent="0.35">
      <c r="J2434" s="79"/>
      <c r="K2434" s="79"/>
      <c r="L2434" s="79"/>
    </row>
    <row r="2435" spans="10:12" x14ac:dyDescent="0.35">
      <c r="J2435" s="79"/>
      <c r="K2435" s="79"/>
      <c r="L2435" s="79"/>
    </row>
    <row r="2436" spans="10:12" x14ac:dyDescent="0.35">
      <c r="J2436" s="79"/>
      <c r="K2436" s="79"/>
      <c r="L2436" s="79"/>
    </row>
    <row r="2437" spans="10:12" x14ac:dyDescent="0.35">
      <c r="J2437" s="79"/>
      <c r="K2437" s="79"/>
      <c r="L2437" s="79"/>
    </row>
    <row r="2438" spans="10:12" x14ac:dyDescent="0.35">
      <c r="J2438" s="79"/>
      <c r="K2438" s="79"/>
      <c r="L2438" s="79"/>
    </row>
    <row r="2439" spans="10:12" x14ac:dyDescent="0.35">
      <c r="J2439" s="79"/>
      <c r="K2439" s="79"/>
      <c r="L2439" s="79"/>
    </row>
    <row r="2440" spans="10:12" x14ac:dyDescent="0.35">
      <c r="J2440" s="79"/>
      <c r="K2440" s="79"/>
      <c r="L2440" s="79"/>
    </row>
    <row r="2441" spans="10:12" x14ac:dyDescent="0.35">
      <c r="J2441" s="79"/>
      <c r="K2441" s="79"/>
      <c r="L2441" s="79"/>
    </row>
    <row r="2442" spans="10:12" x14ac:dyDescent="0.35">
      <c r="J2442" s="79"/>
      <c r="K2442" s="79"/>
      <c r="L2442" s="79"/>
    </row>
    <row r="2443" spans="10:12" x14ac:dyDescent="0.35">
      <c r="J2443" s="79"/>
      <c r="K2443" s="79"/>
      <c r="L2443" s="79"/>
    </row>
    <row r="2444" spans="10:12" x14ac:dyDescent="0.35">
      <c r="J2444" s="79"/>
      <c r="K2444" s="79"/>
      <c r="L2444" s="79"/>
    </row>
    <row r="2445" spans="10:12" x14ac:dyDescent="0.35">
      <c r="J2445" s="79"/>
      <c r="K2445" s="79"/>
      <c r="L2445" s="79"/>
    </row>
    <row r="2446" spans="10:12" x14ac:dyDescent="0.35">
      <c r="J2446" s="79"/>
      <c r="K2446" s="79"/>
      <c r="L2446" s="79"/>
    </row>
    <row r="2447" spans="10:12" x14ac:dyDescent="0.35">
      <c r="J2447" s="79"/>
      <c r="K2447" s="79"/>
      <c r="L2447" s="79"/>
    </row>
    <row r="2448" spans="10:12" x14ac:dyDescent="0.35">
      <c r="J2448" s="79"/>
      <c r="K2448" s="79"/>
      <c r="L2448" s="79"/>
    </row>
    <row r="2449" spans="10:12" x14ac:dyDescent="0.35">
      <c r="J2449" s="79"/>
      <c r="K2449" s="79"/>
      <c r="L2449" s="79"/>
    </row>
    <row r="2450" spans="10:12" x14ac:dyDescent="0.35">
      <c r="J2450" s="79"/>
      <c r="K2450" s="79"/>
      <c r="L2450" s="79"/>
    </row>
    <row r="2451" spans="10:12" x14ac:dyDescent="0.35">
      <c r="J2451" s="79"/>
      <c r="K2451" s="79"/>
      <c r="L2451" s="79"/>
    </row>
    <row r="2452" spans="10:12" x14ac:dyDescent="0.35">
      <c r="J2452" s="79"/>
      <c r="K2452" s="79"/>
      <c r="L2452" s="79"/>
    </row>
    <row r="2453" spans="10:12" x14ac:dyDescent="0.35">
      <c r="J2453" s="79"/>
      <c r="K2453" s="79"/>
      <c r="L2453" s="79"/>
    </row>
    <row r="2454" spans="10:12" x14ac:dyDescent="0.35">
      <c r="J2454" s="79"/>
      <c r="K2454" s="79"/>
      <c r="L2454" s="79"/>
    </row>
    <row r="2455" spans="10:12" x14ac:dyDescent="0.35">
      <c r="J2455" s="79"/>
      <c r="K2455" s="79"/>
      <c r="L2455" s="79"/>
    </row>
    <row r="2456" spans="10:12" x14ac:dyDescent="0.35">
      <c r="J2456" s="79"/>
      <c r="K2456" s="79"/>
      <c r="L2456" s="79"/>
    </row>
    <row r="2457" spans="10:12" x14ac:dyDescent="0.35">
      <c r="J2457" s="79"/>
      <c r="K2457" s="79"/>
      <c r="L2457" s="79"/>
    </row>
    <row r="2458" spans="10:12" x14ac:dyDescent="0.35">
      <c r="J2458" s="79"/>
      <c r="K2458" s="79"/>
      <c r="L2458" s="79"/>
    </row>
    <row r="2459" spans="10:12" x14ac:dyDescent="0.35">
      <c r="J2459" s="79"/>
      <c r="K2459" s="79"/>
      <c r="L2459" s="79"/>
    </row>
    <row r="2460" spans="10:12" x14ac:dyDescent="0.35">
      <c r="J2460" s="79"/>
      <c r="K2460" s="79"/>
      <c r="L2460" s="79"/>
    </row>
    <row r="2461" spans="10:12" x14ac:dyDescent="0.35">
      <c r="J2461" s="79"/>
      <c r="K2461" s="79"/>
      <c r="L2461" s="79"/>
    </row>
    <row r="2462" spans="10:12" x14ac:dyDescent="0.35">
      <c r="J2462" s="79"/>
      <c r="K2462" s="79"/>
      <c r="L2462" s="79"/>
    </row>
    <row r="2463" spans="10:12" x14ac:dyDescent="0.35">
      <c r="J2463" s="79"/>
      <c r="K2463" s="79"/>
      <c r="L2463" s="79"/>
    </row>
    <row r="2464" spans="10:12" x14ac:dyDescent="0.35">
      <c r="J2464" s="79"/>
      <c r="K2464" s="79"/>
      <c r="L2464" s="79"/>
    </row>
    <row r="2465" spans="10:12" x14ac:dyDescent="0.35">
      <c r="J2465" s="79"/>
      <c r="K2465" s="79"/>
      <c r="L2465" s="79"/>
    </row>
    <row r="2466" spans="10:12" x14ac:dyDescent="0.35">
      <c r="J2466" s="79"/>
      <c r="K2466" s="79"/>
      <c r="L2466" s="79"/>
    </row>
    <row r="2467" spans="10:12" x14ac:dyDescent="0.35">
      <c r="J2467" s="79"/>
      <c r="K2467" s="79"/>
      <c r="L2467" s="79"/>
    </row>
    <row r="2468" spans="10:12" x14ac:dyDescent="0.35">
      <c r="J2468" s="79"/>
      <c r="K2468" s="79"/>
      <c r="L2468" s="79"/>
    </row>
    <row r="2469" spans="10:12" x14ac:dyDescent="0.35">
      <c r="J2469" s="79"/>
      <c r="K2469" s="79"/>
      <c r="L2469" s="79"/>
    </row>
    <row r="2470" spans="10:12" x14ac:dyDescent="0.35">
      <c r="J2470" s="79"/>
      <c r="K2470" s="79"/>
      <c r="L2470" s="79"/>
    </row>
    <row r="2471" spans="10:12" x14ac:dyDescent="0.35">
      <c r="J2471" s="79"/>
      <c r="K2471" s="79"/>
      <c r="L2471" s="79"/>
    </row>
    <row r="2472" spans="10:12" x14ac:dyDescent="0.35">
      <c r="J2472" s="79"/>
      <c r="K2472" s="79"/>
      <c r="L2472" s="79"/>
    </row>
    <row r="2473" spans="10:12" x14ac:dyDescent="0.35">
      <c r="J2473" s="79"/>
      <c r="K2473" s="79"/>
      <c r="L2473" s="79"/>
    </row>
    <row r="2474" spans="10:12" x14ac:dyDescent="0.35">
      <c r="J2474" s="79"/>
      <c r="K2474" s="79"/>
      <c r="L2474" s="79"/>
    </row>
    <row r="2475" spans="10:12" x14ac:dyDescent="0.35">
      <c r="J2475" s="79"/>
      <c r="K2475" s="79"/>
      <c r="L2475" s="79"/>
    </row>
    <row r="2476" spans="10:12" x14ac:dyDescent="0.35">
      <c r="J2476" s="79"/>
      <c r="K2476" s="79"/>
      <c r="L2476" s="79"/>
    </row>
    <row r="2477" spans="10:12" x14ac:dyDescent="0.35">
      <c r="J2477" s="79"/>
      <c r="K2477" s="79"/>
      <c r="L2477" s="79"/>
    </row>
    <row r="2478" spans="10:12" x14ac:dyDescent="0.35">
      <c r="J2478" s="79"/>
      <c r="K2478" s="79"/>
      <c r="L2478" s="79"/>
    </row>
    <row r="2479" spans="10:12" x14ac:dyDescent="0.35">
      <c r="J2479" s="79"/>
      <c r="K2479" s="79"/>
      <c r="L2479" s="79"/>
    </row>
    <row r="2480" spans="10:12" x14ac:dyDescent="0.35">
      <c r="J2480" s="79"/>
      <c r="K2480" s="79"/>
      <c r="L2480" s="79"/>
    </row>
    <row r="2481" spans="10:12" x14ac:dyDescent="0.35">
      <c r="J2481" s="79"/>
      <c r="K2481" s="79"/>
      <c r="L2481" s="79"/>
    </row>
    <row r="2482" spans="10:12" x14ac:dyDescent="0.35">
      <c r="J2482" s="79"/>
      <c r="K2482" s="79"/>
      <c r="L2482" s="79"/>
    </row>
    <row r="2483" spans="10:12" x14ac:dyDescent="0.35">
      <c r="J2483" s="79"/>
      <c r="K2483" s="79"/>
      <c r="L2483" s="79"/>
    </row>
    <row r="2484" spans="10:12" x14ac:dyDescent="0.35">
      <c r="J2484" s="79"/>
      <c r="K2484" s="79"/>
      <c r="L2484" s="79"/>
    </row>
    <row r="2485" spans="10:12" x14ac:dyDescent="0.35">
      <c r="J2485" s="79"/>
      <c r="K2485" s="79"/>
      <c r="L2485" s="79"/>
    </row>
    <row r="2486" spans="10:12" x14ac:dyDescent="0.35">
      <c r="J2486" s="79"/>
      <c r="K2486" s="79"/>
      <c r="L2486" s="79"/>
    </row>
    <row r="2487" spans="10:12" x14ac:dyDescent="0.35">
      <c r="J2487" s="79"/>
      <c r="K2487" s="79"/>
      <c r="L2487" s="79"/>
    </row>
    <row r="2488" spans="10:12" x14ac:dyDescent="0.35">
      <c r="J2488" s="79"/>
      <c r="K2488" s="79"/>
      <c r="L2488" s="79"/>
    </row>
    <row r="2489" spans="10:12" x14ac:dyDescent="0.35">
      <c r="J2489" s="79"/>
      <c r="K2489" s="79"/>
      <c r="L2489" s="79"/>
    </row>
    <row r="2490" spans="10:12" x14ac:dyDescent="0.35">
      <c r="J2490" s="79"/>
      <c r="K2490" s="79"/>
      <c r="L2490" s="79"/>
    </row>
    <row r="2491" spans="10:12" x14ac:dyDescent="0.35">
      <c r="J2491" s="79"/>
      <c r="K2491" s="79"/>
      <c r="L2491" s="79"/>
    </row>
    <row r="2492" spans="10:12" x14ac:dyDescent="0.35">
      <c r="J2492" s="79"/>
      <c r="K2492" s="79"/>
      <c r="L2492" s="79"/>
    </row>
    <row r="2493" spans="10:12" x14ac:dyDescent="0.35">
      <c r="J2493" s="79"/>
      <c r="K2493" s="79"/>
      <c r="L2493" s="79"/>
    </row>
    <row r="2494" spans="10:12" x14ac:dyDescent="0.35">
      <c r="J2494" s="79"/>
      <c r="K2494" s="79"/>
      <c r="L2494" s="79"/>
    </row>
    <row r="2495" spans="10:12" x14ac:dyDescent="0.35">
      <c r="J2495" s="79"/>
      <c r="K2495" s="79"/>
      <c r="L2495" s="79"/>
    </row>
    <row r="2496" spans="10:12" x14ac:dyDescent="0.35">
      <c r="J2496" s="79"/>
      <c r="K2496" s="79"/>
      <c r="L2496" s="79"/>
    </row>
    <row r="2497" spans="10:12" x14ac:dyDescent="0.35">
      <c r="J2497" s="79"/>
      <c r="K2497" s="79"/>
      <c r="L2497" s="79"/>
    </row>
    <row r="2498" spans="10:12" x14ac:dyDescent="0.35">
      <c r="J2498" s="79"/>
      <c r="K2498" s="79"/>
      <c r="L2498" s="79"/>
    </row>
    <row r="2499" spans="10:12" x14ac:dyDescent="0.35">
      <c r="J2499" s="79"/>
      <c r="K2499" s="79"/>
      <c r="L2499" s="79"/>
    </row>
    <row r="2500" spans="10:12" x14ac:dyDescent="0.35">
      <c r="J2500" s="79"/>
      <c r="K2500" s="79"/>
      <c r="L2500" s="79"/>
    </row>
    <row r="2501" spans="10:12" x14ac:dyDescent="0.35">
      <c r="J2501" s="79"/>
      <c r="K2501" s="79"/>
      <c r="L2501" s="79"/>
    </row>
    <row r="2502" spans="10:12" x14ac:dyDescent="0.35">
      <c r="J2502" s="79"/>
      <c r="K2502" s="79"/>
      <c r="L2502" s="79"/>
    </row>
    <row r="2503" spans="10:12" x14ac:dyDescent="0.35">
      <c r="J2503" s="79"/>
      <c r="K2503" s="79"/>
      <c r="L2503" s="79"/>
    </row>
    <row r="2504" spans="10:12" x14ac:dyDescent="0.35">
      <c r="J2504" s="79"/>
      <c r="K2504" s="79"/>
      <c r="L2504" s="79"/>
    </row>
    <row r="2505" spans="10:12" x14ac:dyDescent="0.35">
      <c r="J2505" s="79"/>
      <c r="K2505" s="79"/>
      <c r="L2505" s="79"/>
    </row>
    <row r="2506" spans="10:12" x14ac:dyDescent="0.35">
      <c r="J2506" s="79"/>
      <c r="K2506" s="79"/>
      <c r="L2506" s="79"/>
    </row>
    <row r="2507" spans="10:12" x14ac:dyDescent="0.35">
      <c r="J2507" s="79"/>
      <c r="K2507" s="79"/>
      <c r="L2507" s="79"/>
    </row>
    <row r="2508" spans="10:12" x14ac:dyDescent="0.35">
      <c r="J2508" s="79"/>
      <c r="K2508" s="79"/>
      <c r="L2508" s="79"/>
    </row>
    <row r="2509" spans="10:12" x14ac:dyDescent="0.35">
      <c r="J2509" s="79"/>
      <c r="K2509" s="79"/>
      <c r="L2509" s="79"/>
    </row>
    <row r="2510" spans="10:12" x14ac:dyDescent="0.35">
      <c r="J2510" s="79"/>
      <c r="K2510" s="79"/>
      <c r="L2510" s="79"/>
    </row>
    <row r="2511" spans="10:12" x14ac:dyDescent="0.35">
      <c r="J2511" s="79"/>
      <c r="K2511" s="79"/>
      <c r="L2511" s="79"/>
    </row>
    <row r="2512" spans="10:12" x14ac:dyDescent="0.35">
      <c r="J2512" s="79"/>
      <c r="K2512" s="79"/>
      <c r="L2512" s="79"/>
    </row>
    <row r="2513" spans="10:12" x14ac:dyDescent="0.35">
      <c r="J2513" s="79"/>
      <c r="K2513" s="79"/>
      <c r="L2513" s="79"/>
    </row>
    <row r="2514" spans="10:12" x14ac:dyDescent="0.35">
      <c r="J2514" s="79"/>
      <c r="K2514" s="79"/>
      <c r="L2514" s="79"/>
    </row>
    <row r="2515" spans="10:12" x14ac:dyDescent="0.35">
      <c r="J2515" s="79"/>
      <c r="K2515" s="79"/>
      <c r="L2515" s="79"/>
    </row>
    <row r="2516" spans="10:12" x14ac:dyDescent="0.35">
      <c r="J2516" s="79"/>
      <c r="K2516" s="79"/>
      <c r="L2516" s="79"/>
    </row>
    <row r="2517" spans="10:12" x14ac:dyDescent="0.35">
      <c r="J2517" s="79"/>
      <c r="K2517" s="79"/>
      <c r="L2517" s="79"/>
    </row>
    <row r="2518" spans="10:12" x14ac:dyDescent="0.35">
      <c r="J2518" s="79"/>
      <c r="K2518" s="79"/>
      <c r="L2518" s="79"/>
    </row>
    <row r="2519" spans="10:12" x14ac:dyDescent="0.35">
      <c r="J2519" s="79"/>
      <c r="K2519" s="79"/>
      <c r="L2519" s="79"/>
    </row>
    <row r="2520" spans="10:12" x14ac:dyDescent="0.35">
      <c r="J2520" s="79"/>
      <c r="K2520" s="79"/>
      <c r="L2520" s="79"/>
    </row>
    <row r="2521" spans="10:12" x14ac:dyDescent="0.35">
      <c r="J2521" s="79"/>
      <c r="K2521" s="79"/>
      <c r="L2521" s="79"/>
    </row>
    <row r="2522" spans="10:12" x14ac:dyDescent="0.35">
      <c r="J2522" s="79"/>
      <c r="K2522" s="79"/>
      <c r="L2522" s="79"/>
    </row>
    <row r="2523" spans="10:12" x14ac:dyDescent="0.35">
      <c r="J2523" s="79"/>
      <c r="K2523" s="79"/>
      <c r="L2523" s="79"/>
    </row>
    <row r="2524" spans="10:12" x14ac:dyDescent="0.35">
      <c r="J2524" s="79"/>
      <c r="K2524" s="79"/>
      <c r="L2524" s="79"/>
    </row>
    <row r="2525" spans="10:12" x14ac:dyDescent="0.35">
      <c r="J2525" s="79"/>
      <c r="K2525" s="79"/>
      <c r="L2525" s="79"/>
    </row>
    <row r="2526" spans="10:12" x14ac:dyDescent="0.35">
      <c r="J2526" s="79"/>
      <c r="K2526" s="79"/>
      <c r="L2526" s="79"/>
    </row>
    <row r="2527" spans="10:12" x14ac:dyDescent="0.35">
      <c r="J2527" s="79"/>
      <c r="K2527" s="79"/>
      <c r="L2527" s="79"/>
    </row>
    <row r="2528" spans="10:12" x14ac:dyDescent="0.35">
      <c r="J2528" s="79"/>
      <c r="K2528" s="79"/>
      <c r="L2528" s="79"/>
    </row>
    <row r="2529" spans="10:12" x14ac:dyDescent="0.35">
      <c r="J2529" s="79"/>
      <c r="K2529" s="79"/>
      <c r="L2529" s="79"/>
    </row>
    <row r="2530" spans="10:12" x14ac:dyDescent="0.35">
      <c r="J2530" s="79"/>
      <c r="K2530" s="79"/>
      <c r="L2530" s="79"/>
    </row>
    <row r="2531" spans="10:12" x14ac:dyDescent="0.35">
      <c r="J2531" s="79"/>
      <c r="K2531" s="79"/>
      <c r="L2531" s="79"/>
    </row>
    <row r="2532" spans="10:12" x14ac:dyDescent="0.35">
      <c r="J2532" s="79"/>
      <c r="K2532" s="79"/>
      <c r="L2532" s="79"/>
    </row>
    <row r="2533" spans="10:12" x14ac:dyDescent="0.35">
      <c r="J2533" s="79"/>
      <c r="K2533" s="79"/>
      <c r="L2533" s="79"/>
    </row>
    <row r="2534" spans="10:12" x14ac:dyDescent="0.35">
      <c r="J2534" s="79"/>
      <c r="K2534" s="79"/>
      <c r="L2534" s="79"/>
    </row>
    <row r="2535" spans="10:12" x14ac:dyDescent="0.35">
      <c r="J2535" s="79"/>
      <c r="K2535" s="79"/>
      <c r="L2535" s="79"/>
    </row>
    <row r="2536" spans="10:12" x14ac:dyDescent="0.35">
      <c r="J2536" s="79"/>
      <c r="K2536" s="79"/>
      <c r="L2536" s="79"/>
    </row>
    <row r="2537" spans="10:12" x14ac:dyDescent="0.35">
      <c r="J2537" s="79"/>
      <c r="K2537" s="79"/>
      <c r="L2537" s="79"/>
    </row>
    <row r="2538" spans="10:12" x14ac:dyDescent="0.35">
      <c r="J2538" s="79"/>
      <c r="K2538" s="79"/>
      <c r="L2538" s="79"/>
    </row>
    <row r="2539" spans="10:12" x14ac:dyDescent="0.35">
      <c r="J2539" s="79"/>
      <c r="K2539" s="79"/>
      <c r="L2539" s="79"/>
    </row>
    <row r="2540" spans="10:12" x14ac:dyDescent="0.35">
      <c r="J2540" s="79"/>
      <c r="K2540" s="79"/>
      <c r="L2540" s="79"/>
    </row>
    <row r="2541" spans="10:12" x14ac:dyDescent="0.35">
      <c r="J2541" s="79"/>
      <c r="K2541" s="79"/>
      <c r="L2541" s="79"/>
    </row>
    <row r="2542" spans="10:12" x14ac:dyDescent="0.35">
      <c r="J2542" s="79"/>
      <c r="K2542" s="79"/>
      <c r="L2542" s="79"/>
    </row>
    <row r="2543" spans="10:12" x14ac:dyDescent="0.35">
      <c r="J2543" s="79"/>
      <c r="K2543" s="79"/>
      <c r="L2543" s="79"/>
    </row>
    <row r="2544" spans="10:12" x14ac:dyDescent="0.35">
      <c r="J2544" s="79"/>
      <c r="K2544" s="79"/>
      <c r="L2544" s="79"/>
    </row>
    <row r="2545" spans="10:12" x14ac:dyDescent="0.35">
      <c r="J2545" s="79"/>
      <c r="K2545" s="79"/>
      <c r="L2545" s="79"/>
    </row>
    <row r="2546" spans="10:12" x14ac:dyDescent="0.35">
      <c r="J2546" s="79"/>
      <c r="K2546" s="79"/>
      <c r="L2546" s="79"/>
    </row>
    <row r="2547" spans="10:12" x14ac:dyDescent="0.35">
      <c r="J2547" s="79"/>
      <c r="K2547" s="79"/>
      <c r="L2547" s="79"/>
    </row>
    <row r="2548" spans="10:12" x14ac:dyDescent="0.35">
      <c r="J2548" s="79"/>
      <c r="K2548" s="79"/>
      <c r="L2548" s="79"/>
    </row>
    <row r="2549" spans="10:12" x14ac:dyDescent="0.35">
      <c r="J2549" s="79"/>
      <c r="K2549" s="79"/>
      <c r="L2549" s="79"/>
    </row>
    <row r="2550" spans="10:12" x14ac:dyDescent="0.35">
      <c r="J2550" s="79"/>
      <c r="K2550" s="79"/>
      <c r="L2550" s="79"/>
    </row>
    <row r="2551" spans="10:12" x14ac:dyDescent="0.35">
      <c r="J2551" s="79"/>
      <c r="K2551" s="79"/>
      <c r="L2551" s="79"/>
    </row>
    <row r="2552" spans="10:12" x14ac:dyDescent="0.35">
      <c r="J2552" s="79"/>
      <c r="K2552" s="79"/>
      <c r="L2552" s="79"/>
    </row>
    <row r="2553" spans="10:12" x14ac:dyDescent="0.35">
      <c r="J2553" s="79"/>
      <c r="K2553" s="79"/>
      <c r="L2553" s="79"/>
    </row>
    <row r="2554" spans="10:12" x14ac:dyDescent="0.35">
      <c r="J2554" s="79"/>
      <c r="K2554" s="79"/>
      <c r="L2554" s="79"/>
    </row>
    <row r="2555" spans="10:12" x14ac:dyDescent="0.35">
      <c r="J2555" s="79"/>
      <c r="K2555" s="79"/>
      <c r="L2555" s="79"/>
    </row>
    <row r="2556" spans="10:12" x14ac:dyDescent="0.35">
      <c r="J2556" s="79"/>
      <c r="K2556" s="79"/>
      <c r="L2556" s="79"/>
    </row>
    <row r="2557" spans="10:12" x14ac:dyDescent="0.35">
      <c r="J2557" s="79"/>
      <c r="K2557" s="79"/>
      <c r="L2557" s="79"/>
    </row>
    <row r="2558" spans="10:12" x14ac:dyDescent="0.35">
      <c r="J2558" s="79"/>
      <c r="K2558" s="79"/>
      <c r="L2558" s="79"/>
    </row>
    <row r="2559" spans="10:12" x14ac:dyDescent="0.35">
      <c r="J2559" s="79"/>
      <c r="K2559" s="79"/>
      <c r="L2559" s="79"/>
    </row>
    <row r="2560" spans="10:12" x14ac:dyDescent="0.35">
      <c r="J2560" s="79"/>
      <c r="K2560" s="79"/>
      <c r="L2560" s="79"/>
    </row>
    <row r="2561" spans="10:12" x14ac:dyDescent="0.35">
      <c r="J2561" s="79"/>
      <c r="K2561" s="79"/>
      <c r="L2561" s="79"/>
    </row>
    <row r="2562" spans="10:12" x14ac:dyDescent="0.35">
      <c r="J2562" s="79"/>
      <c r="K2562" s="79"/>
      <c r="L2562" s="79"/>
    </row>
    <row r="2563" spans="10:12" x14ac:dyDescent="0.35">
      <c r="J2563" s="79"/>
      <c r="K2563" s="79"/>
      <c r="L2563" s="79"/>
    </row>
    <row r="2564" spans="10:12" x14ac:dyDescent="0.35">
      <c r="J2564" s="79"/>
      <c r="K2564" s="79"/>
      <c r="L2564" s="79"/>
    </row>
    <row r="2565" spans="10:12" x14ac:dyDescent="0.35">
      <c r="J2565" s="79"/>
      <c r="K2565" s="79"/>
      <c r="L2565" s="79"/>
    </row>
    <row r="2566" spans="10:12" x14ac:dyDescent="0.35">
      <c r="J2566" s="79"/>
      <c r="K2566" s="79"/>
      <c r="L2566" s="79"/>
    </row>
    <row r="2567" spans="10:12" x14ac:dyDescent="0.35">
      <c r="J2567" s="79"/>
      <c r="K2567" s="79"/>
      <c r="L2567" s="79"/>
    </row>
    <row r="2568" spans="10:12" x14ac:dyDescent="0.35">
      <c r="J2568" s="79"/>
      <c r="K2568" s="79"/>
      <c r="L2568" s="79"/>
    </row>
    <row r="2569" spans="10:12" x14ac:dyDescent="0.35">
      <c r="J2569" s="79"/>
      <c r="K2569" s="79"/>
      <c r="L2569" s="79"/>
    </row>
    <row r="2570" spans="10:12" x14ac:dyDescent="0.35">
      <c r="J2570" s="79"/>
      <c r="K2570" s="79"/>
      <c r="L2570" s="79"/>
    </row>
    <row r="2571" spans="10:12" x14ac:dyDescent="0.35">
      <c r="J2571" s="79"/>
      <c r="K2571" s="79"/>
      <c r="L2571" s="79"/>
    </row>
    <row r="2572" spans="10:12" x14ac:dyDescent="0.35">
      <c r="J2572" s="79"/>
      <c r="K2572" s="79"/>
      <c r="L2572" s="79"/>
    </row>
    <row r="2573" spans="10:12" x14ac:dyDescent="0.35">
      <c r="J2573" s="79"/>
      <c r="K2573" s="79"/>
      <c r="L2573" s="79"/>
    </row>
    <row r="2574" spans="10:12" x14ac:dyDescent="0.35">
      <c r="J2574" s="79"/>
      <c r="K2574" s="79"/>
      <c r="L2574" s="79"/>
    </row>
    <row r="2575" spans="10:12" x14ac:dyDescent="0.35">
      <c r="J2575" s="79"/>
      <c r="K2575" s="79"/>
      <c r="L2575" s="79"/>
    </row>
    <row r="2576" spans="10:12" x14ac:dyDescent="0.35">
      <c r="J2576" s="79"/>
      <c r="K2576" s="79"/>
      <c r="L2576" s="79"/>
    </row>
    <row r="2577" spans="10:12" x14ac:dyDescent="0.35">
      <c r="J2577" s="79"/>
      <c r="K2577" s="79"/>
      <c r="L2577" s="79"/>
    </row>
    <row r="2578" spans="10:12" x14ac:dyDescent="0.35">
      <c r="J2578" s="79"/>
      <c r="K2578" s="79"/>
      <c r="L2578" s="79"/>
    </row>
    <row r="2579" spans="10:12" x14ac:dyDescent="0.35">
      <c r="J2579" s="79"/>
      <c r="K2579" s="79"/>
      <c r="L2579" s="79"/>
    </row>
    <row r="2580" spans="10:12" x14ac:dyDescent="0.35">
      <c r="J2580" s="79"/>
      <c r="K2580" s="79"/>
      <c r="L2580" s="79"/>
    </row>
    <row r="2581" spans="10:12" x14ac:dyDescent="0.35">
      <c r="J2581" s="79"/>
      <c r="K2581" s="79"/>
      <c r="L2581" s="79"/>
    </row>
    <row r="2582" spans="10:12" x14ac:dyDescent="0.35">
      <c r="J2582" s="79"/>
      <c r="K2582" s="79"/>
      <c r="L2582" s="79"/>
    </row>
    <row r="2583" spans="10:12" x14ac:dyDescent="0.35">
      <c r="J2583" s="79"/>
      <c r="K2583" s="79"/>
      <c r="L2583" s="79"/>
    </row>
    <row r="2584" spans="10:12" x14ac:dyDescent="0.35">
      <c r="J2584" s="79"/>
      <c r="K2584" s="79"/>
      <c r="L2584" s="79"/>
    </row>
    <row r="2585" spans="10:12" x14ac:dyDescent="0.35">
      <c r="J2585" s="79"/>
      <c r="K2585" s="79"/>
      <c r="L2585" s="79"/>
    </row>
    <row r="2586" spans="10:12" x14ac:dyDescent="0.35">
      <c r="J2586" s="79"/>
      <c r="K2586" s="79"/>
      <c r="L2586" s="79"/>
    </row>
    <row r="2587" spans="10:12" x14ac:dyDescent="0.35">
      <c r="J2587" s="79"/>
      <c r="K2587" s="79"/>
      <c r="L2587" s="79"/>
    </row>
    <row r="2588" spans="10:12" x14ac:dyDescent="0.35">
      <c r="J2588" s="79"/>
      <c r="K2588" s="79"/>
      <c r="L2588" s="79"/>
    </row>
    <row r="2589" spans="10:12" x14ac:dyDescent="0.35">
      <c r="J2589" s="79"/>
      <c r="K2589" s="79"/>
      <c r="L2589" s="79"/>
    </row>
    <row r="2590" spans="10:12" x14ac:dyDescent="0.35">
      <c r="J2590" s="79"/>
      <c r="K2590" s="79"/>
      <c r="L2590" s="79"/>
    </row>
    <row r="2591" spans="10:12" x14ac:dyDescent="0.35">
      <c r="J2591" s="79"/>
      <c r="K2591" s="79"/>
      <c r="L2591" s="79"/>
    </row>
    <row r="2592" spans="10:12" x14ac:dyDescent="0.35">
      <c r="J2592" s="79"/>
      <c r="K2592" s="79"/>
      <c r="L2592" s="79"/>
    </row>
    <row r="2593" spans="10:12" x14ac:dyDescent="0.35">
      <c r="J2593" s="79"/>
      <c r="K2593" s="79"/>
      <c r="L2593" s="79"/>
    </row>
    <row r="2594" spans="10:12" x14ac:dyDescent="0.35">
      <c r="J2594" s="79"/>
      <c r="K2594" s="79"/>
      <c r="L2594" s="79"/>
    </row>
    <row r="2595" spans="10:12" x14ac:dyDescent="0.35">
      <c r="J2595" s="79"/>
      <c r="K2595" s="79"/>
      <c r="L2595" s="79"/>
    </row>
    <row r="2596" spans="10:12" x14ac:dyDescent="0.35">
      <c r="J2596" s="79"/>
      <c r="K2596" s="79"/>
      <c r="L2596" s="79"/>
    </row>
    <row r="2597" spans="10:12" x14ac:dyDescent="0.35">
      <c r="J2597" s="79"/>
      <c r="K2597" s="79"/>
      <c r="L2597" s="79"/>
    </row>
    <row r="2598" spans="10:12" x14ac:dyDescent="0.35">
      <c r="J2598" s="79"/>
      <c r="K2598" s="79"/>
      <c r="L2598" s="79"/>
    </row>
    <row r="2599" spans="10:12" x14ac:dyDescent="0.35">
      <c r="J2599" s="79"/>
      <c r="K2599" s="79"/>
      <c r="L2599" s="79"/>
    </row>
    <row r="2600" spans="10:12" x14ac:dyDescent="0.35">
      <c r="J2600" s="79"/>
      <c r="K2600" s="79"/>
      <c r="L2600" s="79"/>
    </row>
    <row r="2601" spans="10:12" x14ac:dyDescent="0.35">
      <c r="J2601" s="79"/>
      <c r="K2601" s="79"/>
      <c r="L2601" s="79"/>
    </row>
    <row r="2602" spans="10:12" x14ac:dyDescent="0.35">
      <c r="J2602" s="79"/>
      <c r="K2602" s="79"/>
      <c r="L2602" s="79"/>
    </row>
    <row r="2603" spans="10:12" x14ac:dyDescent="0.35">
      <c r="J2603" s="79"/>
      <c r="K2603" s="79"/>
      <c r="L2603" s="79"/>
    </row>
    <row r="2604" spans="10:12" x14ac:dyDescent="0.35">
      <c r="J2604" s="79"/>
      <c r="K2604" s="79"/>
      <c r="L2604" s="79"/>
    </row>
    <row r="2605" spans="10:12" x14ac:dyDescent="0.35">
      <c r="J2605" s="79"/>
      <c r="K2605" s="79"/>
      <c r="L2605" s="79"/>
    </row>
    <row r="2606" spans="10:12" x14ac:dyDescent="0.35">
      <c r="J2606" s="79"/>
      <c r="K2606" s="79"/>
      <c r="L2606" s="79"/>
    </row>
    <row r="2607" spans="10:12" x14ac:dyDescent="0.35">
      <c r="J2607" s="79"/>
      <c r="K2607" s="79"/>
      <c r="L2607" s="79"/>
    </row>
    <row r="2608" spans="10:12" x14ac:dyDescent="0.35">
      <c r="J2608" s="79"/>
      <c r="K2608" s="79"/>
      <c r="L2608" s="79"/>
    </row>
    <row r="2609" spans="10:12" x14ac:dyDescent="0.35">
      <c r="J2609" s="79"/>
      <c r="K2609" s="79"/>
      <c r="L2609" s="79"/>
    </row>
    <row r="2610" spans="10:12" x14ac:dyDescent="0.35">
      <c r="J2610" s="79"/>
      <c r="K2610" s="79"/>
      <c r="L2610" s="79"/>
    </row>
    <row r="2611" spans="10:12" x14ac:dyDescent="0.35">
      <c r="J2611" s="79"/>
      <c r="K2611" s="79"/>
      <c r="L2611" s="79"/>
    </row>
    <row r="2612" spans="10:12" x14ac:dyDescent="0.35">
      <c r="J2612" s="79"/>
      <c r="K2612" s="79"/>
      <c r="L2612" s="79"/>
    </row>
    <row r="2613" spans="10:12" x14ac:dyDescent="0.35">
      <c r="J2613" s="79"/>
      <c r="K2613" s="79"/>
      <c r="L2613" s="79"/>
    </row>
    <row r="2614" spans="10:12" x14ac:dyDescent="0.35">
      <c r="J2614" s="79"/>
      <c r="K2614" s="79"/>
      <c r="L2614" s="79"/>
    </row>
    <row r="2615" spans="10:12" x14ac:dyDescent="0.35">
      <c r="J2615" s="79"/>
      <c r="K2615" s="79"/>
      <c r="L2615" s="79"/>
    </row>
    <row r="2616" spans="10:12" x14ac:dyDescent="0.35">
      <c r="J2616" s="79"/>
      <c r="K2616" s="79"/>
      <c r="L2616" s="79"/>
    </row>
    <row r="2617" spans="10:12" x14ac:dyDescent="0.35">
      <c r="J2617" s="79"/>
      <c r="K2617" s="79"/>
      <c r="L2617" s="79"/>
    </row>
    <row r="2618" spans="10:12" x14ac:dyDescent="0.35">
      <c r="J2618" s="79"/>
      <c r="K2618" s="79"/>
      <c r="L2618" s="79"/>
    </row>
    <row r="2619" spans="10:12" x14ac:dyDescent="0.35">
      <c r="J2619" s="79"/>
      <c r="K2619" s="79"/>
      <c r="L2619" s="79"/>
    </row>
    <row r="2620" spans="10:12" x14ac:dyDescent="0.35">
      <c r="J2620" s="79"/>
      <c r="K2620" s="79"/>
      <c r="L2620" s="79"/>
    </row>
    <row r="2621" spans="10:12" x14ac:dyDescent="0.35">
      <c r="J2621" s="79"/>
      <c r="K2621" s="79"/>
      <c r="L2621" s="79"/>
    </row>
    <row r="2622" spans="10:12" x14ac:dyDescent="0.35">
      <c r="J2622" s="79"/>
      <c r="K2622" s="79"/>
      <c r="L2622" s="79"/>
    </row>
    <row r="2623" spans="10:12" x14ac:dyDescent="0.35">
      <c r="J2623" s="79"/>
      <c r="K2623" s="79"/>
      <c r="L2623" s="79"/>
    </row>
    <row r="2624" spans="10:12" x14ac:dyDescent="0.35">
      <c r="J2624" s="79"/>
      <c r="K2624" s="79"/>
      <c r="L2624" s="79"/>
    </row>
    <row r="2625" spans="10:12" x14ac:dyDescent="0.35">
      <c r="J2625" s="79"/>
      <c r="K2625" s="79"/>
      <c r="L2625" s="79"/>
    </row>
    <row r="2626" spans="10:12" x14ac:dyDescent="0.35">
      <c r="J2626" s="79"/>
      <c r="K2626" s="79"/>
      <c r="L2626" s="79"/>
    </row>
    <row r="2627" spans="10:12" x14ac:dyDescent="0.35">
      <c r="J2627" s="79"/>
      <c r="K2627" s="79"/>
      <c r="L2627" s="79"/>
    </row>
    <row r="2628" spans="10:12" x14ac:dyDescent="0.35">
      <c r="J2628" s="79"/>
      <c r="K2628" s="79"/>
      <c r="L2628" s="79"/>
    </row>
    <row r="2629" spans="10:12" x14ac:dyDescent="0.35">
      <c r="J2629" s="79"/>
      <c r="K2629" s="79"/>
      <c r="L2629" s="79"/>
    </row>
    <row r="2630" spans="10:12" x14ac:dyDescent="0.35">
      <c r="J2630" s="79"/>
      <c r="K2630" s="79"/>
      <c r="L2630" s="79"/>
    </row>
    <row r="2631" spans="10:12" x14ac:dyDescent="0.35">
      <c r="J2631" s="79"/>
      <c r="K2631" s="79"/>
      <c r="L2631" s="79"/>
    </row>
    <row r="2632" spans="10:12" x14ac:dyDescent="0.35">
      <c r="J2632" s="79"/>
      <c r="K2632" s="79"/>
      <c r="L2632" s="79"/>
    </row>
    <row r="2633" spans="10:12" x14ac:dyDescent="0.35">
      <c r="J2633" s="79"/>
      <c r="K2633" s="79"/>
      <c r="L2633" s="79"/>
    </row>
    <row r="2634" spans="10:12" x14ac:dyDescent="0.35">
      <c r="J2634" s="79"/>
      <c r="K2634" s="79"/>
      <c r="L2634" s="79"/>
    </row>
    <row r="2635" spans="10:12" x14ac:dyDescent="0.35">
      <c r="J2635" s="79"/>
      <c r="K2635" s="79"/>
      <c r="L2635" s="79"/>
    </row>
    <row r="2636" spans="10:12" x14ac:dyDescent="0.35">
      <c r="J2636" s="79"/>
      <c r="K2636" s="79"/>
      <c r="L2636" s="79"/>
    </row>
    <row r="2637" spans="10:12" x14ac:dyDescent="0.35">
      <c r="J2637" s="79"/>
      <c r="K2637" s="79"/>
      <c r="L2637" s="79"/>
    </row>
    <row r="2638" spans="10:12" x14ac:dyDescent="0.35">
      <c r="J2638" s="79"/>
      <c r="K2638" s="79"/>
      <c r="L2638" s="79"/>
    </row>
    <row r="2639" spans="10:12" x14ac:dyDescent="0.35">
      <c r="J2639" s="79"/>
      <c r="K2639" s="79"/>
      <c r="L2639" s="79"/>
    </row>
    <row r="2640" spans="10:12" x14ac:dyDescent="0.35">
      <c r="J2640" s="79"/>
      <c r="K2640" s="79"/>
      <c r="L2640" s="79"/>
    </row>
    <row r="2641" spans="10:12" x14ac:dyDescent="0.35">
      <c r="J2641" s="79"/>
      <c r="K2641" s="79"/>
      <c r="L2641" s="79"/>
    </row>
    <row r="2642" spans="10:12" x14ac:dyDescent="0.35">
      <c r="J2642" s="79"/>
      <c r="K2642" s="79"/>
      <c r="L2642" s="79"/>
    </row>
    <row r="2643" spans="10:12" x14ac:dyDescent="0.35">
      <c r="J2643" s="79"/>
      <c r="K2643" s="79"/>
      <c r="L2643" s="79"/>
    </row>
    <row r="2644" spans="10:12" x14ac:dyDescent="0.35">
      <c r="J2644" s="79"/>
      <c r="K2644" s="79"/>
      <c r="L2644" s="79"/>
    </row>
    <row r="2645" spans="10:12" x14ac:dyDescent="0.35">
      <c r="J2645" s="79"/>
      <c r="K2645" s="79"/>
      <c r="L2645" s="79"/>
    </row>
    <row r="2646" spans="10:12" x14ac:dyDescent="0.35">
      <c r="J2646" s="79"/>
      <c r="K2646" s="79"/>
      <c r="L2646" s="79"/>
    </row>
    <row r="2647" spans="10:12" x14ac:dyDescent="0.35">
      <c r="J2647" s="79"/>
      <c r="K2647" s="79"/>
      <c r="L2647" s="79"/>
    </row>
    <row r="2648" spans="10:12" x14ac:dyDescent="0.35">
      <c r="J2648" s="79"/>
      <c r="K2648" s="79"/>
      <c r="L2648" s="79"/>
    </row>
    <row r="2649" spans="10:12" x14ac:dyDescent="0.35">
      <c r="J2649" s="79"/>
      <c r="K2649" s="79"/>
      <c r="L2649" s="79"/>
    </row>
    <row r="2650" spans="10:12" x14ac:dyDescent="0.35">
      <c r="J2650" s="79"/>
      <c r="K2650" s="79"/>
      <c r="L2650" s="79"/>
    </row>
    <row r="2651" spans="10:12" x14ac:dyDescent="0.35">
      <c r="J2651" s="79"/>
      <c r="K2651" s="79"/>
      <c r="L2651" s="79"/>
    </row>
    <row r="2652" spans="10:12" x14ac:dyDescent="0.35">
      <c r="J2652" s="79"/>
      <c r="K2652" s="79"/>
      <c r="L2652" s="79"/>
    </row>
    <row r="2653" spans="10:12" x14ac:dyDescent="0.35">
      <c r="J2653" s="79"/>
      <c r="K2653" s="79"/>
      <c r="L2653" s="79"/>
    </row>
    <row r="2654" spans="10:12" x14ac:dyDescent="0.35">
      <c r="J2654" s="79"/>
      <c r="K2654" s="79"/>
      <c r="L2654" s="79"/>
    </row>
    <row r="2655" spans="10:12" x14ac:dyDescent="0.35">
      <c r="J2655" s="79"/>
      <c r="K2655" s="79"/>
      <c r="L2655" s="79"/>
    </row>
    <row r="2656" spans="10:12" x14ac:dyDescent="0.35">
      <c r="J2656" s="79"/>
      <c r="K2656" s="79"/>
      <c r="L2656" s="79"/>
    </row>
    <row r="2657" spans="10:12" x14ac:dyDescent="0.35">
      <c r="J2657" s="79"/>
      <c r="K2657" s="79"/>
      <c r="L2657" s="79"/>
    </row>
    <row r="2658" spans="10:12" x14ac:dyDescent="0.35">
      <c r="J2658" s="79"/>
      <c r="K2658" s="79"/>
      <c r="L2658" s="79"/>
    </row>
    <row r="2659" spans="10:12" x14ac:dyDescent="0.35">
      <c r="J2659" s="79"/>
      <c r="K2659" s="79"/>
      <c r="L2659" s="79"/>
    </row>
    <row r="2660" spans="10:12" x14ac:dyDescent="0.35">
      <c r="J2660" s="79"/>
      <c r="K2660" s="79"/>
      <c r="L2660" s="79"/>
    </row>
    <row r="2661" spans="10:12" x14ac:dyDescent="0.35">
      <c r="J2661" s="79"/>
      <c r="K2661" s="79"/>
      <c r="L2661" s="79"/>
    </row>
    <row r="2662" spans="10:12" x14ac:dyDescent="0.35">
      <c r="J2662" s="79"/>
      <c r="K2662" s="79"/>
      <c r="L2662" s="79"/>
    </row>
    <row r="2663" spans="10:12" x14ac:dyDescent="0.35">
      <c r="J2663" s="79"/>
      <c r="K2663" s="79"/>
      <c r="L2663" s="79"/>
    </row>
    <row r="2664" spans="10:12" x14ac:dyDescent="0.35">
      <c r="J2664" s="79"/>
      <c r="K2664" s="79"/>
      <c r="L2664" s="79"/>
    </row>
    <row r="2665" spans="10:12" x14ac:dyDescent="0.35">
      <c r="J2665" s="79"/>
      <c r="K2665" s="79"/>
      <c r="L2665" s="79"/>
    </row>
    <row r="2666" spans="10:12" x14ac:dyDescent="0.35">
      <c r="J2666" s="79"/>
      <c r="K2666" s="79"/>
      <c r="L2666" s="79"/>
    </row>
    <row r="2667" spans="10:12" x14ac:dyDescent="0.35">
      <c r="J2667" s="79"/>
      <c r="K2667" s="79"/>
      <c r="L2667" s="79"/>
    </row>
    <row r="2668" spans="10:12" x14ac:dyDescent="0.35">
      <c r="J2668" s="79"/>
      <c r="K2668" s="79"/>
      <c r="L2668" s="79"/>
    </row>
    <row r="2669" spans="10:12" x14ac:dyDescent="0.35">
      <c r="J2669" s="79"/>
      <c r="K2669" s="79"/>
      <c r="L2669" s="79"/>
    </row>
    <row r="2670" spans="10:12" x14ac:dyDescent="0.35">
      <c r="J2670" s="79"/>
      <c r="K2670" s="79"/>
      <c r="L2670" s="79"/>
    </row>
    <row r="2671" spans="10:12" x14ac:dyDescent="0.35">
      <c r="J2671" s="79"/>
      <c r="K2671" s="79"/>
      <c r="L2671" s="79"/>
    </row>
    <row r="2672" spans="10:12" x14ac:dyDescent="0.35">
      <c r="J2672" s="79"/>
      <c r="K2672" s="79"/>
      <c r="L2672" s="79"/>
    </row>
    <row r="2673" spans="10:12" x14ac:dyDescent="0.35">
      <c r="J2673" s="79"/>
      <c r="K2673" s="79"/>
      <c r="L2673" s="79"/>
    </row>
    <row r="2674" spans="10:12" x14ac:dyDescent="0.35">
      <c r="J2674" s="79"/>
      <c r="K2674" s="79"/>
      <c r="L2674" s="79"/>
    </row>
    <row r="2675" spans="10:12" x14ac:dyDescent="0.35">
      <c r="J2675" s="79"/>
      <c r="K2675" s="79"/>
      <c r="L2675" s="79"/>
    </row>
    <row r="2676" spans="10:12" x14ac:dyDescent="0.35">
      <c r="J2676" s="79"/>
      <c r="K2676" s="79"/>
      <c r="L2676" s="79"/>
    </row>
    <row r="2677" spans="10:12" x14ac:dyDescent="0.35">
      <c r="J2677" s="79"/>
      <c r="K2677" s="79"/>
      <c r="L2677" s="79"/>
    </row>
    <row r="2678" spans="10:12" x14ac:dyDescent="0.35">
      <c r="J2678" s="79"/>
      <c r="K2678" s="79"/>
      <c r="L2678" s="79"/>
    </row>
    <row r="2679" spans="10:12" x14ac:dyDescent="0.35">
      <c r="J2679" s="79"/>
      <c r="K2679" s="79"/>
      <c r="L2679" s="79"/>
    </row>
    <row r="2680" spans="10:12" x14ac:dyDescent="0.35">
      <c r="J2680" s="79"/>
      <c r="K2680" s="79"/>
      <c r="L2680" s="79"/>
    </row>
    <row r="2681" spans="10:12" x14ac:dyDescent="0.35">
      <c r="J2681" s="79"/>
      <c r="K2681" s="79"/>
      <c r="L2681" s="79"/>
    </row>
    <row r="2682" spans="10:12" x14ac:dyDescent="0.35">
      <c r="J2682" s="79"/>
      <c r="K2682" s="79"/>
      <c r="L2682" s="79"/>
    </row>
    <row r="2683" spans="10:12" x14ac:dyDescent="0.35">
      <c r="J2683" s="79"/>
      <c r="K2683" s="79"/>
      <c r="L2683" s="79"/>
    </row>
    <row r="2684" spans="10:12" x14ac:dyDescent="0.35">
      <c r="J2684" s="79"/>
      <c r="K2684" s="79"/>
      <c r="L2684" s="79"/>
    </row>
    <row r="2685" spans="10:12" x14ac:dyDescent="0.35">
      <c r="J2685" s="79"/>
      <c r="K2685" s="79"/>
      <c r="L2685" s="79"/>
    </row>
    <row r="2686" spans="10:12" x14ac:dyDescent="0.35">
      <c r="J2686" s="79"/>
      <c r="K2686" s="79"/>
      <c r="L2686" s="79"/>
    </row>
    <row r="2687" spans="10:12" x14ac:dyDescent="0.35">
      <c r="J2687" s="79"/>
      <c r="K2687" s="79"/>
      <c r="L2687" s="79"/>
    </row>
    <row r="2688" spans="10:12" x14ac:dyDescent="0.35">
      <c r="J2688" s="79"/>
      <c r="K2688" s="79"/>
      <c r="L2688" s="79"/>
    </row>
    <row r="2689" spans="10:12" x14ac:dyDescent="0.35">
      <c r="J2689" s="79"/>
      <c r="K2689" s="79"/>
      <c r="L2689" s="79"/>
    </row>
    <row r="2690" spans="10:12" x14ac:dyDescent="0.35">
      <c r="J2690" s="79"/>
      <c r="K2690" s="79"/>
      <c r="L2690" s="79"/>
    </row>
    <row r="2691" spans="10:12" x14ac:dyDescent="0.35">
      <c r="J2691" s="79"/>
      <c r="K2691" s="79"/>
      <c r="L2691" s="79"/>
    </row>
    <row r="2692" spans="10:12" x14ac:dyDescent="0.35">
      <c r="J2692" s="79"/>
      <c r="K2692" s="79"/>
      <c r="L2692" s="79"/>
    </row>
    <row r="2693" spans="10:12" x14ac:dyDescent="0.35">
      <c r="J2693" s="79"/>
      <c r="K2693" s="79"/>
      <c r="L2693" s="79"/>
    </row>
    <row r="2694" spans="10:12" x14ac:dyDescent="0.35">
      <c r="J2694" s="79"/>
      <c r="K2694" s="79"/>
      <c r="L2694" s="79"/>
    </row>
    <row r="2695" spans="10:12" x14ac:dyDescent="0.35">
      <c r="J2695" s="79"/>
      <c r="K2695" s="79"/>
      <c r="L2695" s="79"/>
    </row>
    <row r="2696" spans="10:12" x14ac:dyDescent="0.35">
      <c r="J2696" s="79"/>
      <c r="K2696" s="79"/>
      <c r="L2696" s="79"/>
    </row>
    <row r="2697" spans="10:12" x14ac:dyDescent="0.35">
      <c r="J2697" s="79"/>
      <c r="K2697" s="79"/>
      <c r="L2697" s="79"/>
    </row>
    <row r="2698" spans="10:12" x14ac:dyDescent="0.35">
      <c r="J2698" s="79"/>
      <c r="K2698" s="79"/>
      <c r="L2698" s="79"/>
    </row>
    <row r="2699" spans="10:12" x14ac:dyDescent="0.35">
      <c r="J2699" s="79"/>
      <c r="K2699" s="79"/>
      <c r="L2699" s="79"/>
    </row>
    <row r="2700" spans="10:12" x14ac:dyDescent="0.35">
      <c r="J2700" s="79"/>
      <c r="K2700" s="79"/>
      <c r="L2700" s="79"/>
    </row>
    <row r="2701" spans="10:12" x14ac:dyDescent="0.35">
      <c r="J2701" s="79"/>
      <c r="K2701" s="79"/>
      <c r="L2701" s="79"/>
    </row>
    <row r="2702" spans="10:12" x14ac:dyDescent="0.35">
      <c r="J2702" s="79"/>
      <c r="K2702" s="79"/>
      <c r="L2702" s="79"/>
    </row>
    <row r="2703" spans="10:12" x14ac:dyDescent="0.35">
      <c r="J2703" s="79"/>
      <c r="K2703" s="79"/>
      <c r="L2703" s="79"/>
    </row>
    <row r="2704" spans="10:12" x14ac:dyDescent="0.35">
      <c r="J2704" s="79"/>
      <c r="K2704" s="79"/>
      <c r="L2704" s="79"/>
    </row>
    <row r="2705" spans="10:12" x14ac:dyDescent="0.35">
      <c r="J2705" s="79"/>
      <c r="K2705" s="79"/>
      <c r="L2705" s="79"/>
    </row>
    <row r="2706" spans="10:12" x14ac:dyDescent="0.35">
      <c r="J2706" s="79"/>
      <c r="K2706" s="79"/>
      <c r="L2706" s="79"/>
    </row>
    <row r="2707" spans="10:12" x14ac:dyDescent="0.35">
      <c r="J2707" s="79"/>
      <c r="K2707" s="79"/>
      <c r="L2707" s="79"/>
    </row>
    <row r="2708" spans="10:12" x14ac:dyDescent="0.35">
      <c r="J2708" s="79"/>
      <c r="K2708" s="79"/>
      <c r="L2708" s="79"/>
    </row>
    <row r="2709" spans="10:12" x14ac:dyDescent="0.35">
      <c r="J2709" s="79"/>
      <c r="K2709" s="79"/>
      <c r="L2709" s="79"/>
    </row>
    <row r="2710" spans="10:12" x14ac:dyDescent="0.35">
      <c r="J2710" s="79"/>
      <c r="K2710" s="79"/>
      <c r="L2710" s="79"/>
    </row>
    <row r="2711" spans="10:12" x14ac:dyDescent="0.35">
      <c r="J2711" s="79"/>
      <c r="K2711" s="79"/>
      <c r="L2711" s="79"/>
    </row>
    <row r="2712" spans="10:12" x14ac:dyDescent="0.35">
      <c r="J2712" s="79"/>
      <c r="K2712" s="79"/>
      <c r="L2712" s="79"/>
    </row>
    <row r="2713" spans="10:12" x14ac:dyDescent="0.35">
      <c r="J2713" s="79"/>
      <c r="K2713" s="79"/>
      <c r="L2713" s="79"/>
    </row>
    <row r="2714" spans="10:12" x14ac:dyDescent="0.35">
      <c r="J2714" s="79"/>
      <c r="K2714" s="79"/>
      <c r="L2714" s="79"/>
    </row>
    <row r="2715" spans="10:12" x14ac:dyDescent="0.35">
      <c r="J2715" s="79"/>
      <c r="K2715" s="79"/>
      <c r="L2715" s="79"/>
    </row>
    <row r="2716" spans="10:12" x14ac:dyDescent="0.35">
      <c r="J2716" s="79"/>
      <c r="K2716" s="79"/>
      <c r="L2716" s="79"/>
    </row>
    <row r="2717" spans="10:12" x14ac:dyDescent="0.35">
      <c r="J2717" s="79"/>
      <c r="K2717" s="79"/>
      <c r="L2717" s="79"/>
    </row>
    <row r="2718" spans="10:12" x14ac:dyDescent="0.35">
      <c r="J2718" s="79"/>
      <c r="K2718" s="79"/>
      <c r="L2718" s="79"/>
    </row>
    <row r="2719" spans="10:12" x14ac:dyDescent="0.35">
      <c r="J2719" s="79"/>
      <c r="K2719" s="79"/>
      <c r="L2719" s="79"/>
    </row>
    <row r="2720" spans="10:12" x14ac:dyDescent="0.35">
      <c r="J2720" s="79"/>
      <c r="K2720" s="79"/>
      <c r="L2720" s="79"/>
    </row>
    <row r="2721" spans="10:12" x14ac:dyDescent="0.35">
      <c r="J2721" s="79"/>
      <c r="K2721" s="79"/>
      <c r="L2721" s="79"/>
    </row>
    <row r="2722" spans="10:12" x14ac:dyDescent="0.35">
      <c r="J2722" s="79"/>
      <c r="K2722" s="79"/>
      <c r="L2722" s="79"/>
    </row>
    <row r="2723" spans="10:12" x14ac:dyDescent="0.35">
      <c r="J2723" s="79"/>
      <c r="K2723" s="79"/>
      <c r="L2723" s="79"/>
    </row>
    <row r="2724" spans="10:12" x14ac:dyDescent="0.35">
      <c r="J2724" s="79"/>
      <c r="K2724" s="79"/>
      <c r="L2724" s="79"/>
    </row>
    <row r="2725" spans="10:12" x14ac:dyDescent="0.35">
      <c r="J2725" s="79"/>
      <c r="K2725" s="79"/>
      <c r="L2725" s="79"/>
    </row>
    <row r="2726" spans="10:12" x14ac:dyDescent="0.35">
      <c r="J2726" s="79"/>
      <c r="K2726" s="79"/>
      <c r="L2726" s="79"/>
    </row>
    <row r="2727" spans="10:12" x14ac:dyDescent="0.35">
      <c r="J2727" s="79"/>
      <c r="K2727" s="79"/>
      <c r="L2727" s="79"/>
    </row>
    <row r="2728" spans="10:12" x14ac:dyDescent="0.35">
      <c r="J2728" s="79"/>
      <c r="K2728" s="79"/>
      <c r="L2728" s="79"/>
    </row>
    <row r="2729" spans="10:12" x14ac:dyDescent="0.35">
      <c r="J2729" s="79"/>
      <c r="K2729" s="79"/>
      <c r="L2729" s="79"/>
    </row>
    <row r="2730" spans="10:12" x14ac:dyDescent="0.35">
      <c r="J2730" s="79"/>
      <c r="K2730" s="79"/>
      <c r="L2730" s="79"/>
    </row>
    <row r="2731" spans="10:12" x14ac:dyDescent="0.35">
      <c r="J2731" s="79"/>
      <c r="K2731" s="79"/>
      <c r="L2731" s="79"/>
    </row>
    <row r="2732" spans="10:12" x14ac:dyDescent="0.35">
      <c r="J2732" s="79"/>
      <c r="K2732" s="79"/>
      <c r="L2732" s="79"/>
    </row>
    <row r="2733" spans="10:12" x14ac:dyDescent="0.35">
      <c r="J2733" s="79"/>
      <c r="K2733" s="79"/>
      <c r="L2733" s="79"/>
    </row>
    <row r="2734" spans="10:12" x14ac:dyDescent="0.35">
      <c r="J2734" s="79"/>
      <c r="K2734" s="79"/>
      <c r="L2734" s="79"/>
    </row>
    <row r="2735" spans="10:12" x14ac:dyDescent="0.35">
      <c r="J2735" s="79"/>
      <c r="K2735" s="79"/>
      <c r="L2735" s="79"/>
    </row>
    <row r="2736" spans="10:12" x14ac:dyDescent="0.35">
      <c r="J2736" s="79"/>
      <c r="K2736" s="79"/>
      <c r="L2736" s="79"/>
    </row>
    <row r="2737" spans="10:12" x14ac:dyDescent="0.35">
      <c r="J2737" s="79"/>
      <c r="K2737" s="79"/>
      <c r="L2737" s="79"/>
    </row>
    <row r="2738" spans="10:12" x14ac:dyDescent="0.35">
      <c r="J2738" s="79"/>
      <c r="K2738" s="79"/>
      <c r="L2738" s="79"/>
    </row>
    <row r="2739" spans="10:12" x14ac:dyDescent="0.35">
      <c r="J2739" s="79"/>
      <c r="K2739" s="79"/>
      <c r="L2739" s="79"/>
    </row>
    <row r="2740" spans="10:12" x14ac:dyDescent="0.35">
      <c r="J2740" s="79"/>
      <c r="K2740" s="79"/>
      <c r="L2740" s="79"/>
    </row>
    <row r="2741" spans="10:12" x14ac:dyDescent="0.35">
      <c r="J2741" s="79"/>
      <c r="K2741" s="79"/>
      <c r="L2741" s="79"/>
    </row>
    <row r="2742" spans="10:12" x14ac:dyDescent="0.35">
      <c r="J2742" s="79"/>
      <c r="K2742" s="79"/>
      <c r="L2742" s="79"/>
    </row>
    <row r="2743" spans="10:12" x14ac:dyDescent="0.35">
      <c r="J2743" s="79"/>
      <c r="K2743" s="79"/>
      <c r="L2743" s="79"/>
    </row>
    <row r="2744" spans="10:12" x14ac:dyDescent="0.35">
      <c r="J2744" s="79"/>
      <c r="K2744" s="79"/>
      <c r="L2744" s="79"/>
    </row>
    <row r="2745" spans="10:12" x14ac:dyDescent="0.35">
      <c r="J2745" s="79"/>
      <c r="K2745" s="79"/>
      <c r="L2745" s="79"/>
    </row>
    <row r="2746" spans="10:12" x14ac:dyDescent="0.35">
      <c r="J2746" s="79"/>
      <c r="K2746" s="79"/>
      <c r="L2746" s="79"/>
    </row>
    <row r="2747" spans="10:12" x14ac:dyDescent="0.35">
      <c r="J2747" s="79"/>
      <c r="K2747" s="79"/>
      <c r="L2747" s="79"/>
    </row>
    <row r="2748" spans="10:12" x14ac:dyDescent="0.35">
      <c r="J2748" s="79"/>
      <c r="K2748" s="79"/>
      <c r="L2748" s="79"/>
    </row>
    <row r="2749" spans="10:12" x14ac:dyDescent="0.35">
      <c r="J2749" s="79"/>
      <c r="K2749" s="79"/>
      <c r="L2749" s="79"/>
    </row>
    <row r="2750" spans="10:12" x14ac:dyDescent="0.35">
      <c r="J2750" s="79"/>
      <c r="K2750" s="79"/>
      <c r="L2750" s="79"/>
    </row>
    <row r="2751" spans="10:12" x14ac:dyDescent="0.35">
      <c r="J2751" s="79"/>
      <c r="K2751" s="79"/>
      <c r="L2751" s="79"/>
    </row>
    <row r="2752" spans="10:12" x14ac:dyDescent="0.35">
      <c r="J2752" s="79"/>
      <c r="K2752" s="79"/>
      <c r="L2752" s="79"/>
    </row>
    <row r="2753" spans="10:12" x14ac:dyDescent="0.35">
      <c r="J2753" s="79"/>
      <c r="K2753" s="79"/>
      <c r="L2753" s="79"/>
    </row>
    <row r="2754" spans="10:12" x14ac:dyDescent="0.35">
      <c r="J2754" s="79"/>
      <c r="K2754" s="79"/>
      <c r="L2754" s="79"/>
    </row>
    <row r="2755" spans="10:12" x14ac:dyDescent="0.35">
      <c r="J2755" s="79"/>
      <c r="K2755" s="79"/>
      <c r="L2755" s="79"/>
    </row>
    <row r="2756" spans="10:12" x14ac:dyDescent="0.35">
      <c r="J2756" s="79"/>
      <c r="K2756" s="79"/>
      <c r="L2756" s="79"/>
    </row>
    <row r="2757" spans="10:12" x14ac:dyDescent="0.35">
      <c r="J2757" s="79"/>
      <c r="K2757" s="79"/>
      <c r="L2757" s="79"/>
    </row>
    <row r="2758" spans="10:12" x14ac:dyDescent="0.35">
      <c r="J2758" s="79"/>
      <c r="K2758" s="79"/>
      <c r="L2758" s="79"/>
    </row>
    <row r="2759" spans="10:12" x14ac:dyDescent="0.35">
      <c r="J2759" s="79"/>
      <c r="K2759" s="79"/>
      <c r="L2759" s="79"/>
    </row>
    <row r="2760" spans="10:12" x14ac:dyDescent="0.35">
      <c r="J2760" s="79"/>
      <c r="K2760" s="79"/>
      <c r="L2760" s="79"/>
    </row>
    <row r="2761" spans="10:12" x14ac:dyDescent="0.35">
      <c r="J2761" s="79"/>
      <c r="K2761" s="79"/>
      <c r="L2761" s="79"/>
    </row>
    <row r="2762" spans="10:12" x14ac:dyDescent="0.35">
      <c r="J2762" s="79"/>
      <c r="K2762" s="79"/>
      <c r="L2762" s="79"/>
    </row>
    <row r="2763" spans="10:12" x14ac:dyDescent="0.35">
      <c r="J2763" s="79"/>
      <c r="K2763" s="79"/>
      <c r="L2763" s="79"/>
    </row>
    <row r="2764" spans="10:12" x14ac:dyDescent="0.35">
      <c r="J2764" s="79"/>
      <c r="K2764" s="79"/>
      <c r="L2764" s="79"/>
    </row>
    <row r="2765" spans="10:12" x14ac:dyDescent="0.35">
      <c r="J2765" s="79"/>
      <c r="K2765" s="79"/>
      <c r="L2765" s="79"/>
    </row>
    <row r="2766" spans="10:12" x14ac:dyDescent="0.35">
      <c r="J2766" s="79"/>
      <c r="K2766" s="79"/>
      <c r="L2766" s="79"/>
    </row>
    <row r="2767" spans="10:12" x14ac:dyDescent="0.35">
      <c r="J2767" s="79"/>
      <c r="K2767" s="79"/>
      <c r="L2767" s="79"/>
    </row>
    <row r="2768" spans="10:12" x14ac:dyDescent="0.35">
      <c r="J2768" s="79"/>
      <c r="K2768" s="79"/>
      <c r="L2768" s="79"/>
    </row>
    <row r="2769" spans="10:12" x14ac:dyDescent="0.35">
      <c r="J2769" s="79"/>
      <c r="K2769" s="79"/>
      <c r="L2769" s="79"/>
    </row>
    <row r="2770" spans="10:12" x14ac:dyDescent="0.35">
      <c r="J2770" s="79"/>
      <c r="K2770" s="79"/>
      <c r="L2770" s="79"/>
    </row>
    <row r="2771" spans="10:12" x14ac:dyDescent="0.35">
      <c r="J2771" s="79"/>
      <c r="K2771" s="79"/>
      <c r="L2771" s="79"/>
    </row>
    <row r="2772" spans="10:12" x14ac:dyDescent="0.35">
      <c r="J2772" s="79"/>
      <c r="K2772" s="79"/>
      <c r="L2772" s="79"/>
    </row>
    <row r="2773" spans="10:12" x14ac:dyDescent="0.35">
      <c r="J2773" s="79"/>
      <c r="K2773" s="79"/>
      <c r="L2773" s="79"/>
    </row>
    <row r="2774" spans="10:12" x14ac:dyDescent="0.35">
      <c r="J2774" s="79"/>
      <c r="K2774" s="79"/>
      <c r="L2774" s="79"/>
    </row>
    <row r="2775" spans="10:12" x14ac:dyDescent="0.35">
      <c r="J2775" s="79"/>
      <c r="K2775" s="79"/>
      <c r="L2775" s="79"/>
    </row>
    <row r="2776" spans="10:12" x14ac:dyDescent="0.35">
      <c r="J2776" s="79"/>
      <c r="K2776" s="79"/>
      <c r="L2776" s="79"/>
    </row>
    <row r="2777" spans="10:12" x14ac:dyDescent="0.35">
      <c r="J2777" s="79"/>
      <c r="K2777" s="79"/>
      <c r="L2777" s="79"/>
    </row>
    <row r="2778" spans="10:12" x14ac:dyDescent="0.35">
      <c r="J2778" s="79"/>
      <c r="K2778" s="79"/>
      <c r="L2778" s="79"/>
    </row>
    <row r="2779" spans="10:12" x14ac:dyDescent="0.35">
      <c r="J2779" s="79"/>
      <c r="K2779" s="79"/>
      <c r="L2779" s="79"/>
    </row>
    <row r="2780" spans="10:12" x14ac:dyDescent="0.35">
      <c r="J2780" s="79"/>
      <c r="K2780" s="79"/>
      <c r="L2780" s="79"/>
    </row>
    <row r="2781" spans="10:12" x14ac:dyDescent="0.35">
      <c r="J2781" s="79"/>
      <c r="K2781" s="79"/>
      <c r="L2781" s="79"/>
    </row>
    <row r="2782" spans="10:12" x14ac:dyDescent="0.35">
      <c r="J2782" s="79"/>
      <c r="K2782" s="79"/>
      <c r="L2782" s="79"/>
    </row>
    <row r="2783" spans="10:12" x14ac:dyDescent="0.35">
      <c r="J2783" s="79"/>
      <c r="K2783" s="79"/>
      <c r="L2783" s="79"/>
    </row>
    <row r="2784" spans="10:12" x14ac:dyDescent="0.35">
      <c r="J2784" s="79"/>
      <c r="K2784" s="79"/>
      <c r="L2784" s="79"/>
    </row>
    <row r="2785" spans="10:12" x14ac:dyDescent="0.35">
      <c r="J2785" s="79"/>
      <c r="K2785" s="79"/>
      <c r="L2785" s="79"/>
    </row>
    <row r="2786" spans="10:12" x14ac:dyDescent="0.35">
      <c r="J2786" s="79"/>
      <c r="K2786" s="79"/>
      <c r="L2786" s="79"/>
    </row>
    <row r="2787" spans="10:12" x14ac:dyDescent="0.35">
      <c r="J2787" s="79"/>
      <c r="K2787" s="79"/>
      <c r="L2787" s="79"/>
    </row>
    <row r="2788" spans="10:12" x14ac:dyDescent="0.35">
      <c r="J2788" s="79"/>
      <c r="K2788" s="79"/>
      <c r="L2788" s="79"/>
    </row>
    <row r="2789" spans="10:12" x14ac:dyDescent="0.35">
      <c r="J2789" s="79"/>
      <c r="K2789" s="79"/>
      <c r="L2789" s="79"/>
    </row>
    <row r="2790" spans="10:12" x14ac:dyDescent="0.35">
      <c r="J2790" s="79"/>
      <c r="K2790" s="79"/>
      <c r="L2790" s="79"/>
    </row>
    <row r="2791" spans="10:12" x14ac:dyDescent="0.35">
      <c r="J2791" s="79"/>
      <c r="K2791" s="79"/>
      <c r="L2791" s="79"/>
    </row>
    <row r="2792" spans="10:12" x14ac:dyDescent="0.35">
      <c r="J2792" s="79"/>
      <c r="K2792" s="79"/>
      <c r="L2792" s="79"/>
    </row>
    <row r="2793" spans="10:12" x14ac:dyDescent="0.35">
      <c r="J2793" s="79"/>
      <c r="K2793" s="79"/>
      <c r="L2793" s="79"/>
    </row>
    <row r="2794" spans="10:12" x14ac:dyDescent="0.35">
      <c r="J2794" s="79"/>
      <c r="K2794" s="79"/>
      <c r="L2794" s="79"/>
    </row>
    <row r="2795" spans="10:12" x14ac:dyDescent="0.35">
      <c r="J2795" s="79"/>
      <c r="K2795" s="79"/>
      <c r="L2795" s="79"/>
    </row>
    <row r="2796" spans="10:12" x14ac:dyDescent="0.35">
      <c r="J2796" s="79"/>
      <c r="K2796" s="79"/>
      <c r="L2796" s="79"/>
    </row>
    <row r="2797" spans="10:12" x14ac:dyDescent="0.35">
      <c r="J2797" s="79"/>
      <c r="K2797" s="79"/>
      <c r="L2797" s="79"/>
    </row>
    <row r="2798" spans="10:12" x14ac:dyDescent="0.35">
      <c r="J2798" s="79"/>
      <c r="K2798" s="79"/>
      <c r="L2798" s="79"/>
    </row>
    <row r="2799" spans="10:12" x14ac:dyDescent="0.35">
      <c r="J2799" s="79"/>
      <c r="K2799" s="79"/>
      <c r="L2799" s="79"/>
    </row>
    <row r="2800" spans="10:12" x14ac:dyDescent="0.35">
      <c r="J2800" s="79"/>
      <c r="K2800" s="79"/>
      <c r="L2800" s="79"/>
    </row>
    <row r="2801" spans="10:12" x14ac:dyDescent="0.35">
      <c r="J2801" s="79"/>
      <c r="K2801" s="79"/>
      <c r="L2801" s="79"/>
    </row>
    <row r="2802" spans="10:12" x14ac:dyDescent="0.35">
      <c r="J2802" s="79"/>
      <c r="K2802" s="79"/>
      <c r="L2802" s="79"/>
    </row>
    <row r="2803" spans="10:12" x14ac:dyDescent="0.35">
      <c r="J2803" s="79"/>
      <c r="K2803" s="79"/>
      <c r="L2803" s="79"/>
    </row>
    <row r="2804" spans="10:12" x14ac:dyDescent="0.35">
      <c r="J2804" s="79"/>
      <c r="K2804" s="79"/>
      <c r="L2804" s="79"/>
    </row>
    <row r="2805" spans="10:12" x14ac:dyDescent="0.35">
      <c r="J2805" s="79"/>
      <c r="K2805" s="79"/>
      <c r="L2805" s="79"/>
    </row>
    <row r="2806" spans="10:12" x14ac:dyDescent="0.35">
      <c r="J2806" s="79"/>
      <c r="K2806" s="79"/>
      <c r="L2806" s="79"/>
    </row>
    <row r="2807" spans="10:12" x14ac:dyDescent="0.35">
      <c r="J2807" s="79"/>
      <c r="K2807" s="79"/>
      <c r="L2807" s="79"/>
    </row>
    <row r="2808" spans="10:12" x14ac:dyDescent="0.35">
      <c r="J2808" s="79"/>
      <c r="K2808" s="79"/>
      <c r="L2808" s="79"/>
    </row>
    <row r="2809" spans="10:12" x14ac:dyDescent="0.35">
      <c r="J2809" s="79"/>
      <c r="K2809" s="79"/>
      <c r="L2809" s="79"/>
    </row>
    <row r="2810" spans="10:12" x14ac:dyDescent="0.35">
      <c r="J2810" s="79"/>
      <c r="K2810" s="79"/>
      <c r="L2810" s="79"/>
    </row>
    <row r="2811" spans="10:12" x14ac:dyDescent="0.35">
      <c r="J2811" s="79"/>
      <c r="K2811" s="79"/>
      <c r="L2811" s="79"/>
    </row>
    <row r="2812" spans="10:12" x14ac:dyDescent="0.35">
      <c r="J2812" s="79"/>
      <c r="K2812" s="79"/>
      <c r="L2812" s="79"/>
    </row>
    <row r="2813" spans="10:12" x14ac:dyDescent="0.35">
      <c r="J2813" s="79"/>
      <c r="K2813" s="79"/>
      <c r="L2813" s="79"/>
    </row>
    <row r="2814" spans="10:12" x14ac:dyDescent="0.35">
      <c r="J2814" s="79"/>
      <c r="K2814" s="79"/>
      <c r="L2814" s="79"/>
    </row>
    <row r="2815" spans="10:12" x14ac:dyDescent="0.35">
      <c r="J2815" s="79"/>
      <c r="K2815" s="79"/>
      <c r="L2815" s="79"/>
    </row>
    <row r="2816" spans="10:12" x14ac:dyDescent="0.35">
      <c r="J2816" s="79"/>
      <c r="K2816" s="79"/>
      <c r="L2816" s="79"/>
    </row>
    <row r="2817" spans="10:12" x14ac:dyDescent="0.35">
      <c r="J2817" s="79"/>
      <c r="K2817" s="79"/>
      <c r="L2817" s="79"/>
    </row>
    <row r="2818" spans="10:12" x14ac:dyDescent="0.35">
      <c r="J2818" s="79"/>
      <c r="K2818" s="79"/>
      <c r="L2818" s="79"/>
    </row>
    <row r="2819" spans="10:12" x14ac:dyDescent="0.35">
      <c r="J2819" s="79"/>
      <c r="K2819" s="79"/>
      <c r="L2819" s="79"/>
    </row>
    <row r="2820" spans="10:12" x14ac:dyDescent="0.35">
      <c r="J2820" s="79"/>
      <c r="K2820" s="79"/>
      <c r="L2820" s="79"/>
    </row>
    <row r="2821" spans="10:12" x14ac:dyDescent="0.35">
      <c r="J2821" s="79"/>
      <c r="K2821" s="79"/>
      <c r="L2821" s="79"/>
    </row>
    <row r="2822" spans="10:12" x14ac:dyDescent="0.35">
      <c r="J2822" s="79"/>
      <c r="K2822" s="79"/>
      <c r="L2822" s="79"/>
    </row>
    <row r="2823" spans="10:12" x14ac:dyDescent="0.35">
      <c r="J2823" s="79"/>
      <c r="K2823" s="79"/>
      <c r="L2823" s="79"/>
    </row>
    <row r="2824" spans="10:12" x14ac:dyDescent="0.35">
      <c r="J2824" s="79"/>
      <c r="K2824" s="79"/>
      <c r="L2824" s="79"/>
    </row>
    <row r="2825" spans="10:12" x14ac:dyDescent="0.35">
      <c r="J2825" s="79"/>
      <c r="K2825" s="79"/>
      <c r="L2825" s="79"/>
    </row>
    <row r="2826" spans="10:12" x14ac:dyDescent="0.35">
      <c r="J2826" s="79"/>
      <c r="K2826" s="79"/>
      <c r="L2826" s="79"/>
    </row>
    <row r="2827" spans="10:12" x14ac:dyDescent="0.35">
      <c r="J2827" s="79"/>
      <c r="K2827" s="79"/>
      <c r="L2827" s="79"/>
    </row>
    <row r="2828" spans="10:12" x14ac:dyDescent="0.35">
      <c r="J2828" s="79"/>
      <c r="K2828" s="79"/>
      <c r="L2828" s="79"/>
    </row>
    <row r="2829" spans="10:12" x14ac:dyDescent="0.35">
      <c r="J2829" s="79"/>
      <c r="K2829" s="79"/>
      <c r="L2829" s="79"/>
    </row>
    <row r="2830" spans="10:12" x14ac:dyDescent="0.35">
      <c r="J2830" s="79"/>
      <c r="K2830" s="79"/>
      <c r="L2830" s="79"/>
    </row>
    <row r="2831" spans="10:12" x14ac:dyDescent="0.35">
      <c r="J2831" s="79"/>
      <c r="K2831" s="79"/>
      <c r="L2831" s="79"/>
    </row>
    <row r="2832" spans="10:12" x14ac:dyDescent="0.35">
      <c r="J2832" s="79"/>
      <c r="K2832" s="79"/>
      <c r="L2832" s="79"/>
    </row>
    <row r="2833" spans="10:12" x14ac:dyDescent="0.35">
      <c r="J2833" s="79"/>
      <c r="K2833" s="79"/>
      <c r="L2833" s="79"/>
    </row>
    <row r="2834" spans="10:12" x14ac:dyDescent="0.35">
      <c r="J2834" s="79"/>
      <c r="K2834" s="79"/>
      <c r="L2834" s="79"/>
    </row>
    <row r="2835" spans="10:12" x14ac:dyDescent="0.35">
      <c r="J2835" s="79"/>
      <c r="K2835" s="79"/>
      <c r="L2835" s="79"/>
    </row>
    <row r="2836" spans="10:12" x14ac:dyDescent="0.35">
      <c r="J2836" s="79"/>
      <c r="K2836" s="79"/>
      <c r="L2836" s="79"/>
    </row>
    <row r="2837" spans="10:12" x14ac:dyDescent="0.35">
      <c r="J2837" s="79"/>
      <c r="K2837" s="79"/>
      <c r="L2837" s="79"/>
    </row>
    <row r="2838" spans="10:12" x14ac:dyDescent="0.35">
      <c r="J2838" s="79"/>
      <c r="K2838" s="79"/>
      <c r="L2838" s="79"/>
    </row>
    <row r="2839" spans="10:12" x14ac:dyDescent="0.35">
      <c r="J2839" s="79"/>
      <c r="K2839" s="79"/>
      <c r="L2839" s="79"/>
    </row>
    <row r="2840" spans="10:12" x14ac:dyDescent="0.35">
      <c r="J2840" s="79"/>
      <c r="K2840" s="79"/>
      <c r="L2840" s="79"/>
    </row>
    <row r="2841" spans="10:12" x14ac:dyDescent="0.35">
      <c r="J2841" s="79"/>
      <c r="K2841" s="79"/>
      <c r="L2841" s="79"/>
    </row>
    <row r="2842" spans="10:12" x14ac:dyDescent="0.35">
      <c r="J2842" s="79"/>
      <c r="K2842" s="79"/>
      <c r="L2842" s="79"/>
    </row>
    <row r="2843" spans="10:12" x14ac:dyDescent="0.35">
      <c r="J2843" s="79"/>
      <c r="K2843" s="79"/>
      <c r="L2843" s="79"/>
    </row>
    <row r="2844" spans="10:12" x14ac:dyDescent="0.35">
      <c r="J2844" s="79"/>
      <c r="K2844" s="79"/>
      <c r="L2844" s="79"/>
    </row>
    <row r="2845" spans="10:12" x14ac:dyDescent="0.35">
      <c r="J2845" s="79"/>
      <c r="K2845" s="79"/>
      <c r="L2845" s="79"/>
    </row>
    <row r="2846" spans="10:12" x14ac:dyDescent="0.35">
      <c r="J2846" s="79"/>
      <c r="K2846" s="79"/>
      <c r="L2846" s="79"/>
    </row>
    <row r="2847" spans="10:12" x14ac:dyDescent="0.35">
      <c r="J2847" s="79"/>
      <c r="K2847" s="79"/>
      <c r="L2847" s="79"/>
    </row>
    <row r="2848" spans="10:12" x14ac:dyDescent="0.35">
      <c r="J2848" s="79"/>
      <c r="K2848" s="79"/>
      <c r="L2848" s="79"/>
    </row>
    <row r="2849" spans="10:12" x14ac:dyDescent="0.35">
      <c r="J2849" s="79"/>
      <c r="K2849" s="79"/>
      <c r="L2849" s="79"/>
    </row>
    <row r="2850" spans="10:12" x14ac:dyDescent="0.35">
      <c r="J2850" s="79"/>
      <c r="K2850" s="79"/>
      <c r="L2850" s="79"/>
    </row>
    <row r="2851" spans="10:12" x14ac:dyDescent="0.35">
      <c r="J2851" s="79"/>
      <c r="K2851" s="79"/>
      <c r="L2851" s="79"/>
    </row>
    <row r="2852" spans="10:12" x14ac:dyDescent="0.35">
      <c r="J2852" s="79"/>
      <c r="K2852" s="79"/>
      <c r="L2852" s="79"/>
    </row>
    <row r="2853" spans="10:12" x14ac:dyDescent="0.35">
      <c r="J2853" s="79"/>
      <c r="K2853" s="79"/>
      <c r="L2853" s="79"/>
    </row>
    <row r="2854" spans="10:12" x14ac:dyDescent="0.35">
      <c r="J2854" s="79"/>
      <c r="K2854" s="79"/>
      <c r="L2854" s="79"/>
    </row>
    <row r="2855" spans="10:12" x14ac:dyDescent="0.35">
      <c r="J2855" s="79"/>
      <c r="K2855" s="79"/>
      <c r="L2855" s="79"/>
    </row>
    <row r="2856" spans="10:12" x14ac:dyDescent="0.35">
      <c r="J2856" s="79"/>
      <c r="K2856" s="79"/>
      <c r="L2856" s="79"/>
    </row>
    <row r="2857" spans="10:12" x14ac:dyDescent="0.35">
      <c r="J2857" s="79"/>
      <c r="K2857" s="79"/>
      <c r="L2857" s="79"/>
    </row>
    <row r="2858" spans="10:12" x14ac:dyDescent="0.35">
      <c r="J2858" s="79"/>
      <c r="K2858" s="79"/>
      <c r="L2858" s="79"/>
    </row>
    <row r="2859" spans="10:12" x14ac:dyDescent="0.35">
      <c r="J2859" s="79"/>
      <c r="K2859" s="79"/>
      <c r="L2859" s="79"/>
    </row>
    <row r="2860" spans="10:12" x14ac:dyDescent="0.35">
      <c r="J2860" s="79"/>
      <c r="K2860" s="79"/>
      <c r="L2860" s="79"/>
    </row>
    <row r="2861" spans="10:12" x14ac:dyDescent="0.35">
      <c r="J2861" s="79"/>
      <c r="K2861" s="79"/>
      <c r="L2861" s="79"/>
    </row>
    <row r="2862" spans="10:12" x14ac:dyDescent="0.35">
      <c r="J2862" s="79"/>
      <c r="K2862" s="79"/>
      <c r="L2862" s="79"/>
    </row>
    <row r="2863" spans="10:12" x14ac:dyDescent="0.35">
      <c r="J2863" s="79"/>
      <c r="K2863" s="79"/>
      <c r="L2863" s="79"/>
    </row>
    <row r="2864" spans="10:12" x14ac:dyDescent="0.35">
      <c r="J2864" s="79"/>
      <c r="K2864" s="79"/>
      <c r="L2864" s="79"/>
    </row>
    <row r="2865" spans="10:12" x14ac:dyDescent="0.35">
      <c r="J2865" s="79"/>
      <c r="K2865" s="79"/>
      <c r="L2865" s="79"/>
    </row>
    <row r="2866" spans="10:12" x14ac:dyDescent="0.35">
      <c r="J2866" s="79"/>
      <c r="K2866" s="79"/>
      <c r="L2866" s="79"/>
    </row>
    <row r="2867" spans="10:12" x14ac:dyDescent="0.35">
      <c r="J2867" s="79"/>
      <c r="K2867" s="79"/>
      <c r="L2867" s="79"/>
    </row>
    <row r="2868" spans="10:12" x14ac:dyDescent="0.35">
      <c r="J2868" s="79"/>
      <c r="K2868" s="79"/>
      <c r="L2868" s="79"/>
    </row>
    <row r="2869" spans="10:12" x14ac:dyDescent="0.35">
      <c r="J2869" s="79"/>
      <c r="K2869" s="79"/>
      <c r="L2869" s="79"/>
    </row>
    <row r="2870" spans="10:12" x14ac:dyDescent="0.35">
      <c r="J2870" s="79"/>
      <c r="K2870" s="79"/>
      <c r="L2870" s="79"/>
    </row>
    <row r="2871" spans="10:12" x14ac:dyDescent="0.35">
      <c r="J2871" s="79"/>
      <c r="K2871" s="79"/>
      <c r="L2871" s="79"/>
    </row>
    <row r="2872" spans="10:12" x14ac:dyDescent="0.35">
      <c r="J2872" s="79"/>
      <c r="K2872" s="79"/>
      <c r="L2872" s="79"/>
    </row>
    <row r="2873" spans="10:12" x14ac:dyDescent="0.35">
      <c r="J2873" s="79"/>
      <c r="K2873" s="79"/>
      <c r="L2873" s="79"/>
    </row>
    <row r="2874" spans="10:12" x14ac:dyDescent="0.35">
      <c r="J2874" s="79"/>
      <c r="K2874" s="79"/>
      <c r="L2874" s="79"/>
    </row>
    <row r="2875" spans="10:12" x14ac:dyDescent="0.35">
      <c r="J2875" s="79"/>
      <c r="K2875" s="79"/>
      <c r="L2875" s="79"/>
    </row>
    <row r="2876" spans="10:12" x14ac:dyDescent="0.35">
      <c r="J2876" s="79"/>
      <c r="K2876" s="79"/>
      <c r="L2876" s="79"/>
    </row>
    <row r="2877" spans="10:12" x14ac:dyDescent="0.35">
      <c r="J2877" s="79"/>
      <c r="K2877" s="79"/>
      <c r="L2877" s="79"/>
    </row>
    <row r="2878" spans="10:12" x14ac:dyDescent="0.35">
      <c r="J2878" s="79"/>
      <c r="K2878" s="79"/>
      <c r="L2878" s="79"/>
    </row>
    <row r="2879" spans="10:12" x14ac:dyDescent="0.35">
      <c r="J2879" s="79"/>
      <c r="K2879" s="79"/>
      <c r="L2879" s="79"/>
    </row>
    <row r="2880" spans="10:12" x14ac:dyDescent="0.35">
      <c r="J2880" s="79"/>
      <c r="K2880" s="79"/>
      <c r="L2880" s="79"/>
    </row>
    <row r="2881" spans="10:12" x14ac:dyDescent="0.35">
      <c r="J2881" s="79"/>
      <c r="K2881" s="79"/>
      <c r="L2881" s="79"/>
    </row>
    <row r="2882" spans="10:12" x14ac:dyDescent="0.35">
      <c r="J2882" s="79"/>
      <c r="K2882" s="79"/>
      <c r="L2882" s="79"/>
    </row>
    <row r="2883" spans="10:12" x14ac:dyDescent="0.35">
      <c r="J2883" s="79"/>
      <c r="K2883" s="79"/>
      <c r="L2883" s="79"/>
    </row>
    <row r="2884" spans="10:12" x14ac:dyDescent="0.35">
      <c r="J2884" s="79"/>
      <c r="K2884" s="79"/>
      <c r="L2884" s="79"/>
    </row>
    <row r="2885" spans="10:12" x14ac:dyDescent="0.35">
      <c r="J2885" s="79"/>
      <c r="K2885" s="79"/>
      <c r="L2885" s="79"/>
    </row>
    <row r="2886" spans="10:12" x14ac:dyDescent="0.35">
      <c r="J2886" s="79"/>
      <c r="K2886" s="79"/>
      <c r="L2886" s="79"/>
    </row>
    <row r="2887" spans="10:12" x14ac:dyDescent="0.35">
      <c r="J2887" s="79"/>
      <c r="K2887" s="79"/>
      <c r="L2887" s="79"/>
    </row>
    <row r="2888" spans="10:12" x14ac:dyDescent="0.35">
      <c r="J2888" s="79"/>
      <c r="K2888" s="79"/>
      <c r="L2888" s="79"/>
    </row>
    <row r="2889" spans="10:12" x14ac:dyDescent="0.35">
      <c r="J2889" s="79"/>
      <c r="K2889" s="79"/>
      <c r="L2889" s="79"/>
    </row>
    <row r="2890" spans="10:12" x14ac:dyDescent="0.35">
      <c r="J2890" s="79"/>
      <c r="K2890" s="79"/>
      <c r="L2890" s="79"/>
    </row>
    <row r="2891" spans="10:12" x14ac:dyDescent="0.35">
      <c r="J2891" s="79"/>
      <c r="K2891" s="79"/>
      <c r="L2891" s="79"/>
    </row>
    <row r="2892" spans="10:12" x14ac:dyDescent="0.35">
      <c r="J2892" s="79"/>
      <c r="K2892" s="79"/>
      <c r="L2892" s="79"/>
    </row>
    <row r="2893" spans="10:12" x14ac:dyDescent="0.35">
      <c r="J2893" s="79"/>
      <c r="K2893" s="79"/>
      <c r="L2893" s="79"/>
    </row>
    <row r="2894" spans="10:12" x14ac:dyDescent="0.35">
      <c r="J2894" s="79"/>
      <c r="K2894" s="79"/>
      <c r="L2894" s="79"/>
    </row>
    <row r="2895" spans="10:12" x14ac:dyDescent="0.35">
      <c r="J2895" s="79"/>
      <c r="K2895" s="79"/>
      <c r="L2895" s="79"/>
    </row>
    <row r="2896" spans="10:12" x14ac:dyDescent="0.35">
      <c r="J2896" s="79"/>
      <c r="K2896" s="79"/>
      <c r="L2896" s="79"/>
    </row>
    <row r="2897" spans="10:12" x14ac:dyDescent="0.35">
      <c r="J2897" s="79"/>
      <c r="K2897" s="79"/>
      <c r="L2897" s="79"/>
    </row>
    <row r="2898" spans="10:12" x14ac:dyDescent="0.35">
      <c r="J2898" s="79"/>
      <c r="K2898" s="79"/>
      <c r="L2898" s="79"/>
    </row>
    <row r="2899" spans="10:12" x14ac:dyDescent="0.35">
      <c r="J2899" s="79"/>
      <c r="K2899" s="79"/>
      <c r="L2899" s="79"/>
    </row>
    <row r="2900" spans="10:12" x14ac:dyDescent="0.35">
      <c r="J2900" s="79"/>
      <c r="K2900" s="79"/>
      <c r="L2900" s="79"/>
    </row>
    <row r="2901" spans="10:12" x14ac:dyDescent="0.35">
      <c r="J2901" s="79"/>
      <c r="K2901" s="79"/>
      <c r="L2901" s="79"/>
    </row>
    <row r="2902" spans="10:12" x14ac:dyDescent="0.35">
      <c r="J2902" s="79"/>
      <c r="K2902" s="79"/>
      <c r="L2902" s="79"/>
    </row>
    <row r="2903" spans="10:12" x14ac:dyDescent="0.35">
      <c r="J2903" s="79"/>
      <c r="K2903" s="79"/>
      <c r="L2903" s="79"/>
    </row>
    <row r="2904" spans="10:12" x14ac:dyDescent="0.35">
      <c r="J2904" s="79"/>
      <c r="K2904" s="79"/>
      <c r="L2904" s="79"/>
    </row>
    <row r="2905" spans="10:12" x14ac:dyDescent="0.35">
      <c r="J2905" s="79"/>
      <c r="K2905" s="79"/>
      <c r="L2905" s="79"/>
    </row>
    <row r="2906" spans="10:12" x14ac:dyDescent="0.35">
      <c r="J2906" s="79"/>
      <c r="K2906" s="79"/>
      <c r="L2906" s="79"/>
    </row>
    <row r="2907" spans="10:12" x14ac:dyDescent="0.35">
      <c r="J2907" s="79"/>
      <c r="K2907" s="79"/>
      <c r="L2907" s="79"/>
    </row>
    <row r="2908" spans="10:12" x14ac:dyDescent="0.35">
      <c r="J2908" s="79"/>
      <c r="K2908" s="79"/>
      <c r="L2908" s="79"/>
    </row>
    <row r="2909" spans="10:12" x14ac:dyDescent="0.35">
      <c r="J2909" s="79"/>
      <c r="K2909" s="79"/>
      <c r="L2909" s="79"/>
    </row>
    <row r="2910" spans="10:12" x14ac:dyDescent="0.35">
      <c r="J2910" s="79"/>
      <c r="K2910" s="79"/>
      <c r="L2910" s="79"/>
    </row>
    <row r="2911" spans="10:12" x14ac:dyDescent="0.35">
      <c r="J2911" s="79"/>
      <c r="K2911" s="79"/>
      <c r="L2911" s="79"/>
    </row>
    <row r="2912" spans="10:12" x14ac:dyDescent="0.35">
      <c r="J2912" s="79"/>
      <c r="K2912" s="79"/>
      <c r="L2912" s="79"/>
    </row>
    <row r="2913" spans="10:12" x14ac:dyDescent="0.35">
      <c r="J2913" s="79"/>
      <c r="K2913" s="79"/>
      <c r="L2913" s="79"/>
    </row>
    <row r="2914" spans="10:12" x14ac:dyDescent="0.35">
      <c r="J2914" s="79"/>
      <c r="K2914" s="79"/>
      <c r="L2914" s="79"/>
    </row>
    <row r="2915" spans="10:12" x14ac:dyDescent="0.35">
      <c r="J2915" s="79"/>
      <c r="K2915" s="79"/>
      <c r="L2915" s="79"/>
    </row>
    <row r="2916" spans="10:12" x14ac:dyDescent="0.35">
      <c r="J2916" s="79"/>
      <c r="K2916" s="79"/>
      <c r="L2916" s="79"/>
    </row>
    <row r="2917" spans="10:12" x14ac:dyDescent="0.35">
      <c r="J2917" s="79"/>
      <c r="K2917" s="79"/>
      <c r="L2917" s="79"/>
    </row>
    <row r="2918" spans="10:12" x14ac:dyDescent="0.35">
      <c r="J2918" s="79"/>
      <c r="K2918" s="79"/>
      <c r="L2918" s="79"/>
    </row>
    <row r="2919" spans="10:12" x14ac:dyDescent="0.35">
      <c r="J2919" s="79"/>
      <c r="K2919" s="79"/>
      <c r="L2919" s="79"/>
    </row>
    <row r="2920" spans="10:12" x14ac:dyDescent="0.35">
      <c r="J2920" s="79"/>
      <c r="K2920" s="79"/>
      <c r="L2920" s="79"/>
    </row>
    <row r="2921" spans="10:12" x14ac:dyDescent="0.35">
      <c r="J2921" s="79"/>
      <c r="K2921" s="79"/>
      <c r="L2921" s="79"/>
    </row>
    <row r="2922" spans="10:12" x14ac:dyDescent="0.35">
      <c r="J2922" s="79"/>
      <c r="K2922" s="79"/>
      <c r="L2922" s="79"/>
    </row>
    <row r="2923" spans="10:12" x14ac:dyDescent="0.35">
      <c r="J2923" s="79"/>
      <c r="K2923" s="79"/>
      <c r="L2923" s="79"/>
    </row>
    <row r="2924" spans="10:12" x14ac:dyDescent="0.35">
      <c r="J2924" s="79"/>
      <c r="K2924" s="79"/>
      <c r="L2924" s="79"/>
    </row>
    <row r="2925" spans="10:12" x14ac:dyDescent="0.35">
      <c r="J2925" s="79"/>
      <c r="K2925" s="79"/>
      <c r="L2925" s="79"/>
    </row>
    <row r="2926" spans="10:12" x14ac:dyDescent="0.35">
      <c r="J2926" s="79"/>
      <c r="K2926" s="79"/>
      <c r="L2926" s="79"/>
    </row>
    <row r="2927" spans="10:12" x14ac:dyDescent="0.35">
      <c r="J2927" s="79"/>
      <c r="K2927" s="79"/>
      <c r="L2927" s="79"/>
    </row>
    <row r="2928" spans="10:12" x14ac:dyDescent="0.35">
      <c r="J2928" s="79"/>
      <c r="K2928" s="79"/>
      <c r="L2928" s="79"/>
    </row>
    <row r="2929" spans="10:12" x14ac:dyDescent="0.35">
      <c r="J2929" s="79"/>
      <c r="K2929" s="79"/>
      <c r="L2929" s="79"/>
    </row>
    <row r="2930" spans="10:12" x14ac:dyDescent="0.35">
      <c r="J2930" s="79"/>
      <c r="K2930" s="79"/>
      <c r="L2930" s="79"/>
    </row>
    <row r="2931" spans="10:12" x14ac:dyDescent="0.35">
      <c r="J2931" s="79"/>
      <c r="K2931" s="79"/>
      <c r="L2931" s="79"/>
    </row>
    <row r="2932" spans="10:12" x14ac:dyDescent="0.35">
      <c r="J2932" s="79"/>
      <c r="K2932" s="79"/>
      <c r="L2932" s="79"/>
    </row>
    <row r="2933" spans="10:12" x14ac:dyDescent="0.35">
      <c r="J2933" s="79"/>
      <c r="K2933" s="79"/>
      <c r="L2933" s="79"/>
    </row>
    <row r="2934" spans="10:12" x14ac:dyDescent="0.35">
      <c r="J2934" s="79"/>
      <c r="K2934" s="79"/>
      <c r="L2934" s="79"/>
    </row>
    <row r="2935" spans="10:12" x14ac:dyDescent="0.35">
      <c r="J2935" s="79"/>
      <c r="K2935" s="79"/>
      <c r="L2935" s="79"/>
    </row>
    <row r="2936" spans="10:12" x14ac:dyDescent="0.35">
      <c r="J2936" s="79"/>
      <c r="K2936" s="79"/>
      <c r="L2936" s="79"/>
    </row>
    <row r="2937" spans="10:12" x14ac:dyDescent="0.35">
      <c r="J2937" s="79"/>
      <c r="K2937" s="79"/>
      <c r="L2937" s="79"/>
    </row>
    <row r="2938" spans="10:12" x14ac:dyDescent="0.35">
      <c r="J2938" s="79"/>
      <c r="K2938" s="79"/>
      <c r="L2938" s="79"/>
    </row>
    <row r="2939" spans="10:12" x14ac:dyDescent="0.35">
      <c r="J2939" s="79"/>
      <c r="K2939" s="79"/>
      <c r="L2939" s="79"/>
    </row>
    <row r="2940" spans="10:12" x14ac:dyDescent="0.35">
      <c r="J2940" s="79"/>
      <c r="K2940" s="79"/>
      <c r="L2940" s="79"/>
    </row>
    <row r="2941" spans="10:12" x14ac:dyDescent="0.35">
      <c r="J2941" s="79"/>
      <c r="K2941" s="79"/>
      <c r="L2941" s="79"/>
    </row>
    <row r="2942" spans="10:12" x14ac:dyDescent="0.35">
      <c r="J2942" s="79"/>
      <c r="K2942" s="79"/>
      <c r="L2942" s="79"/>
    </row>
    <row r="2943" spans="10:12" x14ac:dyDescent="0.35">
      <c r="J2943" s="79"/>
      <c r="K2943" s="79"/>
      <c r="L2943" s="79"/>
    </row>
    <row r="2944" spans="10:12" x14ac:dyDescent="0.35">
      <c r="J2944" s="79"/>
      <c r="K2944" s="79"/>
      <c r="L2944" s="79"/>
    </row>
    <row r="2945" spans="10:12" x14ac:dyDescent="0.35">
      <c r="J2945" s="79"/>
      <c r="K2945" s="79"/>
      <c r="L2945" s="79"/>
    </row>
    <row r="2946" spans="10:12" x14ac:dyDescent="0.35">
      <c r="J2946" s="79"/>
      <c r="K2946" s="79"/>
      <c r="L2946" s="79"/>
    </row>
    <row r="2947" spans="10:12" x14ac:dyDescent="0.35">
      <c r="J2947" s="79"/>
      <c r="K2947" s="79"/>
      <c r="L2947" s="79"/>
    </row>
    <row r="2948" spans="10:12" x14ac:dyDescent="0.35">
      <c r="J2948" s="79"/>
      <c r="K2948" s="79"/>
      <c r="L2948" s="79"/>
    </row>
    <row r="2949" spans="10:12" x14ac:dyDescent="0.35">
      <c r="J2949" s="79"/>
      <c r="K2949" s="79"/>
      <c r="L2949" s="79"/>
    </row>
    <row r="2950" spans="10:12" x14ac:dyDescent="0.35">
      <c r="J2950" s="79"/>
      <c r="K2950" s="79"/>
      <c r="L2950" s="79"/>
    </row>
    <row r="2951" spans="10:12" x14ac:dyDescent="0.35">
      <c r="J2951" s="79"/>
      <c r="K2951" s="79"/>
      <c r="L2951" s="79"/>
    </row>
    <row r="2952" spans="10:12" x14ac:dyDescent="0.35">
      <c r="J2952" s="79"/>
      <c r="K2952" s="79"/>
      <c r="L2952" s="79"/>
    </row>
    <row r="2953" spans="10:12" x14ac:dyDescent="0.35">
      <c r="J2953" s="79"/>
      <c r="K2953" s="79"/>
      <c r="L2953" s="79"/>
    </row>
    <row r="2954" spans="10:12" x14ac:dyDescent="0.35">
      <c r="J2954" s="79"/>
      <c r="K2954" s="79"/>
      <c r="L2954" s="79"/>
    </row>
    <row r="2955" spans="10:12" x14ac:dyDescent="0.35">
      <c r="J2955" s="79"/>
      <c r="K2955" s="79"/>
      <c r="L2955" s="79"/>
    </row>
    <row r="2956" spans="10:12" x14ac:dyDescent="0.35">
      <c r="J2956" s="79"/>
      <c r="K2956" s="79"/>
      <c r="L2956" s="79"/>
    </row>
    <row r="2957" spans="10:12" x14ac:dyDescent="0.35">
      <c r="J2957" s="79"/>
      <c r="K2957" s="79"/>
      <c r="L2957" s="79"/>
    </row>
    <row r="2958" spans="10:12" x14ac:dyDescent="0.35">
      <c r="J2958" s="79"/>
      <c r="K2958" s="79"/>
      <c r="L2958" s="79"/>
    </row>
    <row r="2959" spans="10:12" x14ac:dyDescent="0.35">
      <c r="J2959" s="79"/>
      <c r="K2959" s="79"/>
      <c r="L2959" s="79"/>
    </row>
    <row r="2960" spans="10:12" x14ac:dyDescent="0.35">
      <c r="J2960" s="79"/>
      <c r="K2960" s="79"/>
      <c r="L2960" s="79"/>
    </row>
    <row r="2961" spans="10:12" x14ac:dyDescent="0.35">
      <c r="J2961" s="79"/>
      <c r="K2961" s="79"/>
      <c r="L2961" s="79"/>
    </row>
    <row r="2962" spans="10:12" x14ac:dyDescent="0.35">
      <c r="J2962" s="79"/>
      <c r="K2962" s="79"/>
      <c r="L2962" s="79"/>
    </row>
    <row r="2963" spans="10:12" x14ac:dyDescent="0.35">
      <c r="J2963" s="79"/>
      <c r="K2963" s="79"/>
      <c r="L2963" s="79"/>
    </row>
    <row r="2964" spans="10:12" x14ac:dyDescent="0.35">
      <c r="J2964" s="79"/>
      <c r="K2964" s="79"/>
      <c r="L2964" s="79"/>
    </row>
    <row r="2965" spans="10:12" x14ac:dyDescent="0.35">
      <c r="J2965" s="79"/>
      <c r="K2965" s="79"/>
      <c r="L2965" s="79"/>
    </row>
    <row r="2966" spans="10:12" x14ac:dyDescent="0.35">
      <c r="J2966" s="79"/>
      <c r="K2966" s="79"/>
      <c r="L2966" s="79"/>
    </row>
    <row r="2967" spans="10:12" x14ac:dyDescent="0.35">
      <c r="J2967" s="79"/>
      <c r="K2967" s="79"/>
      <c r="L2967" s="79"/>
    </row>
    <row r="2968" spans="10:12" x14ac:dyDescent="0.35">
      <c r="J2968" s="79"/>
      <c r="K2968" s="79"/>
      <c r="L2968" s="79"/>
    </row>
    <row r="2969" spans="10:12" x14ac:dyDescent="0.35">
      <c r="J2969" s="79"/>
      <c r="K2969" s="79"/>
      <c r="L2969" s="79"/>
    </row>
    <row r="2970" spans="10:12" x14ac:dyDescent="0.35">
      <c r="J2970" s="79"/>
      <c r="K2970" s="79"/>
      <c r="L2970" s="79"/>
    </row>
    <row r="2971" spans="10:12" x14ac:dyDescent="0.35">
      <c r="J2971" s="79"/>
      <c r="K2971" s="79"/>
      <c r="L2971" s="79"/>
    </row>
    <row r="2972" spans="10:12" x14ac:dyDescent="0.35">
      <c r="J2972" s="79"/>
      <c r="K2972" s="79"/>
      <c r="L2972" s="79"/>
    </row>
    <row r="2973" spans="10:12" x14ac:dyDescent="0.35">
      <c r="J2973" s="79"/>
      <c r="K2973" s="79"/>
      <c r="L2973" s="79"/>
    </row>
    <row r="2974" spans="10:12" x14ac:dyDescent="0.35">
      <c r="J2974" s="79"/>
      <c r="K2974" s="79"/>
      <c r="L2974" s="79"/>
    </row>
    <row r="2975" spans="10:12" x14ac:dyDescent="0.35">
      <c r="J2975" s="79"/>
      <c r="K2975" s="79"/>
      <c r="L2975" s="79"/>
    </row>
    <row r="2976" spans="10:12" x14ac:dyDescent="0.35">
      <c r="J2976" s="79"/>
      <c r="K2976" s="79"/>
      <c r="L2976" s="79"/>
    </row>
    <row r="2977" spans="10:12" x14ac:dyDescent="0.35">
      <c r="J2977" s="79"/>
      <c r="K2977" s="79"/>
      <c r="L2977" s="79"/>
    </row>
    <row r="2978" spans="10:12" x14ac:dyDescent="0.35">
      <c r="J2978" s="79"/>
      <c r="K2978" s="79"/>
      <c r="L2978" s="79"/>
    </row>
    <row r="2979" spans="10:12" x14ac:dyDescent="0.35">
      <c r="J2979" s="79"/>
      <c r="K2979" s="79"/>
      <c r="L2979" s="79"/>
    </row>
    <row r="2980" spans="10:12" x14ac:dyDescent="0.35">
      <c r="J2980" s="79"/>
      <c r="K2980" s="79"/>
      <c r="L2980" s="79"/>
    </row>
    <row r="2981" spans="10:12" x14ac:dyDescent="0.35">
      <c r="J2981" s="79"/>
      <c r="K2981" s="79"/>
      <c r="L2981" s="79"/>
    </row>
    <row r="2982" spans="10:12" x14ac:dyDescent="0.35">
      <c r="J2982" s="79"/>
      <c r="K2982" s="79"/>
      <c r="L2982" s="79"/>
    </row>
    <row r="2983" spans="10:12" x14ac:dyDescent="0.35">
      <c r="J2983" s="79"/>
      <c r="K2983" s="79"/>
      <c r="L2983" s="79"/>
    </row>
    <row r="2984" spans="10:12" x14ac:dyDescent="0.35">
      <c r="J2984" s="79"/>
      <c r="K2984" s="79"/>
      <c r="L2984" s="79"/>
    </row>
    <row r="2985" spans="10:12" x14ac:dyDescent="0.35">
      <c r="J2985" s="79"/>
      <c r="K2985" s="79"/>
      <c r="L2985" s="79"/>
    </row>
    <row r="2986" spans="10:12" x14ac:dyDescent="0.35">
      <c r="J2986" s="79"/>
      <c r="K2986" s="79"/>
      <c r="L2986" s="79"/>
    </row>
    <row r="2987" spans="10:12" x14ac:dyDescent="0.35">
      <c r="J2987" s="79"/>
      <c r="K2987" s="79"/>
      <c r="L2987" s="79"/>
    </row>
    <row r="2988" spans="10:12" x14ac:dyDescent="0.35">
      <c r="J2988" s="79"/>
      <c r="K2988" s="79"/>
      <c r="L2988" s="79"/>
    </row>
    <row r="2989" spans="10:12" x14ac:dyDescent="0.35">
      <c r="J2989" s="79"/>
      <c r="K2989" s="79"/>
      <c r="L2989" s="79"/>
    </row>
    <row r="2990" spans="10:12" x14ac:dyDescent="0.35">
      <c r="J2990" s="79"/>
      <c r="K2990" s="79"/>
      <c r="L2990" s="79"/>
    </row>
    <row r="2991" spans="10:12" x14ac:dyDescent="0.35">
      <c r="J2991" s="79"/>
      <c r="K2991" s="79"/>
      <c r="L2991" s="79"/>
    </row>
    <row r="2992" spans="10:12" x14ac:dyDescent="0.35">
      <c r="J2992" s="79"/>
      <c r="K2992" s="79"/>
      <c r="L2992" s="79"/>
    </row>
    <row r="2993" spans="10:12" x14ac:dyDescent="0.35">
      <c r="J2993" s="79"/>
      <c r="K2993" s="79"/>
      <c r="L2993" s="79"/>
    </row>
    <row r="2994" spans="10:12" x14ac:dyDescent="0.35">
      <c r="J2994" s="79"/>
      <c r="K2994" s="79"/>
      <c r="L2994" s="79"/>
    </row>
    <row r="2995" spans="10:12" x14ac:dyDescent="0.35">
      <c r="J2995" s="79"/>
      <c r="K2995" s="79"/>
      <c r="L2995" s="79"/>
    </row>
    <row r="2996" spans="10:12" x14ac:dyDescent="0.35">
      <c r="J2996" s="79"/>
      <c r="K2996" s="79"/>
      <c r="L2996" s="79"/>
    </row>
    <row r="2997" spans="10:12" x14ac:dyDescent="0.35">
      <c r="J2997" s="79"/>
      <c r="K2997" s="79"/>
      <c r="L2997" s="79"/>
    </row>
    <row r="2998" spans="10:12" x14ac:dyDescent="0.35">
      <c r="J2998" s="79"/>
      <c r="K2998" s="79"/>
      <c r="L2998" s="79"/>
    </row>
    <row r="2999" spans="10:12" x14ac:dyDescent="0.35">
      <c r="J2999" s="79"/>
      <c r="K2999" s="79"/>
      <c r="L2999" s="79"/>
    </row>
    <row r="3000" spans="10:12" x14ac:dyDescent="0.35">
      <c r="J3000" s="79"/>
      <c r="K3000" s="79"/>
      <c r="L3000" s="79"/>
    </row>
  </sheetData>
  <protectedRanges>
    <protectedRange sqref="L3:L4 J11:L1048576 L7:L10 K3:K10" name="Range9"/>
    <protectedRange sqref="A35" name="Range8"/>
    <protectedRange sqref="A31:B31" name="Range7"/>
    <protectedRange sqref="A27:B27" name="Range6"/>
    <protectedRange sqref="A23:E23" name="Range5"/>
    <protectedRange sqref="A19:C19" name="Range4"/>
    <protectedRange sqref="A11:G11" name="Range2"/>
    <protectedRange sqref="C7" name="Range1"/>
    <protectedRange sqref="L5:L6" name="Range9_1"/>
    <protectedRange sqref="J6:J10" name="Range9_1_1"/>
    <protectedRange sqref="J3:J4" name="Range9_2"/>
    <protectedRange sqref="J5" name="Range9_1_1_1"/>
    <protectedRange sqref="A15" name="Range3_1"/>
  </protectedRanges>
  <dataValidations count="1">
    <dataValidation type="custom" allowBlank="1" showInputMessage="1" showErrorMessage="1" error="Please use single quoted string._x000a_you will have to use two single quotes at the start." prompt="Example: ''xyz'" sqref="A27 A31:B31 B23" xr:uid="{83722335-8A47-3440-90AF-E0C32CE57CCF}">
      <formula1>AND(EXACT(LEFT(A23,1),"'"),EXACT(RIGHT(A23,1),"'"))</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errorTitle="Invalid Expression" error="You have entered an invalid expression.  Please enter only expressions specified in the Variables tab." xr:uid="{9EA46076-D34D-E74D-8296-87CE22C2EA0C}">
          <x14:formula1>
            <xm:f>Variables!$B$4:$B$500</xm:f>
          </x14:formula1>
          <xm:sqref>A35</xm:sqref>
        </x14:dataValidation>
        <x14:dataValidation type="list" allowBlank="1" showInputMessage="1" showErrorMessage="1" xr:uid="{A2B665B1-68D5-5844-96A8-643CFA1AA63A}">
          <x14:formula1>
            <xm:f>'Validation Values'!$A$15:$A$17</xm:f>
          </x14:formula1>
          <xm:sqref>B27</xm:sqref>
        </x14:dataValidation>
        <x14:dataValidation type="list" allowBlank="1" showInputMessage="1" showErrorMessage="1" xr:uid="{2FFB704B-BAFA-A54B-89B1-6C229D4C3696}">
          <x14:formula1>
            <xm:f>'Validation Values'!$B$11:$B$12</xm:f>
          </x14:formula1>
          <xm:sqref>C23</xm:sqref>
        </x14:dataValidation>
        <x14:dataValidation type="list" allowBlank="1" showInputMessage="1" showErrorMessage="1" xr:uid="{F70D1569-C68A-D94C-8265-4F2A9D8971D3}">
          <x14:formula1>
            <xm:f>'Validation Values'!$B$15:$B$20</xm:f>
          </x14:formula1>
          <xm:sqref>D23</xm:sqref>
        </x14:dataValidation>
        <x14:dataValidation type="list" showInputMessage="1" showErrorMessage="1" xr:uid="{46B148C6-F403-AF4B-BD42-C907A69CFE7B}">
          <x14:formula1>
            <xm:f>'Validation Values'!$B$11:$B$12</xm:f>
          </x14:formula1>
          <xm:sqref>C7</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5">
    <tabColor rgb="FF92D050"/>
  </sheetPr>
  <dimension ref="A1:N49"/>
  <sheetViews>
    <sheetView showGridLines="0" zoomScale="80" zoomScaleNormal="80" workbookViewId="0">
      <selection activeCell="I23" sqref="I23"/>
    </sheetView>
  </sheetViews>
  <sheetFormatPr defaultColWidth="8.81640625" defaultRowHeight="14.5" x14ac:dyDescent="0.35"/>
  <cols>
    <col min="1" max="1" width="28.453125" bestFit="1" customWidth="1"/>
    <col min="2" max="2" width="17.81640625" bestFit="1" customWidth="1"/>
    <col min="3" max="3" width="20.81640625" customWidth="1"/>
    <col min="4" max="4" width="16.453125" bestFit="1" customWidth="1"/>
    <col min="5" max="5" width="11.36328125" bestFit="1" customWidth="1"/>
    <col min="6" max="6" width="15.453125" bestFit="1" customWidth="1"/>
    <col min="7" max="7" width="21" bestFit="1" customWidth="1"/>
    <col min="9" max="9" width="20.81640625" customWidth="1"/>
    <col min="10" max="10" width="24.453125" bestFit="1" customWidth="1"/>
    <col min="11" max="11" width="8.1796875" bestFit="1" customWidth="1"/>
    <col min="13" max="13" width="17.1796875" style="28" bestFit="1" customWidth="1"/>
  </cols>
  <sheetData>
    <row r="1" spans="1:14" x14ac:dyDescent="0.35">
      <c r="A1" s="31" t="s">
        <v>152</v>
      </c>
      <c r="B1" s="28"/>
      <c r="C1" s="28"/>
      <c r="D1" s="28"/>
      <c r="E1" s="28"/>
      <c r="F1" s="28"/>
      <c r="G1" s="28"/>
      <c r="H1" s="28"/>
      <c r="I1" s="31" t="s">
        <v>18</v>
      </c>
      <c r="J1" s="31"/>
      <c r="K1" s="31"/>
      <c r="L1" s="28"/>
      <c r="N1" s="28"/>
    </row>
    <row r="2" spans="1:14" x14ac:dyDescent="0.35">
      <c r="A2" s="29" t="s">
        <v>119</v>
      </c>
      <c r="B2" s="29" t="s">
        <v>120</v>
      </c>
      <c r="C2" s="29" t="s">
        <v>0</v>
      </c>
      <c r="D2" s="29" t="s">
        <v>11</v>
      </c>
      <c r="E2" s="29" t="s">
        <v>109</v>
      </c>
      <c r="F2" s="29" t="s">
        <v>196</v>
      </c>
      <c r="G2" s="29" t="s">
        <v>191</v>
      </c>
      <c r="H2" s="28"/>
      <c r="I2" s="16" t="str">
        <f ca="1">$C$7</f>
        <v>EVENTS_DSDK_PRESRC</v>
      </c>
      <c r="J2" s="29" t="str">
        <f ca="1">$G$3</f>
        <v>raw_dsdk_impressions</v>
      </c>
      <c r="K2" s="29" t="s">
        <v>197</v>
      </c>
      <c r="L2" s="28"/>
      <c r="M2" s="29" t="s">
        <v>866</v>
      </c>
      <c r="N2" s="28"/>
    </row>
    <row r="3" spans="1:14" x14ac:dyDescent="0.35">
      <c r="A3" s="22" t="str">
        <f ca="1">MID(CELL("filename",$A$1),FIND("]",CELL("filename",$A$1))+1,255)</f>
        <v>presrc_1</v>
      </c>
      <c r="B3" s="22" t="str">
        <f ca="1">LEFT($A$3,FIND("_",$A$3,1)-1)</f>
        <v>presrc</v>
      </c>
      <c r="C3" s="22">
        <f ca="1">TRIM(MID($A$3,8,3))*1</f>
        <v>1</v>
      </c>
      <c r="D3" s="22" t="str">
        <f ca="1">VLOOKUP($C3,Workflows!$A:$H,4,0)</f>
        <v>DSDK</v>
      </c>
      <c r="E3" s="22" t="str">
        <f ca="1">VLOOKUP($C3,Workflows!$A:$H,5,0)</f>
        <v>impressions</v>
      </c>
      <c r="F3" s="22" t="s">
        <v>21</v>
      </c>
      <c r="G3" s="22" t="str">
        <f ca="1">VLOOKUP($C3,Workflows!$A:$K,8,0)</f>
        <v>raw_dsdk_impressions</v>
      </c>
      <c r="H3" s="28"/>
      <c r="I3" s="84" t="str">
        <f>'Validation Values'!E3</f>
        <v>evtuuid</v>
      </c>
      <c r="J3" s="71" t="s">
        <v>110</v>
      </c>
      <c r="K3" s="71"/>
      <c r="L3" s="28"/>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c r="N3" s="28"/>
    </row>
    <row r="4" spans="1:14" x14ac:dyDescent="0.35">
      <c r="A4" s="28"/>
      <c r="B4" s="28"/>
      <c r="C4" s="28"/>
      <c r="D4" s="28"/>
      <c r="E4" s="28"/>
      <c r="F4" s="28"/>
      <c r="G4" s="28"/>
      <c r="H4" s="28"/>
      <c r="I4" s="84" t="str">
        <f>'Validation Values'!E4</f>
        <v>evt_time</v>
      </c>
      <c r="J4" s="71" t="s">
        <v>273</v>
      </c>
      <c r="K4" s="71"/>
      <c r="L4" s="28"/>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c r="N4" s="28"/>
    </row>
    <row r="5" spans="1:14" x14ac:dyDescent="0.35">
      <c r="A5" s="31" t="s">
        <v>151</v>
      </c>
      <c r="B5" s="28"/>
      <c r="C5" s="28"/>
      <c r="D5" s="28"/>
      <c r="E5" s="28"/>
      <c r="F5" s="28"/>
      <c r="G5" s="28"/>
      <c r="H5" s="28"/>
      <c r="I5" s="84" t="str">
        <f>'Validation Values'!E5</f>
        <v>evt_type_class</v>
      </c>
      <c r="J5" s="71" t="s">
        <v>108</v>
      </c>
      <c r="K5" s="71"/>
      <c r="L5" s="28"/>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c r="N5" s="28"/>
    </row>
    <row r="6" spans="1:14" x14ac:dyDescent="0.35">
      <c r="A6" s="29" t="s">
        <v>12</v>
      </c>
      <c r="B6" s="29" t="s">
        <v>198</v>
      </c>
      <c r="C6" s="29" t="s">
        <v>10</v>
      </c>
      <c r="D6" s="29" t="s">
        <v>190</v>
      </c>
      <c r="E6" s="28"/>
      <c r="F6" s="28"/>
      <c r="G6" s="28"/>
      <c r="H6" s="28"/>
      <c r="I6" s="84" t="str">
        <f>'Validation Values'!E6</f>
        <v>evt_campaign_key</v>
      </c>
      <c r="J6" s="71" t="s">
        <v>111</v>
      </c>
      <c r="K6" s="71"/>
      <c r="L6" s="28"/>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c r="N6" s="28"/>
    </row>
    <row r="7" spans="1:14" x14ac:dyDescent="0.35">
      <c r="A7" s="22" t="str">
        <f ca="1">VLOOKUP($C3,Workflows!$A:$K,6,0)</f>
        <v>EVENTS</v>
      </c>
      <c r="B7" s="22" t="s">
        <v>19</v>
      </c>
      <c r="C7" s="26" t="str">
        <f ca="1">VLOOKUP($C$3,Workflows!$A:$I,9,0)</f>
        <v>EVENTS_DSDK_PRESRC</v>
      </c>
      <c r="D7" s="70" t="b">
        <v>0</v>
      </c>
      <c r="E7" s="28"/>
      <c r="F7" s="28"/>
      <c r="G7" s="28"/>
      <c r="H7" s="28"/>
      <c r="I7" s="84" t="str">
        <f>'Validation Values'!E7</f>
        <v>evt_placement_key</v>
      </c>
      <c r="J7" s="71" t="s">
        <v>115</v>
      </c>
      <c r="K7" s="71"/>
      <c r="L7" s="28"/>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c r="N7" s="28"/>
    </row>
    <row r="8" spans="1:14" x14ac:dyDescent="0.35">
      <c r="A8" s="28"/>
      <c r="B8" s="28"/>
      <c r="C8" s="28"/>
      <c r="D8" s="28"/>
      <c r="E8" s="28"/>
      <c r="F8" s="28"/>
      <c r="G8" s="28"/>
      <c r="H8" s="28"/>
      <c r="I8" s="84" t="str">
        <f>'Validation Values'!E8</f>
        <v>evt_creative_key</v>
      </c>
      <c r="J8" s="71" t="s">
        <v>112</v>
      </c>
      <c r="K8" s="71"/>
      <c r="L8" s="28"/>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c r="N8" s="28"/>
    </row>
    <row r="9" spans="1:14" x14ac:dyDescent="0.35">
      <c r="A9" s="28"/>
      <c r="B9" s="28"/>
      <c r="C9" s="28"/>
      <c r="D9" s="28"/>
      <c r="E9" s="28"/>
      <c r="F9" s="28"/>
      <c r="G9" s="28"/>
      <c r="H9" s="28"/>
      <c r="I9" s="84" t="str">
        <f>'Validation Values'!E9</f>
        <v>evt_geo_key</v>
      </c>
      <c r="J9" s="71" t="s">
        <v>29</v>
      </c>
      <c r="K9" s="71"/>
      <c r="L9" s="28"/>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c r="N9" s="28"/>
    </row>
    <row r="10" spans="1:14" x14ac:dyDescent="0.35">
      <c r="A10" s="31" t="s">
        <v>124</v>
      </c>
      <c r="B10" s="28"/>
      <c r="C10" s="28"/>
      <c r="D10" s="28"/>
      <c r="E10" s="28"/>
      <c r="F10" s="28"/>
      <c r="G10" s="28"/>
      <c r="H10" s="28"/>
      <c r="I10" s="84" t="str">
        <f>'Validation Values'!E10</f>
        <v>evt_publisher_key</v>
      </c>
      <c r="J10" s="71" t="s">
        <v>116</v>
      </c>
      <c r="K10" s="71"/>
      <c r="L10" s="28"/>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c r="N10" s="28"/>
    </row>
    <row r="11" spans="1:14" x14ac:dyDescent="0.35">
      <c r="A11" s="29" t="s">
        <v>123</v>
      </c>
      <c r="B11" s="28"/>
      <c r="C11" s="28"/>
      <c r="D11" s="28"/>
      <c r="E11" s="28"/>
      <c r="F11" s="28"/>
      <c r="G11" s="28"/>
      <c r="H11" s="28"/>
      <c r="I11" s="84" t="str">
        <f>'Validation Values'!E11</f>
        <v>evt_advertiser_key</v>
      </c>
      <c r="J11" s="71" t="s">
        <v>285</v>
      </c>
      <c r="K11" s="71"/>
      <c r="L11" s="28"/>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c r="N11" s="28"/>
    </row>
    <row r="12" spans="1:14" x14ac:dyDescent="0.35">
      <c r="A12" s="71" t="s">
        <v>965</v>
      </c>
      <c r="B12" s="28"/>
      <c r="C12" s="28"/>
      <c r="D12" s="28"/>
      <c r="E12" s="28"/>
      <c r="F12" s="28"/>
      <c r="G12" s="28"/>
      <c r="H12" s="28"/>
      <c r="I12" s="84" t="str">
        <f>'Validation Values'!E12</f>
        <v>evt_adgroup_key</v>
      </c>
      <c r="J12" s="71"/>
      <c r="K12" s="71"/>
      <c r="L12" s="28"/>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c r="N12" s="28"/>
    </row>
    <row r="13" spans="1:14" x14ac:dyDescent="0.35">
      <c r="A13" s="28"/>
      <c r="B13" s="28"/>
      <c r="C13" s="28"/>
      <c r="D13" s="28"/>
      <c r="E13" s="28"/>
      <c r="F13" s="28"/>
      <c r="G13" s="28"/>
      <c r="H13" s="28"/>
      <c r="I13" s="84" t="str">
        <f>'Validation Values'!E13</f>
        <v>evt_device_type_key</v>
      </c>
      <c r="J13" s="71" t="s">
        <v>31</v>
      </c>
      <c r="K13" s="71"/>
      <c r="L13" s="28"/>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c r="N13" s="28"/>
    </row>
    <row r="14" spans="1:14" x14ac:dyDescent="0.35">
      <c r="A14" s="28"/>
      <c r="B14" s="28"/>
      <c r="C14" s="28"/>
      <c r="D14" s="28"/>
      <c r="E14" s="28"/>
      <c r="F14" s="28"/>
      <c r="G14" s="28"/>
      <c r="H14" s="28"/>
      <c r="I14" s="84" t="str">
        <f>'Validation Values'!E14</f>
        <v>evt_source</v>
      </c>
      <c r="J14" s="71" t="s">
        <v>118</v>
      </c>
      <c r="K14" s="71"/>
      <c r="L14" s="28"/>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c r="N14" s="28"/>
    </row>
    <row r="15" spans="1:14" x14ac:dyDescent="0.35">
      <c r="A15" s="28"/>
      <c r="B15" s="28"/>
      <c r="C15" s="28"/>
      <c r="D15" s="28"/>
      <c r="E15" s="28"/>
      <c r="F15" s="28"/>
      <c r="G15" s="28"/>
      <c r="H15" s="28"/>
      <c r="I15" s="84" t="str">
        <f>'Validation Values'!E15</f>
        <v>epc</v>
      </c>
      <c r="J15" s="71" t="s">
        <v>274</v>
      </c>
      <c r="K15" s="71"/>
      <c r="L15" s="28"/>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c r="N15" s="28"/>
    </row>
    <row r="16" spans="1:14" x14ac:dyDescent="0.35">
      <c r="A16" s="28"/>
      <c r="B16" s="28"/>
      <c r="C16" s="28"/>
      <c r="D16" s="28"/>
      <c r="E16" s="28"/>
      <c r="F16" s="28"/>
      <c r="G16" s="28"/>
      <c r="H16" s="28"/>
      <c r="I16" s="84" t="str">
        <f>'Validation Values'!E16</f>
        <v>evt_is_measurable</v>
      </c>
      <c r="J16" s="71" t="s">
        <v>114</v>
      </c>
      <c r="K16" s="71"/>
      <c r="L16" s="28"/>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c r="N16" s="28"/>
    </row>
    <row r="17" spans="1:14" x14ac:dyDescent="0.35">
      <c r="A17" s="28"/>
      <c r="B17" s="28"/>
      <c r="C17" s="28"/>
      <c r="D17" s="28"/>
      <c r="E17" s="28"/>
      <c r="F17" s="28"/>
      <c r="G17" s="28"/>
      <c r="H17" s="28"/>
      <c r="I17" s="84" t="str">
        <f>'Validation Values'!E17</f>
        <v>evt_is_viewable</v>
      </c>
      <c r="J17" s="71" t="s">
        <v>114</v>
      </c>
      <c r="K17" s="71"/>
      <c r="L17" s="28"/>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c r="N17" s="28"/>
    </row>
    <row r="18" spans="1:14" x14ac:dyDescent="0.35">
      <c r="A18" s="28"/>
      <c r="B18" s="28"/>
      <c r="C18" s="28"/>
      <c r="D18" s="28"/>
      <c r="E18" s="28"/>
      <c r="F18" s="28"/>
      <c r="G18" s="28"/>
      <c r="H18" s="28"/>
      <c r="I18" s="84" t="str">
        <f>'Validation Values'!E18</f>
        <v>evt_is_new_user</v>
      </c>
      <c r="J18" s="71" t="s">
        <v>114</v>
      </c>
      <c r="K18" s="71"/>
      <c r="L18" s="28"/>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c r="N18" s="28"/>
    </row>
    <row r="19" spans="1:14" x14ac:dyDescent="0.35">
      <c r="A19" s="28"/>
      <c r="B19" s="28"/>
      <c r="C19" s="28"/>
      <c r="D19" s="28"/>
      <c r="E19" s="28"/>
      <c r="F19" s="28"/>
      <c r="G19" s="28"/>
      <c r="H19" s="28"/>
      <c r="I19" s="84" t="str">
        <f>'Validation Values'!E19</f>
        <v>evt_is_opted_out</v>
      </c>
      <c r="J19" s="71" t="s">
        <v>275</v>
      </c>
      <c r="K19" s="71"/>
      <c r="L19" s="28"/>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c r="N19" s="28"/>
    </row>
    <row r="20" spans="1:14" x14ac:dyDescent="0.35">
      <c r="A20" s="28"/>
      <c r="B20" s="28"/>
      <c r="C20" s="28"/>
      <c r="D20" s="28"/>
      <c r="E20" s="28"/>
      <c r="F20" s="28"/>
      <c r="G20" s="28"/>
      <c r="H20" s="28"/>
      <c r="I20" s="84" t="str">
        <f>'Validation Values'!E20</f>
        <v>evt_referrer_url</v>
      </c>
      <c r="J20" s="71" t="s">
        <v>117</v>
      </c>
      <c r="K20" s="71"/>
      <c r="L20" s="28"/>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c r="N20" s="28"/>
    </row>
    <row r="21" spans="1:14" x14ac:dyDescent="0.35">
      <c r="A21" s="28"/>
      <c r="B21" s="28"/>
      <c r="C21" s="28"/>
      <c r="D21" s="28"/>
      <c r="E21" s="28"/>
      <c r="F21" s="28"/>
      <c r="G21" s="28"/>
      <c r="H21" s="28"/>
      <c r="I21" s="84" t="str">
        <f>'Validation Values'!E21</f>
        <v>evt_keyword</v>
      </c>
      <c r="J21" s="71"/>
      <c r="K21" s="71"/>
      <c r="L21" s="28"/>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c r="N21" s="28"/>
    </row>
    <row r="22" spans="1:14" x14ac:dyDescent="0.35">
      <c r="A22" s="28"/>
      <c r="B22" s="28"/>
      <c r="C22" s="28"/>
      <c r="D22" s="28"/>
      <c r="E22" s="28"/>
      <c r="F22" s="28"/>
      <c r="G22" s="28"/>
      <c r="H22" s="28"/>
      <c r="I22" s="84" t="str">
        <f>'Validation Values'!E22</f>
        <v>ak_user_id</v>
      </c>
      <c r="J22" s="71" t="s">
        <v>26</v>
      </c>
      <c r="K22" s="71"/>
      <c r="L22" s="28"/>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c r="N22" s="28"/>
    </row>
    <row r="23" spans="1:14" x14ac:dyDescent="0.35">
      <c r="A23" s="28"/>
      <c r="B23" s="28"/>
      <c r="C23" s="28"/>
      <c r="D23" s="28"/>
      <c r="E23" s="28"/>
      <c r="F23" s="28"/>
      <c r="G23" s="28"/>
      <c r="H23" s="28"/>
      <c r="I23" s="84" t="str">
        <f>'Validation Values'!E23</f>
        <v>evt_e1_segment</v>
      </c>
      <c r="J23" s="71"/>
      <c r="K23" s="71"/>
      <c r="L23" s="28"/>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c r="N23" s="28"/>
    </row>
    <row r="24" spans="1:14" x14ac:dyDescent="0.35">
      <c r="A24" s="28"/>
      <c r="B24" s="28"/>
      <c r="C24" s="28"/>
      <c r="D24" s="28"/>
      <c r="E24" s="28"/>
      <c r="F24" s="28"/>
      <c r="G24" s="28"/>
      <c r="H24" s="28"/>
      <c r="I24" s="84" t="str">
        <f>'Validation Values'!E24</f>
        <v>evt_is_bot_user</v>
      </c>
      <c r="J24" s="71" t="s">
        <v>114</v>
      </c>
      <c r="K24" s="71"/>
      <c r="L24" s="28"/>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c r="N24" s="28"/>
    </row>
    <row r="25" spans="1:14" x14ac:dyDescent="0.35">
      <c r="A25" s="28"/>
      <c r="B25" s="28"/>
      <c r="C25" s="28"/>
      <c r="D25" s="28"/>
      <c r="E25" s="28"/>
      <c r="F25" s="28"/>
      <c r="G25" s="28"/>
      <c r="H25" s="28"/>
      <c r="I25" s="84" t="str">
        <f>'Validation Values'!E25</f>
        <v>evt_custom1</v>
      </c>
      <c r="J25" s="71" t="s">
        <v>30</v>
      </c>
      <c r="K25" s="71"/>
      <c r="L25" s="28"/>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c r="N25" s="28"/>
    </row>
    <row r="26" spans="1:14" s="28" customFormat="1"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1:14" x14ac:dyDescent="0.35">
      <c r="A27" s="28"/>
      <c r="B27" s="28"/>
      <c r="C27" s="28"/>
      <c r="D27" s="28"/>
      <c r="E27" s="28"/>
      <c r="F27" s="28"/>
      <c r="G27" s="28"/>
      <c r="H27" s="28"/>
      <c r="I27" s="84" t="str">
        <f>'Validation Values'!E27</f>
        <v>evt_custom3</v>
      </c>
      <c r="J27" s="71" t="s">
        <v>113</v>
      </c>
      <c r="K27" s="71"/>
      <c r="L27" s="28"/>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c r="N27" s="28"/>
    </row>
    <row r="28" spans="1:14" x14ac:dyDescent="0.35">
      <c r="A28" s="28"/>
      <c r="B28" s="28"/>
      <c r="C28" s="28"/>
      <c r="D28" s="28"/>
      <c r="E28" s="28"/>
      <c r="F28" s="28"/>
      <c r="G28" s="28"/>
      <c r="H28" s="28"/>
      <c r="I28" s="84" t="str">
        <f>'Validation Values'!E28</f>
        <v>evt_custom4</v>
      </c>
      <c r="J28" s="72" t="s">
        <v>745</v>
      </c>
      <c r="K28" s="71"/>
      <c r="L28" s="28"/>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c r="N28" s="28"/>
    </row>
    <row r="29" spans="1:14" x14ac:dyDescent="0.35">
      <c r="A29" s="28"/>
      <c r="B29" s="28"/>
      <c r="C29" s="28"/>
      <c r="D29" s="28"/>
      <c r="E29" s="28"/>
      <c r="F29" s="28"/>
      <c r="G29" s="28"/>
      <c r="H29" s="28"/>
      <c r="I29" s="84" t="str">
        <f>'Validation Values'!E29</f>
        <v>evt_custom5</v>
      </c>
      <c r="J29" s="72" t="s">
        <v>745</v>
      </c>
      <c r="K29" s="71"/>
      <c r="L29" s="28"/>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c r="N29" s="28"/>
    </row>
    <row r="30" spans="1:14" x14ac:dyDescent="0.35">
      <c r="A30" s="28"/>
      <c r="B30" s="28"/>
      <c r="C30" s="28"/>
      <c r="D30" s="28"/>
      <c r="E30" s="28"/>
      <c r="F30" s="28"/>
      <c r="G30" s="28"/>
      <c r="H30" s="28"/>
      <c r="I30" s="84" t="str">
        <f>'Validation Values'!E30</f>
        <v>evt_custom6</v>
      </c>
      <c r="J30" s="72" t="s">
        <v>745</v>
      </c>
      <c r="K30" s="71"/>
      <c r="L30" s="28"/>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c r="N30" s="28"/>
    </row>
    <row r="31" spans="1:14" x14ac:dyDescent="0.35">
      <c r="A31" s="28"/>
      <c r="B31" s="28"/>
      <c r="C31" s="28"/>
      <c r="D31" s="28"/>
      <c r="E31" s="28"/>
      <c r="F31" s="28"/>
      <c r="G31" s="28"/>
      <c r="H31" s="28"/>
      <c r="I31" s="84" t="str">
        <f>'Validation Values'!E31</f>
        <v>evt_custom7</v>
      </c>
      <c r="J31" s="72" t="s">
        <v>745</v>
      </c>
      <c r="K31" s="71"/>
      <c r="L31" s="28"/>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c r="N31" s="28"/>
    </row>
    <row r="32" spans="1:14" x14ac:dyDescent="0.35">
      <c r="A32" s="28"/>
      <c r="B32" s="28"/>
      <c r="C32" s="28"/>
      <c r="D32" s="28"/>
      <c r="E32" s="28"/>
      <c r="F32" s="28"/>
      <c r="G32" s="28"/>
      <c r="H32" s="28"/>
      <c r="I32" s="84" t="str">
        <f>'Validation Values'!E32</f>
        <v>evt_custom8</v>
      </c>
      <c r="J32" s="72" t="s">
        <v>745</v>
      </c>
      <c r="K32" s="71"/>
      <c r="L32" s="28"/>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c r="N32" s="28"/>
    </row>
    <row r="33" spans="1:14" x14ac:dyDescent="0.35">
      <c r="A33" s="28"/>
      <c r="B33" s="28"/>
      <c r="C33" s="28"/>
      <c r="D33" s="28"/>
      <c r="E33" s="28"/>
      <c r="F33" s="28"/>
      <c r="G33" s="28"/>
      <c r="H33" s="28"/>
      <c r="I33" s="84" t="str">
        <f>'Validation Values'!E33</f>
        <v>evt_custom9</v>
      </c>
      <c r="J33" s="71"/>
      <c r="K33" s="71"/>
      <c r="L33" s="28"/>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c r="N33" s="28"/>
    </row>
    <row r="34" spans="1:14" x14ac:dyDescent="0.35">
      <c r="A34" s="28"/>
      <c r="B34" s="28"/>
      <c r="C34" s="28"/>
      <c r="D34" s="28"/>
      <c r="E34" s="28"/>
      <c r="F34" s="28"/>
      <c r="G34" s="28"/>
      <c r="H34" s="28"/>
      <c r="I34" s="84" t="str">
        <f>'Validation Values'!E34</f>
        <v>evt_custom10</v>
      </c>
      <c r="J34" s="71"/>
      <c r="K34" s="71"/>
      <c r="L34" s="28"/>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c r="N34" s="28"/>
    </row>
    <row r="35" spans="1:14" x14ac:dyDescent="0.35">
      <c r="A35" s="28"/>
      <c r="B35" s="28"/>
      <c r="C35" s="28"/>
      <c r="D35" s="28"/>
      <c r="E35" s="28"/>
      <c r="F35" s="28"/>
      <c r="G35" s="28"/>
      <c r="H35" s="28"/>
      <c r="I35" s="84" t="str">
        <f>'Validation Values'!E35</f>
        <v>evt_custom11</v>
      </c>
      <c r="J35" s="71"/>
      <c r="K35" s="71"/>
      <c r="L35" s="28"/>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c r="N35" s="28"/>
    </row>
    <row r="36" spans="1:14" x14ac:dyDescent="0.35">
      <c r="A36" s="28"/>
      <c r="B36" s="28"/>
      <c r="C36" s="28"/>
      <c r="D36" s="28"/>
      <c r="E36" s="28"/>
      <c r="F36" s="28"/>
      <c r="G36" s="28"/>
      <c r="H36" s="28"/>
      <c r="I36" s="84" t="str">
        <f>'Validation Values'!E36</f>
        <v>evt_custom12</v>
      </c>
      <c r="J36" s="71"/>
      <c r="K36" s="71"/>
      <c r="L36" s="28"/>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c r="N36" s="28"/>
    </row>
    <row r="37" spans="1:14" x14ac:dyDescent="0.35">
      <c r="A37" s="28"/>
      <c r="B37" s="28"/>
      <c r="C37" s="28"/>
      <c r="D37" s="28"/>
      <c r="E37" s="28"/>
      <c r="F37" s="28"/>
      <c r="G37" s="28"/>
      <c r="H37" s="28"/>
      <c r="I37" s="84" t="str">
        <f>'Validation Values'!E37</f>
        <v>evt_custom13</v>
      </c>
      <c r="J37" s="71"/>
      <c r="K37" s="71"/>
      <c r="L37" s="28"/>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c r="N37" s="28"/>
    </row>
    <row r="38" spans="1:14" x14ac:dyDescent="0.35">
      <c r="A38" s="28"/>
      <c r="B38" s="28"/>
      <c r="C38" s="28"/>
      <c r="D38" s="28"/>
      <c r="E38" s="28"/>
      <c r="F38" s="28"/>
      <c r="G38" s="28"/>
      <c r="H38" s="28"/>
      <c r="I38" s="84" t="str">
        <f>'Validation Values'!E38</f>
        <v>evt_custom14</v>
      </c>
      <c r="J38" s="71"/>
      <c r="K38" s="71"/>
      <c r="L38" s="28"/>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c r="N38" s="28"/>
    </row>
    <row r="39" spans="1:14" x14ac:dyDescent="0.35">
      <c r="A39" s="28"/>
      <c r="B39" s="28"/>
      <c r="C39" s="28"/>
      <c r="D39" s="28"/>
      <c r="E39" s="28"/>
      <c r="F39" s="28"/>
      <c r="G39" s="28"/>
      <c r="H39" s="28"/>
      <c r="I39" s="84" t="str">
        <f>'Validation Values'!E39</f>
        <v>evt_custom15</v>
      </c>
      <c r="J39" s="71"/>
      <c r="K39" s="71"/>
      <c r="L39" s="28"/>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c r="N39" s="28"/>
    </row>
    <row r="40" spans="1:14" x14ac:dyDescent="0.35">
      <c r="A40" s="28"/>
      <c r="B40" s="28"/>
      <c r="C40" s="28"/>
      <c r="D40" s="28"/>
      <c r="E40" s="28"/>
      <c r="F40" s="28"/>
      <c r="G40" s="28"/>
      <c r="H40" s="28"/>
      <c r="I40" s="84" t="str">
        <f>'Validation Values'!E40</f>
        <v>evt_custom16</v>
      </c>
      <c r="J40" s="71"/>
      <c r="K40" s="71"/>
      <c r="L40" s="28"/>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c r="N40" s="28"/>
    </row>
    <row r="41" spans="1:14" x14ac:dyDescent="0.35">
      <c r="A41" s="28"/>
      <c r="B41" s="28"/>
      <c r="C41" s="28"/>
      <c r="D41" s="28"/>
      <c r="E41" s="28"/>
      <c r="F41" s="28"/>
      <c r="G41" s="28"/>
      <c r="H41" s="28"/>
      <c r="I41" s="84" t="str">
        <f>'Validation Values'!E41</f>
        <v>evt_custom17</v>
      </c>
      <c r="J41" s="71"/>
      <c r="K41" s="71"/>
      <c r="L41" s="28"/>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c r="N41" s="28"/>
    </row>
    <row r="42" spans="1:14" x14ac:dyDescent="0.35">
      <c r="A42" s="28"/>
      <c r="B42" s="28"/>
      <c r="C42" s="28"/>
      <c r="D42" s="28"/>
      <c r="E42" s="28"/>
      <c r="F42" s="28"/>
      <c r="G42" s="28"/>
      <c r="H42" s="28"/>
      <c r="I42" s="84" t="str">
        <f>'Validation Values'!E42</f>
        <v>evt_custom18</v>
      </c>
      <c r="J42" s="71"/>
      <c r="K42" s="71"/>
      <c r="L42" s="28"/>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c r="N42" s="28"/>
    </row>
    <row r="43" spans="1:14" x14ac:dyDescent="0.35">
      <c r="A43" s="28"/>
      <c r="B43" s="28"/>
      <c r="C43" s="28"/>
      <c r="D43" s="28"/>
      <c r="E43" s="28"/>
      <c r="F43" s="28"/>
      <c r="G43" s="28"/>
      <c r="H43" s="28"/>
      <c r="I43" s="84" t="str">
        <f>'Validation Values'!E43</f>
        <v>evt_custom19</v>
      </c>
      <c r="J43" s="71"/>
      <c r="K43" s="71"/>
      <c r="L43" s="28"/>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c r="N43" s="28"/>
    </row>
    <row r="44" spans="1:14" x14ac:dyDescent="0.35">
      <c r="A44" s="28"/>
      <c r="B44" s="28"/>
      <c r="C44" s="28"/>
      <c r="D44" s="28"/>
      <c r="E44" s="28"/>
      <c r="F44" s="28"/>
      <c r="G44" s="28"/>
      <c r="H44" s="28"/>
      <c r="I44" s="84" t="str">
        <f>'Validation Values'!E44</f>
        <v>evt_custom20</v>
      </c>
      <c r="J44" s="71"/>
      <c r="K44" s="71"/>
      <c r="L44" s="28"/>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c r="N44" s="28"/>
    </row>
    <row r="45" spans="1:14" x14ac:dyDescent="0.35">
      <c r="A45" s="28"/>
      <c r="B45" s="28"/>
      <c r="C45" s="28"/>
      <c r="D45" s="28"/>
      <c r="E45" s="28"/>
      <c r="F45" s="28"/>
      <c r="G45" s="28"/>
      <c r="H45" s="28"/>
      <c r="I45" s="28"/>
      <c r="J45" s="28"/>
      <c r="K45" s="28"/>
      <c r="L45" s="28"/>
      <c r="N45" s="28"/>
    </row>
    <row r="46" spans="1:14" x14ac:dyDescent="0.35">
      <c r="A46" s="28"/>
      <c r="B46" s="28"/>
      <c r="C46" s="28"/>
      <c r="D46" s="28"/>
      <c r="E46" s="28"/>
      <c r="F46" s="28"/>
      <c r="G46" s="28"/>
      <c r="H46" s="28"/>
      <c r="I46" s="28"/>
      <c r="J46" s="28"/>
      <c r="K46" s="28"/>
      <c r="L46" s="28"/>
      <c r="N46" s="28"/>
    </row>
    <row r="47" spans="1:14" x14ac:dyDescent="0.35">
      <c r="A47" s="28"/>
      <c r="B47" s="28"/>
      <c r="C47" s="28"/>
      <c r="D47" s="28"/>
      <c r="E47" s="28"/>
      <c r="F47" s="28"/>
      <c r="G47" s="28"/>
      <c r="H47" s="28"/>
      <c r="I47" s="28"/>
      <c r="J47" s="28"/>
      <c r="K47" s="28"/>
      <c r="L47" s="28"/>
      <c r="N47" s="28"/>
    </row>
    <row r="48" spans="1:14" x14ac:dyDescent="0.35">
      <c r="A48" s="28"/>
      <c r="B48" s="28"/>
      <c r="C48" s="28"/>
      <c r="D48" s="28"/>
      <c r="E48" s="28"/>
      <c r="F48" s="28"/>
      <c r="G48" s="28"/>
      <c r="H48" s="28"/>
      <c r="L48" s="28"/>
      <c r="N48" s="28"/>
    </row>
    <row r="49" spans="1:14" x14ac:dyDescent="0.35">
      <c r="A49" s="28"/>
      <c r="B49" s="28"/>
      <c r="C49" s="28"/>
      <c r="D49" s="28"/>
      <c r="E49" s="28"/>
      <c r="F49" s="28"/>
      <c r="G49" s="28"/>
      <c r="H49" s="28"/>
      <c r="L49" s="28"/>
      <c r="N49" s="28"/>
    </row>
  </sheetData>
  <sheetProtection algorithmName="SHA-512" hashValue="ttF6F/nGYHe/hj0u3bKiFK4PUOcGNGZ2ELrwDCD290wMlmdWH81MkNfd4yRf/kAYucf7s/+RnQ9WGHhC2Tp3gw==" saltValue="+/wYeftEMYhNVWEhNghDDw==" spinCount="100000" sheet="1" objects="1" scenarios="1"/>
  <conditionalFormatting sqref="M3:M44">
    <cfRule type="cellIs" dxfId="2368" priority="1" operator="equal">
      <formula>"INTERNAL_ATTR"</formula>
    </cfRule>
  </conditionalFormatting>
  <conditionalFormatting sqref="M3:M44">
    <cfRule type="cellIs" dxfId="2367" priority="10" stopIfTrue="1" operator="equal">
      <formula>"OTHER"</formula>
    </cfRule>
    <cfRule type="cellIs" dxfId="2366" priority="11" stopIfTrue="1" operator="equal">
      <formula>"ASIS"</formula>
    </cfRule>
    <cfRule type="cellIs" dxfId="2365" priority="12" stopIfTrue="1" operator="equal">
      <formula>"STRING"</formula>
    </cfRule>
    <cfRule type="cellIs" dxfId="2364" priority="13" stopIfTrue="1" operator="equal">
      <formula>"NUMBER"</formula>
    </cfRule>
    <cfRule type="cellIs" dxfId="2363" priority="14" stopIfTrue="1" operator="equal">
      <formula>"EXPR"</formula>
    </cfRule>
    <cfRule type="cellIs" dxfId="2362" priority="15" stopIfTrue="1" operator="equal">
      <formula>"ATTR_RESOLUTION"</formula>
    </cfRule>
    <cfRule type="cellIs" dxfId="2361" priority="16" stopIfTrue="1" operator="equal">
      <formula>"ATTR"</formula>
    </cfRule>
  </conditionalFormatting>
  <conditionalFormatting sqref="M3:M44">
    <cfRule type="cellIs" dxfId="2360" priority="9" operator="equal">
      <formula>"INTERNAL_ATTR"</formula>
    </cfRule>
  </conditionalFormatting>
  <conditionalFormatting sqref="M3:M44">
    <cfRule type="cellIs" dxfId="2359" priority="2" stopIfTrue="1" operator="equal">
      <formula>"OTHER"</formula>
    </cfRule>
    <cfRule type="cellIs" dxfId="2358" priority="3" stopIfTrue="1" operator="equal">
      <formula>"ASIS"</formula>
    </cfRule>
    <cfRule type="cellIs" dxfId="2357" priority="4" stopIfTrue="1" operator="equal">
      <formula>"STRING"</formula>
    </cfRule>
    <cfRule type="cellIs" dxfId="2356" priority="5" stopIfTrue="1" operator="equal">
      <formula>"NUMBER"</formula>
    </cfRule>
    <cfRule type="cellIs" dxfId="2355" priority="6" stopIfTrue="1" operator="equal">
      <formula>"EXPR"</formula>
    </cfRule>
    <cfRule type="cellIs" dxfId="2354" priority="7" stopIfTrue="1" operator="equal">
      <formula>"ATTR_RESOLUTION"</formula>
    </cfRule>
    <cfRule type="cellIs" dxfId="2353"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100-000000000000}">
      <formula1>(M3&lt;&gt;"OTHER")</formula1>
    </dataValidation>
    <dataValidation type="list" allowBlank="1" showInputMessage="1" showErrorMessage="1" sqref="A12" xr:uid="{00000000-0002-0000-4100-000001000000}">
      <formula1>expressionList</formula1>
    </dataValidation>
    <dataValidation type="list" allowBlank="1" showInputMessage="1" showErrorMessage="1" sqref="D7" xr:uid="{00000000-0002-0000-4100-000002000000}">
      <formula1>Enable_Values</formula1>
    </dataValidation>
    <dataValidation type="whole" allowBlank="1" showInputMessage="1" showErrorMessage="1" error="Only numbers from 1-20 are allowed" sqref="K3:K44" xr:uid="{00000000-0002-0000-4100-000003000000}">
      <formula1>1</formula1>
      <formula2>20</formula2>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73">
    <tabColor rgb="FF92D050"/>
  </sheetPr>
  <dimension ref="A1:M44"/>
  <sheetViews>
    <sheetView showGridLines="0" zoomScale="80" zoomScaleNormal="80" workbookViewId="0">
      <selection activeCell="A12" sqref="A1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20.1796875" style="28" bestFit="1" customWidth="1"/>
    <col min="6" max="6" width="15.453125" style="28" bestFit="1" customWidth="1"/>
    <col min="7" max="7" width="29.816406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28.453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raw_dsdk_pixelless_impressions</v>
      </c>
      <c r="K2" s="29" t="s">
        <v>197</v>
      </c>
      <c r="M2" s="29" t="s">
        <v>866</v>
      </c>
    </row>
    <row r="3" spans="1:13" x14ac:dyDescent="0.35">
      <c r="A3" s="22" t="str">
        <f ca="1">MID(CELL("filename",$A$1),FIND("]",CELL("filename",$A$1))+1,255)</f>
        <v>presrc_2</v>
      </c>
      <c r="B3" s="22" t="str">
        <f ca="1">LEFT($A$3,FIND("_",$A$3,1)-1)</f>
        <v>presrc</v>
      </c>
      <c r="C3" s="22">
        <f ca="1">TRIM(MID($A$3,8,3))*1</f>
        <v>2</v>
      </c>
      <c r="D3" s="22" t="str">
        <f ca="1">VLOOKUP($C3,Workflows!$A:$H,4,0)</f>
        <v>DSDK</v>
      </c>
      <c r="E3" s="22" t="str">
        <f ca="1">VLOOKUP($C3,Workflows!$A:$H,5,0)</f>
        <v>pixelless_impressions</v>
      </c>
      <c r="F3" s="22" t="s">
        <v>21</v>
      </c>
      <c r="G3" s="22" t="str">
        <f ca="1">VLOOKUP($C3,Workflows!$A:$K,8,0)</f>
        <v>raw_dsdk_pixelless_impressions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108</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965</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BK7FzCeTWv+t7Y1JqbBodb6v1Y79MA7NBZ5okHPGivPU8ioK6PUp2FZNd+9tgxJjDW74XIg18GLnufN+ajibrw==" saltValue="W2TZ9DFwXVpBJNVhGA/oNQ==" spinCount="100000" sheet="1" objects="1" scenarios="1"/>
  <conditionalFormatting sqref="M3:M6">
    <cfRule type="cellIs" dxfId="2352" priority="17" operator="equal">
      <formula>"INTERNAL_ATTR"</formula>
    </cfRule>
  </conditionalFormatting>
  <conditionalFormatting sqref="M3:M6">
    <cfRule type="cellIs" dxfId="2351" priority="26" stopIfTrue="1" operator="equal">
      <formula>"OTHER"</formula>
    </cfRule>
    <cfRule type="cellIs" dxfId="2350" priority="27" stopIfTrue="1" operator="equal">
      <formula>"ASIS"</formula>
    </cfRule>
    <cfRule type="cellIs" dxfId="2349" priority="28" stopIfTrue="1" operator="equal">
      <formula>"STRING"</formula>
    </cfRule>
    <cfRule type="cellIs" dxfId="2348" priority="29" stopIfTrue="1" operator="equal">
      <formula>"NUMBER"</formula>
    </cfRule>
    <cfRule type="cellIs" dxfId="2347" priority="30" stopIfTrue="1" operator="equal">
      <formula>"EXPR"</formula>
    </cfRule>
    <cfRule type="cellIs" dxfId="2346" priority="31" stopIfTrue="1" operator="equal">
      <formula>"ATTR_RESOLUTION"</formula>
    </cfRule>
    <cfRule type="cellIs" dxfId="2345" priority="32" stopIfTrue="1" operator="equal">
      <formula>"ATTR"</formula>
    </cfRule>
  </conditionalFormatting>
  <conditionalFormatting sqref="M3:M6">
    <cfRule type="cellIs" dxfId="2344" priority="25" operator="equal">
      <formula>"INTERNAL_ATTR"</formula>
    </cfRule>
  </conditionalFormatting>
  <conditionalFormatting sqref="M3:M6">
    <cfRule type="cellIs" dxfId="2343" priority="18" stopIfTrue="1" operator="equal">
      <formula>"OTHER"</formula>
    </cfRule>
    <cfRule type="cellIs" dxfId="2342" priority="19" stopIfTrue="1" operator="equal">
      <formula>"ASIS"</formula>
    </cfRule>
    <cfRule type="cellIs" dxfId="2341" priority="20" stopIfTrue="1" operator="equal">
      <formula>"STRING"</formula>
    </cfRule>
    <cfRule type="cellIs" dxfId="2340" priority="21" stopIfTrue="1" operator="equal">
      <formula>"NUMBER"</formula>
    </cfRule>
    <cfRule type="cellIs" dxfId="2339" priority="22" stopIfTrue="1" operator="equal">
      <formula>"EXPR"</formula>
    </cfRule>
    <cfRule type="cellIs" dxfId="2338" priority="23" stopIfTrue="1" operator="equal">
      <formula>"ATTR_RESOLUTION"</formula>
    </cfRule>
    <cfRule type="cellIs" dxfId="2337" priority="24" stopIfTrue="1" operator="equal">
      <formula>"ATTR"</formula>
    </cfRule>
  </conditionalFormatting>
  <conditionalFormatting sqref="M7:M44">
    <cfRule type="cellIs" dxfId="2336" priority="1" operator="equal">
      <formula>"INTERNAL_ATTR"</formula>
    </cfRule>
  </conditionalFormatting>
  <conditionalFormatting sqref="M7:M44">
    <cfRule type="cellIs" dxfId="2335" priority="10" stopIfTrue="1" operator="equal">
      <formula>"OTHER"</formula>
    </cfRule>
    <cfRule type="cellIs" dxfId="2334" priority="11" stopIfTrue="1" operator="equal">
      <formula>"ASIS"</formula>
    </cfRule>
    <cfRule type="cellIs" dxfId="2333" priority="12" stopIfTrue="1" operator="equal">
      <formula>"STRING"</formula>
    </cfRule>
    <cfRule type="cellIs" dxfId="2332" priority="13" stopIfTrue="1" operator="equal">
      <formula>"NUMBER"</formula>
    </cfRule>
    <cfRule type="cellIs" dxfId="2331" priority="14" stopIfTrue="1" operator="equal">
      <formula>"EXPR"</formula>
    </cfRule>
    <cfRule type="cellIs" dxfId="2330" priority="15" stopIfTrue="1" operator="equal">
      <formula>"ATTR_RESOLUTION"</formula>
    </cfRule>
    <cfRule type="cellIs" dxfId="2329" priority="16" stopIfTrue="1" operator="equal">
      <formula>"ATTR"</formula>
    </cfRule>
  </conditionalFormatting>
  <conditionalFormatting sqref="M7:M44">
    <cfRule type="cellIs" dxfId="2328" priority="9" operator="equal">
      <formula>"INTERNAL_ATTR"</formula>
    </cfRule>
  </conditionalFormatting>
  <conditionalFormatting sqref="M7:M44">
    <cfRule type="cellIs" dxfId="2327" priority="2" stopIfTrue="1" operator="equal">
      <formula>"OTHER"</formula>
    </cfRule>
    <cfRule type="cellIs" dxfId="2326" priority="3" stopIfTrue="1" operator="equal">
      <formula>"ASIS"</formula>
    </cfRule>
    <cfRule type="cellIs" dxfId="2325" priority="4" stopIfTrue="1" operator="equal">
      <formula>"STRING"</formula>
    </cfRule>
    <cfRule type="cellIs" dxfId="2324" priority="5" stopIfTrue="1" operator="equal">
      <formula>"NUMBER"</formula>
    </cfRule>
    <cfRule type="cellIs" dxfId="2323" priority="6" stopIfTrue="1" operator="equal">
      <formula>"EXPR"</formula>
    </cfRule>
    <cfRule type="cellIs" dxfId="2322" priority="7" stopIfTrue="1" operator="equal">
      <formula>"ATTR_RESOLUTION"</formula>
    </cfRule>
    <cfRule type="cellIs" dxfId="2321"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200-000000000000}">
      <formula1>(M3&lt;&gt;"OTHER")</formula1>
    </dataValidation>
    <dataValidation type="list" allowBlank="1" showInputMessage="1" showErrorMessage="1" sqref="D7" xr:uid="{00000000-0002-0000-4200-000001000000}">
      <formula1>Enable_Values</formula1>
    </dataValidation>
    <dataValidation type="list" allowBlank="1" showInputMessage="1" showErrorMessage="1" sqref="A12" xr:uid="{00000000-0002-0000-4200-000002000000}">
      <formula1>expressionList</formula1>
    </dataValidation>
    <dataValidation type="whole" allowBlank="1" showInputMessage="1" showErrorMessage="1" error="Only numbers from 1-20 are allowed" sqref="K3:K44" xr:uid="{00000000-0002-0000-4200-000003000000}">
      <formula1>1</formula1>
      <formula2>20</formula2>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4">
    <tabColor rgb="FF92D050"/>
  </sheetPr>
  <dimension ref="A1:M44"/>
  <sheetViews>
    <sheetView showGridLines="0" zoomScale="80" zoomScaleNormal="80" workbookViewId="0">
      <selection activeCell="J28" sqref="J28:J3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19.6328125" style="28" bestFit="1" customWidth="1"/>
    <col min="6" max="6" width="15.453125" style="28" bestFit="1" customWidth="1"/>
    <col min="7" max="7" width="29.816406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raw_dsdk_additive_impressions</v>
      </c>
      <c r="K2" s="29" t="s">
        <v>197</v>
      </c>
      <c r="M2" s="29" t="s">
        <v>866</v>
      </c>
    </row>
    <row r="3" spans="1:13" x14ac:dyDescent="0.35">
      <c r="A3" s="22" t="str">
        <f ca="1">MID(CELL("filename",$A$1),FIND("]",CELL("filename",$A$1))+1,255)</f>
        <v>presrc_3</v>
      </c>
      <c r="B3" s="22" t="str">
        <f ca="1">LEFT($A$3,FIND("_",$A$3,1)-1)</f>
        <v>presrc</v>
      </c>
      <c r="C3" s="22">
        <f ca="1">TRIM(MID($A$3,8,3))*1</f>
        <v>3</v>
      </c>
      <c r="D3" s="22" t="str">
        <f ca="1">VLOOKUP($C3,Workflows!$A:$H,4,0)</f>
        <v>DSDK</v>
      </c>
      <c r="E3" s="22" t="str">
        <f ca="1">VLOOKUP($C3,Workflows!$A:$H,5,0)</f>
        <v>additive_impressions</v>
      </c>
      <c r="F3" s="22" t="s">
        <v>21</v>
      </c>
      <c r="G3" s="22" t="str">
        <f ca="1">VLOOKUP($C3,Workflows!$A:$K,8,0)</f>
        <v>raw_dsdk_additive_impressions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108</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965</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bI/2l2n4ucYH6Sw1N707ilwuSPGI07FHefsunAlOnTlFNM1pHjfiQLvPVUMCa+CNvNzkDIQKsXeHNVAFjbAbKQ==" saltValue="ok0DmDoL+0AND/3ZVTOqrg==" spinCount="100000" sheet="1" objects="1" scenarios="1"/>
  <conditionalFormatting sqref="M3:M6">
    <cfRule type="cellIs" dxfId="2320" priority="17" operator="equal">
      <formula>"INTERNAL_ATTR"</formula>
    </cfRule>
  </conditionalFormatting>
  <conditionalFormatting sqref="M3:M6">
    <cfRule type="cellIs" dxfId="2319" priority="26" stopIfTrue="1" operator="equal">
      <formula>"OTHER"</formula>
    </cfRule>
    <cfRule type="cellIs" dxfId="2318" priority="27" stopIfTrue="1" operator="equal">
      <formula>"ASIS"</formula>
    </cfRule>
    <cfRule type="cellIs" dxfId="2317" priority="28" stopIfTrue="1" operator="equal">
      <formula>"STRING"</formula>
    </cfRule>
    <cfRule type="cellIs" dxfId="2316" priority="29" stopIfTrue="1" operator="equal">
      <formula>"NUMBER"</formula>
    </cfRule>
    <cfRule type="cellIs" dxfId="2315" priority="30" stopIfTrue="1" operator="equal">
      <formula>"EXPR"</formula>
    </cfRule>
    <cfRule type="cellIs" dxfId="2314" priority="31" stopIfTrue="1" operator="equal">
      <formula>"ATTR_RESOLUTION"</formula>
    </cfRule>
    <cfRule type="cellIs" dxfId="2313" priority="32" stopIfTrue="1" operator="equal">
      <formula>"ATTR"</formula>
    </cfRule>
  </conditionalFormatting>
  <conditionalFormatting sqref="M3:M6">
    <cfRule type="cellIs" dxfId="2312" priority="25" operator="equal">
      <formula>"INTERNAL_ATTR"</formula>
    </cfRule>
  </conditionalFormatting>
  <conditionalFormatting sqref="M3:M6">
    <cfRule type="cellIs" dxfId="2311" priority="18" stopIfTrue="1" operator="equal">
      <formula>"OTHER"</formula>
    </cfRule>
    <cfRule type="cellIs" dxfId="2310" priority="19" stopIfTrue="1" operator="equal">
      <formula>"ASIS"</formula>
    </cfRule>
    <cfRule type="cellIs" dxfId="2309" priority="20" stopIfTrue="1" operator="equal">
      <formula>"STRING"</formula>
    </cfRule>
    <cfRule type="cellIs" dxfId="2308" priority="21" stopIfTrue="1" operator="equal">
      <formula>"NUMBER"</formula>
    </cfRule>
    <cfRule type="cellIs" dxfId="2307" priority="22" stopIfTrue="1" operator="equal">
      <formula>"EXPR"</formula>
    </cfRule>
    <cfRule type="cellIs" dxfId="2306" priority="23" stopIfTrue="1" operator="equal">
      <formula>"ATTR_RESOLUTION"</formula>
    </cfRule>
    <cfRule type="cellIs" dxfId="2305" priority="24" stopIfTrue="1" operator="equal">
      <formula>"ATTR"</formula>
    </cfRule>
  </conditionalFormatting>
  <conditionalFormatting sqref="M7:M44">
    <cfRule type="cellIs" dxfId="2304" priority="1" operator="equal">
      <formula>"INTERNAL_ATTR"</formula>
    </cfRule>
  </conditionalFormatting>
  <conditionalFormatting sqref="M7:M44">
    <cfRule type="cellIs" dxfId="2303" priority="10" stopIfTrue="1" operator="equal">
      <formula>"OTHER"</formula>
    </cfRule>
    <cfRule type="cellIs" dxfId="2302" priority="11" stopIfTrue="1" operator="equal">
      <formula>"ASIS"</formula>
    </cfRule>
    <cfRule type="cellIs" dxfId="2301" priority="12" stopIfTrue="1" operator="equal">
      <formula>"STRING"</formula>
    </cfRule>
    <cfRule type="cellIs" dxfId="2300" priority="13" stopIfTrue="1" operator="equal">
      <formula>"NUMBER"</formula>
    </cfRule>
    <cfRule type="cellIs" dxfId="2299" priority="14" stopIfTrue="1" operator="equal">
      <formula>"EXPR"</formula>
    </cfRule>
    <cfRule type="cellIs" dxfId="2298" priority="15" stopIfTrue="1" operator="equal">
      <formula>"ATTR_RESOLUTION"</formula>
    </cfRule>
    <cfRule type="cellIs" dxfId="2297" priority="16" stopIfTrue="1" operator="equal">
      <formula>"ATTR"</formula>
    </cfRule>
  </conditionalFormatting>
  <conditionalFormatting sqref="M7:M44">
    <cfRule type="cellIs" dxfId="2296" priority="9" operator="equal">
      <formula>"INTERNAL_ATTR"</formula>
    </cfRule>
  </conditionalFormatting>
  <conditionalFormatting sqref="M7:M44">
    <cfRule type="cellIs" dxfId="2295" priority="2" stopIfTrue="1" operator="equal">
      <formula>"OTHER"</formula>
    </cfRule>
    <cfRule type="cellIs" dxfId="2294" priority="3" stopIfTrue="1" operator="equal">
      <formula>"ASIS"</formula>
    </cfRule>
    <cfRule type="cellIs" dxfId="2293" priority="4" stopIfTrue="1" operator="equal">
      <formula>"STRING"</formula>
    </cfRule>
    <cfRule type="cellIs" dxfId="2292" priority="5" stopIfTrue="1" operator="equal">
      <formula>"NUMBER"</formula>
    </cfRule>
    <cfRule type="cellIs" dxfId="2291" priority="6" stopIfTrue="1" operator="equal">
      <formula>"EXPR"</formula>
    </cfRule>
    <cfRule type="cellIs" dxfId="2290" priority="7" stopIfTrue="1" operator="equal">
      <formula>"ATTR_RESOLUTION"</formula>
    </cfRule>
    <cfRule type="cellIs" dxfId="2289"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300-000000000000}">
      <formula1>(M3&lt;&gt;"OTHER")</formula1>
    </dataValidation>
    <dataValidation type="list" allowBlank="1" showInputMessage="1" showErrorMessage="1" sqref="D7" xr:uid="{00000000-0002-0000-4300-000001000000}">
      <formula1>Enable_Values</formula1>
    </dataValidation>
    <dataValidation type="list" allowBlank="1" showInputMessage="1" showErrorMessage="1" sqref="A12" xr:uid="{00000000-0002-0000-4300-000002000000}">
      <formula1>expressionList</formula1>
    </dataValidation>
    <dataValidation type="whole" allowBlank="1" showInputMessage="1" showErrorMessage="1" error="Only numbers from 1-20 are allowed" sqref="K3:K44" xr:uid="{00000000-0002-0000-4300-000003000000}">
      <formula1>1</formula1>
      <formula2>20</formula2>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5">
    <tabColor rgb="FF92D050"/>
  </sheetPr>
  <dimension ref="A1:M44"/>
  <sheetViews>
    <sheetView showGridLines="0" zoomScale="80" zoomScaleNormal="80" workbookViewId="0">
      <selection activeCell="A12" sqref="A1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23.81640625" style="28" bestFit="1" customWidth="1"/>
    <col min="6" max="6" width="15.453125" style="28" bestFit="1" customWidth="1"/>
    <col min="7" max="7" width="33.363281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raw_dsdk_unattributed_impressions</v>
      </c>
      <c r="K2" s="29" t="s">
        <v>197</v>
      </c>
      <c r="M2" s="29" t="s">
        <v>866</v>
      </c>
    </row>
    <row r="3" spans="1:13" x14ac:dyDescent="0.35">
      <c r="A3" s="22" t="str">
        <f ca="1">MID(CELL("filename",$A$1),FIND("]",CELL("filename",$A$1))+1,255)</f>
        <v>presrc_4</v>
      </c>
      <c r="B3" s="22" t="str">
        <f ca="1">LEFT($A$3,FIND("_",$A$3,1)-1)</f>
        <v>presrc</v>
      </c>
      <c r="C3" s="22">
        <f ca="1">TRIM(MID($A$3,8,3))*1</f>
        <v>4</v>
      </c>
      <c r="D3" s="22" t="str">
        <f ca="1">VLOOKUP($C3,Workflows!$A:$H,4,0)</f>
        <v>DSDK</v>
      </c>
      <c r="E3" s="22" t="str">
        <f ca="1">VLOOKUP($C3,Workflows!$A:$H,5,0)</f>
        <v>unattributed_impressions</v>
      </c>
      <c r="F3" s="22" t="s">
        <v>21</v>
      </c>
      <c r="G3" s="22" t="str">
        <f ca="1">VLOOKUP($C3,Workflows!$A:$K,8,0)</f>
        <v>raw_dsdk_unattributed_impressions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108</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965</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i5jM4yM4ImPe0rauSeFcQg7Q2La+pI/Biz3RRpxbDnpg91MGLSqRqPaAkvj58Eh6na7M2Oh2H+BldIM+nQr4/g==" saltValue="uyAZhGnTnNTNSSza5sTqhw==" spinCount="100000" sheet="1" objects="1" scenarios="1"/>
  <conditionalFormatting sqref="M3:M6">
    <cfRule type="cellIs" dxfId="2288" priority="33" operator="equal">
      <formula>"INTERNAL_ATTR"</formula>
    </cfRule>
  </conditionalFormatting>
  <conditionalFormatting sqref="M3:M6">
    <cfRule type="cellIs" dxfId="2287" priority="42" stopIfTrue="1" operator="equal">
      <formula>"OTHER"</formula>
    </cfRule>
    <cfRule type="cellIs" dxfId="2286" priority="43" stopIfTrue="1" operator="equal">
      <formula>"ASIS"</formula>
    </cfRule>
    <cfRule type="cellIs" dxfId="2285" priority="44" stopIfTrue="1" operator="equal">
      <formula>"STRING"</formula>
    </cfRule>
    <cfRule type="cellIs" dxfId="2284" priority="45" stopIfTrue="1" operator="equal">
      <formula>"NUMBER"</formula>
    </cfRule>
    <cfRule type="cellIs" dxfId="2283" priority="46" stopIfTrue="1" operator="equal">
      <formula>"EXPR"</formula>
    </cfRule>
    <cfRule type="cellIs" dxfId="2282" priority="47" stopIfTrue="1" operator="equal">
      <formula>"ATTR_RESOLUTION"</formula>
    </cfRule>
    <cfRule type="cellIs" dxfId="2281" priority="48" stopIfTrue="1" operator="equal">
      <formula>"ATTR"</formula>
    </cfRule>
  </conditionalFormatting>
  <conditionalFormatting sqref="M3:M6">
    <cfRule type="cellIs" dxfId="2280" priority="41" operator="equal">
      <formula>"INTERNAL_ATTR"</formula>
    </cfRule>
  </conditionalFormatting>
  <conditionalFormatting sqref="M3:M6">
    <cfRule type="cellIs" dxfId="2279" priority="34" stopIfTrue="1" operator="equal">
      <formula>"OTHER"</formula>
    </cfRule>
    <cfRule type="cellIs" dxfId="2278" priority="35" stopIfTrue="1" operator="equal">
      <formula>"ASIS"</formula>
    </cfRule>
    <cfRule type="cellIs" dxfId="2277" priority="36" stopIfTrue="1" operator="equal">
      <formula>"STRING"</formula>
    </cfRule>
    <cfRule type="cellIs" dxfId="2276" priority="37" stopIfTrue="1" operator="equal">
      <formula>"NUMBER"</formula>
    </cfRule>
    <cfRule type="cellIs" dxfId="2275" priority="38" stopIfTrue="1" operator="equal">
      <formula>"EXPR"</formula>
    </cfRule>
    <cfRule type="cellIs" dxfId="2274" priority="39" stopIfTrue="1" operator="equal">
      <formula>"ATTR_RESOLUTION"</formula>
    </cfRule>
    <cfRule type="cellIs" dxfId="2273" priority="40" stopIfTrue="1" operator="equal">
      <formula>"ATTR"</formula>
    </cfRule>
  </conditionalFormatting>
  <conditionalFormatting sqref="M7">
    <cfRule type="cellIs" dxfId="2272" priority="17" operator="equal">
      <formula>"INTERNAL_ATTR"</formula>
    </cfRule>
  </conditionalFormatting>
  <conditionalFormatting sqref="M7">
    <cfRule type="cellIs" dxfId="2271" priority="26" stopIfTrue="1" operator="equal">
      <formula>"OTHER"</formula>
    </cfRule>
    <cfRule type="cellIs" dxfId="2270" priority="27" stopIfTrue="1" operator="equal">
      <formula>"ASIS"</formula>
    </cfRule>
    <cfRule type="cellIs" dxfId="2269" priority="28" stopIfTrue="1" operator="equal">
      <formula>"STRING"</formula>
    </cfRule>
    <cfRule type="cellIs" dxfId="2268" priority="29" stopIfTrue="1" operator="equal">
      <formula>"NUMBER"</formula>
    </cfRule>
    <cfRule type="cellIs" dxfId="2267" priority="30" stopIfTrue="1" operator="equal">
      <formula>"EXPR"</formula>
    </cfRule>
    <cfRule type="cellIs" dxfId="2266" priority="31" stopIfTrue="1" operator="equal">
      <formula>"ATTR_RESOLUTION"</formula>
    </cfRule>
    <cfRule type="cellIs" dxfId="2265" priority="32" stopIfTrue="1" operator="equal">
      <formula>"ATTR"</formula>
    </cfRule>
  </conditionalFormatting>
  <conditionalFormatting sqref="M7">
    <cfRule type="cellIs" dxfId="2264" priority="25" operator="equal">
      <formula>"INTERNAL_ATTR"</formula>
    </cfRule>
  </conditionalFormatting>
  <conditionalFormatting sqref="M7">
    <cfRule type="cellIs" dxfId="2263" priority="18" stopIfTrue="1" operator="equal">
      <formula>"OTHER"</formula>
    </cfRule>
    <cfRule type="cellIs" dxfId="2262" priority="19" stopIfTrue="1" operator="equal">
      <formula>"ASIS"</formula>
    </cfRule>
    <cfRule type="cellIs" dxfId="2261" priority="20" stopIfTrue="1" operator="equal">
      <formula>"STRING"</formula>
    </cfRule>
    <cfRule type="cellIs" dxfId="2260" priority="21" stopIfTrue="1" operator="equal">
      <formula>"NUMBER"</formula>
    </cfRule>
    <cfRule type="cellIs" dxfId="2259" priority="22" stopIfTrue="1" operator="equal">
      <formula>"EXPR"</formula>
    </cfRule>
    <cfRule type="cellIs" dxfId="2258" priority="23" stopIfTrue="1" operator="equal">
      <formula>"ATTR_RESOLUTION"</formula>
    </cfRule>
    <cfRule type="cellIs" dxfId="2257" priority="24" stopIfTrue="1" operator="equal">
      <formula>"ATTR"</formula>
    </cfRule>
  </conditionalFormatting>
  <conditionalFormatting sqref="M8:M44">
    <cfRule type="cellIs" dxfId="2256" priority="1" operator="equal">
      <formula>"INTERNAL_ATTR"</formula>
    </cfRule>
  </conditionalFormatting>
  <conditionalFormatting sqref="M8:M44">
    <cfRule type="cellIs" dxfId="2255" priority="10" stopIfTrue="1" operator="equal">
      <formula>"OTHER"</formula>
    </cfRule>
    <cfRule type="cellIs" dxfId="2254" priority="11" stopIfTrue="1" operator="equal">
      <formula>"ASIS"</formula>
    </cfRule>
    <cfRule type="cellIs" dxfId="2253" priority="12" stopIfTrue="1" operator="equal">
      <formula>"STRING"</formula>
    </cfRule>
    <cfRule type="cellIs" dxfId="2252" priority="13" stopIfTrue="1" operator="equal">
      <formula>"NUMBER"</formula>
    </cfRule>
    <cfRule type="cellIs" dxfId="2251" priority="14" stopIfTrue="1" operator="equal">
      <formula>"EXPR"</formula>
    </cfRule>
    <cfRule type="cellIs" dxfId="2250" priority="15" stopIfTrue="1" operator="equal">
      <formula>"ATTR_RESOLUTION"</formula>
    </cfRule>
    <cfRule type="cellIs" dxfId="2249" priority="16" stopIfTrue="1" operator="equal">
      <formula>"ATTR"</formula>
    </cfRule>
  </conditionalFormatting>
  <conditionalFormatting sqref="M8:M44">
    <cfRule type="cellIs" dxfId="2248" priority="9" operator="equal">
      <formula>"INTERNAL_ATTR"</formula>
    </cfRule>
  </conditionalFormatting>
  <conditionalFormatting sqref="M8:M44">
    <cfRule type="cellIs" dxfId="2247" priority="2" stopIfTrue="1" operator="equal">
      <formula>"OTHER"</formula>
    </cfRule>
    <cfRule type="cellIs" dxfId="2246" priority="3" stopIfTrue="1" operator="equal">
      <formula>"ASIS"</formula>
    </cfRule>
    <cfRule type="cellIs" dxfId="2245" priority="4" stopIfTrue="1" operator="equal">
      <formula>"STRING"</formula>
    </cfRule>
    <cfRule type="cellIs" dxfId="2244" priority="5" stopIfTrue="1" operator="equal">
      <formula>"NUMBER"</formula>
    </cfRule>
    <cfRule type="cellIs" dxfId="2243" priority="6" stopIfTrue="1" operator="equal">
      <formula>"EXPR"</formula>
    </cfRule>
    <cfRule type="cellIs" dxfId="2242" priority="7" stopIfTrue="1" operator="equal">
      <formula>"ATTR_RESOLUTION"</formula>
    </cfRule>
    <cfRule type="cellIs" dxfId="2241"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400-000000000000}">
      <formula1>(M3&lt;&gt;"OTHER")</formula1>
    </dataValidation>
    <dataValidation type="list" allowBlank="1" showInputMessage="1" showErrorMessage="1" sqref="D7" xr:uid="{00000000-0002-0000-4400-000001000000}">
      <formula1>Enable_Values</formula1>
    </dataValidation>
    <dataValidation type="list" allowBlank="1" showInputMessage="1" showErrorMessage="1" sqref="A12" xr:uid="{00000000-0002-0000-4400-000002000000}">
      <formula1>expressionList</formula1>
    </dataValidation>
    <dataValidation type="whole" allowBlank="1" showInputMessage="1" showErrorMessage="1" error="Only numbers from 1-20 are allowed" sqref="K3:K44" xr:uid="{00000000-0002-0000-4400-000003000000}">
      <formula1>1</formula1>
      <formula2>20</formula2>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6">
    <tabColor rgb="FF92D050"/>
  </sheetPr>
  <dimension ref="A1:M44"/>
  <sheetViews>
    <sheetView showGridLines="0" zoomScale="140" zoomScaleNormal="140" workbookViewId="0">
      <selection activeCell="I10" sqref="I10"/>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12.81640625" style="28" bestFit="1" customWidth="1"/>
    <col min="6" max="6" width="15.453125" style="28" bestFit="1" customWidth="1"/>
    <col min="7" max="7" width="33.363281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raw_dsdk_engagements</v>
      </c>
      <c r="K2" s="29" t="s">
        <v>197</v>
      </c>
      <c r="M2" s="29" t="s">
        <v>866</v>
      </c>
    </row>
    <row r="3" spans="1:13" x14ac:dyDescent="0.35">
      <c r="A3" s="22" t="str">
        <f ca="1">MID(CELL("filename",$A$1),FIND("]",CELL("filename",$A$1))+1,255)</f>
        <v>presrc_5</v>
      </c>
      <c r="B3" s="22" t="str">
        <f ca="1">LEFT($A$3,FIND("_",$A$3,1)-1)</f>
        <v>presrc</v>
      </c>
      <c r="C3" s="22">
        <f ca="1">TRIM(MID($A$3,8,3))*1</f>
        <v>5</v>
      </c>
      <c r="D3" s="22" t="str">
        <f ca="1">VLOOKUP($C3,Workflows!$A:$H,4,0)</f>
        <v>DSDK</v>
      </c>
      <c r="E3" s="22" t="str">
        <f ca="1">VLOOKUP($C3,Workflows!$A:$H,5,0)</f>
        <v>engagements</v>
      </c>
      <c r="F3" s="22" t="s">
        <v>21</v>
      </c>
      <c r="G3" s="22" t="str">
        <f ca="1">VLOOKUP($C3,Workflows!$A:$K,8,0)</f>
        <v>raw_dsdk_engagements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724</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978</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conditionalFormatting sqref="M3:M6">
    <cfRule type="cellIs" dxfId="2240" priority="33" operator="equal">
      <formula>"INTERNAL_ATTR"</formula>
    </cfRule>
  </conditionalFormatting>
  <conditionalFormatting sqref="M3:M6">
    <cfRule type="cellIs" dxfId="2239" priority="42" stopIfTrue="1" operator="equal">
      <formula>"OTHER"</formula>
    </cfRule>
    <cfRule type="cellIs" dxfId="2238" priority="43" stopIfTrue="1" operator="equal">
      <formula>"ASIS"</formula>
    </cfRule>
    <cfRule type="cellIs" dxfId="2237" priority="44" stopIfTrue="1" operator="equal">
      <formula>"STRING"</formula>
    </cfRule>
    <cfRule type="cellIs" dxfId="2236" priority="45" stopIfTrue="1" operator="equal">
      <formula>"NUMBER"</formula>
    </cfRule>
    <cfRule type="cellIs" dxfId="2235" priority="46" stopIfTrue="1" operator="equal">
      <formula>"EXPR"</formula>
    </cfRule>
    <cfRule type="cellIs" dxfId="2234" priority="47" stopIfTrue="1" operator="equal">
      <formula>"ATTR_RESOLUTION"</formula>
    </cfRule>
    <cfRule type="cellIs" dxfId="2233" priority="48" stopIfTrue="1" operator="equal">
      <formula>"ATTR"</formula>
    </cfRule>
  </conditionalFormatting>
  <conditionalFormatting sqref="M3:M6">
    <cfRule type="cellIs" dxfId="2232" priority="41" operator="equal">
      <formula>"INTERNAL_ATTR"</formula>
    </cfRule>
  </conditionalFormatting>
  <conditionalFormatting sqref="M3:M6">
    <cfRule type="cellIs" dxfId="2231" priority="34" stopIfTrue="1" operator="equal">
      <formula>"OTHER"</formula>
    </cfRule>
    <cfRule type="cellIs" dxfId="2230" priority="35" stopIfTrue="1" operator="equal">
      <formula>"ASIS"</formula>
    </cfRule>
    <cfRule type="cellIs" dxfId="2229" priority="36" stopIfTrue="1" operator="equal">
      <formula>"STRING"</formula>
    </cfRule>
    <cfRule type="cellIs" dxfId="2228" priority="37" stopIfTrue="1" operator="equal">
      <formula>"NUMBER"</formula>
    </cfRule>
    <cfRule type="cellIs" dxfId="2227" priority="38" stopIfTrue="1" operator="equal">
      <formula>"EXPR"</formula>
    </cfRule>
    <cfRule type="cellIs" dxfId="2226" priority="39" stopIfTrue="1" operator="equal">
      <formula>"ATTR_RESOLUTION"</formula>
    </cfRule>
    <cfRule type="cellIs" dxfId="2225" priority="40" stopIfTrue="1" operator="equal">
      <formula>"ATTR"</formula>
    </cfRule>
  </conditionalFormatting>
  <conditionalFormatting sqref="M7">
    <cfRule type="cellIs" dxfId="2224" priority="17" operator="equal">
      <formula>"INTERNAL_ATTR"</formula>
    </cfRule>
  </conditionalFormatting>
  <conditionalFormatting sqref="M7">
    <cfRule type="cellIs" dxfId="2223" priority="26" stopIfTrue="1" operator="equal">
      <formula>"OTHER"</formula>
    </cfRule>
    <cfRule type="cellIs" dxfId="2222" priority="27" stopIfTrue="1" operator="equal">
      <formula>"ASIS"</formula>
    </cfRule>
    <cfRule type="cellIs" dxfId="2221" priority="28" stopIfTrue="1" operator="equal">
      <formula>"STRING"</formula>
    </cfRule>
    <cfRule type="cellIs" dxfId="2220" priority="29" stopIfTrue="1" operator="equal">
      <formula>"NUMBER"</formula>
    </cfRule>
    <cfRule type="cellIs" dxfId="2219" priority="30" stopIfTrue="1" operator="equal">
      <formula>"EXPR"</formula>
    </cfRule>
    <cfRule type="cellIs" dxfId="2218" priority="31" stopIfTrue="1" operator="equal">
      <formula>"ATTR_RESOLUTION"</formula>
    </cfRule>
    <cfRule type="cellIs" dxfId="2217" priority="32" stopIfTrue="1" operator="equal">
      <formula>"ATTR"</formula>
    </cfRule>
  </conditionalFormatting>
  <conditionalFormatting sqref="M7">
    <cfRule type="cellIs" dxfId="2216" priority="25" operator="equal">
      <formula>"INTERNAL_ATTR"</formula>
    </cfRule>
  </conditionalFormatting>
  <conditionalFormatting sqref="M7">
    <cfRule type="cellIs" dxfId="2215" priority="18" stopIfTrue="1" operator="equal">
      <formula>"OTHER"</formula>
    </cfRule>
    <cfRule type="cellIs" dxfId="2214" priority="19" stopIfTrue="1" operator="equal">
      <formula>"ASIS"</formula>
    </cfRule>
    <cfRule type="cellIs" dxfId="2213" priority="20" stopIfTrue="1" operator="equal">
      <formula>"STRING"</formula>
    </cfRule>
    <cfRule type="cellIs" dxfId="2212" priority="21" stopIfTrue="1" operator="equal">
      <formula>"NUMBER"</formula>
    </cfRule>
    <cfRule type="cellIs" dxfId="2211" priority="22" stopIfTrue="1" operator="equal">
      <formula>"EXPR"</formula>
    </cfRule>
    <cfRule type="cellIs" dxfId="2210" priority="23" stopIfTrue="1" operator="equal">
      <formula>"ATTR_RESOLUTION"</formula>
    </cfRule>
    <cfRule type="cellIs" dxfId="2209" priority="24" stopIfTrue="1" operator="equal">
      <formula>"ATTR"</formula>
    </cfRule>
  </conditionalFormatting>
  <conditionalFormatting sqref="M8:M44">
    <cfRule type="cellIs" dxfId="2208" priority="1" operator="equal">
      <formula>"INTERNAL_ATTR"</formula>
    </cfRule>
  </conditionalFormatting>
  <conditionalFormatting sqref="M8:M44">
    <cfRule type="cellIs" dxfId="2207" priority="10" stopIfTrue="1" operator="equal">
      <formula>"OTHER"</formula>
    </cfRule>
    <cfRule type="cellIs" dxfId="2206" priority="11" stopIfTrue="1" operator="equal">
      <formula>"ASIS"</formula>
    </cfRule>
    <cfRule type="cellIs" dxfId="2205" priority="12" stopIfTrue="1" operator="equal">
      <formula>"STRING"</formula>
    </cfRule>
    <cfRule type="cellIs" dxfId="2204" priority="13" stopIfTrue="1" operator="equal">
      <formula>"NUMBER"</formula>
    </cfRule>
    <cfRule type="cellIs" dxfId="2203" priority="14" stopIfTrue="1" operator="equal">
      <formula>"EXPR"</formula>
    </cfRule>
    <cfRule type="cellIs" dxfId="2202" priority="15" stopIfTrue="1" operator="equal">
      <formula>"ATTR_RESOLUTION"</formula>
    </cfRule>
    <cfRule type="cellIs" dxfId="2201" priority="16" stopIfTrue="1" operator="equal">
      <formula>"ATTR"</formula>
    </cfRule>
  </conditionalFormatting>
  <conditionalFormatting sqref="M8:M44">
    <cfRule type="cellIs" dxfId="2200" priority="9" operator="equal">
      <formula>"INTERNAL_ATTR"</formula>
    </cfRule>
  </conditionalFormatting>
  <conditionalFormatting sqref="M8:M44">
    <cfRule type="cellIs" dxfId="2199" priority="2" stopIfTrue="1" operator="equal">
      <formula>"OTHER"</formula>
    </cfRule>
    <cfRule type="cellIs" dxfId="2198" priority="3" stopIfTrue="1" operator="equal">
      <formula>"ASIS"</formula>
    </cfRule>
    <cfRule type="cellIs" dxfId="2197" priority="4" stopIfTrue="1" operator="equal">
      <formula>"STRING"</formula>
    </cfRule>
    <cfRule type="cellIs" dxfId="2196" priority="5" stopIfTrue="1" operator="equal">
      <formula>"NUMBER"</formula>
    </cfRule>
    <cfRule type="cellIs" dxfId="2195" priority="6" stopIfTrue="1" operator="equal">
      <formula>"EXPR"</formula>
    </cfRule>
    <cfRule type="cellIs" dxfId="2194" priority="7" stopIfTrue="1" operator="equal">
      <formula>"ATTR_RESOLUTION"</formula>
    </cfRule>
    <cfRule type="cellIs" dxfId="2193"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500-000000000000}">
      <formula1>(M3&lt;&gt;"OTHER")</formula1>
    </dataValidation>
    <dataValidation type="list" allowBlank="1" showInputMessage="1" showErrorMessage="1" sqref="D7" xr:uid="{00000000-0002-0000-4500-000001000000}">
      <formula1>Enable_Values</formula1>
    </dataValidation>
    <dataValidation type="list" allowBlank="1" showInputMessage="1" showErrorMessage="1" sqref="A12" xr:uid="{00000000-0002-0000-4500-000002000000}">
      <formula1>expressionList</formula1>
    </dataValidation>
    <dataValidation type="whole" allowBlank="1" showInputMessage="1" showErrorMessage="1" error="Only numbers from 1-20 are allowed" sqref="K3:K44" xr:uid="{00000000-0002-0000-4500-000003000000}">
      <formula1>1</formula1>
      <formula2>20</formula2>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7">
    <tabColor rgb="FF92D050"/>
  </sheetPr>
  <dimension ref="A1:M44"/>
  <sheetViews>
    <sheetView showGridLines="0" zoomScale="80" zoomScaleNormal="80" workbookViewId="0">
      <selection activeCell="J28" sqref="J28:J3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21.6328125" style="28" bestFit="1" customWidth="1"/>
    <col min="6" max="6" width="15.453125" style="28" bestFit="1" customWidth="1"/>
    <col min="7" max="7" width="33.363281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raw_dsdk_pixelless_engagements</v>
      </c>
      <c r="K2" s="29" t="s">
        <v>197</v>
      </c>
      <c r="M2" s="29" t="s">
        <v>866</v>
      </c>
    </row>
    <row r="3" spans="1:13" x14ac:dyDescent="0.35">
      <c r="A3" s="22" t="str">
        <f ca="1">MID(CELL("filename",$A$1),FIND("]",CELL("filename",$A$1))+1,255)</f>
        <v>presrc_6</v>
      </c>
      <c r="B3" s="22" t="str">
        <f ca="1">LEFT($A$3,FIND("_",$A$3,1)-1)</f>
        <v>presrc</v>
      </c>
      <c r="C3" s="22">
        <f ca="1">TRIM(MID($A$3,8,3))*1</f>
        <v>6</v>
      </c>
      <c r="D3" s="22" t="str">
        <f ca="1">VLOOKUP($C3,Workflows!$A:$H,4,0)</f>
        <v>DSDK</v>
      </c>
      <c r="E3" s="22" t="str">
        <f ca="1">VLOOKUP($C3,Workflows!$A:$H,5,0)</f>
        <v>pixelless_engagements</v>
      </c>
      <c r="F3" s="22" t="s">
        <v>21</v>
      </c>
      <c r="G3" s="22" t="str">
        <f ca="1">VLOOKUP($C3,Workflows!$A:$K,8,0)</f>
        <v>raw_dsdk_pixelless_engagements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724</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978</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YebWOkeX3BNqXjzP/f4b9CrQIC9Ayz1+dAU5/+Rl9F/eIAErsiO3JZzsvCFJVXiCi5GIbVaiPHeajxa8lJ1AEw==" saltValue="g8STcynykYQXn7jqhHGe7A==" spinCount="100000" sheet="1" objects="1" scenarios="1"/>
  <conditionalFormatting sqref="M3:M6">
    <cfRule type="cellIs" dxfId="2192" priority="33" operator="equal">
      <formula>"INTERNAL_ATTR"</formula>
    </cfRule>
  </conditionalFormatting>
  <conditionalFormatting sqref="M3:M6">
    <cfRule type="cellIs" dxfId="2191" priority="42" stopIfTrue="1" operator="equal">
      <formula>"OTHER"</formula>
    </cfRule>
    <cfRule type="cellIs" dxfId="2190" priority="43" stopIfTrue="1" operator="equal">
      <formula>"ASIS"</formula>
    </cfRule>
    <cfRule type="cellIs" dxfId="2189" priority="44" stopIfTrue="1" operator="equal">
      <formula>"STRING"</formula>
    </cfRule>
    <cfRule type="cellIs" dxfId="2188" priority="45" stopIfTrue="1" operator="equal">
      <formula>"NUMBER"</formula>
    </cfRule>
    <cfRule type="cellIs" dxfId="2187" priority="46" stopIfTrue="1" operator="equal">
      <formula>"EXPR"</formula>
    </cfRule>
    <cfRule type="cellIs" dxfId="2186" priority="47" stopIfTrue="1" operator="equal">
      <formula>"ATTR_RESOLUTION"</formula>
    </cfRule>
    <cfRule type="cellIs" dxfId="2185" priority="48" stopIfTrue="1" operator="equal">
      <formula>"ATTR"</formula>
    </cfRule>
  </conditionalFormatting>
  <conditionalFormatting sqref="M3:M6">
    <cfRule type="cellIs" dxfId="2184" priority="41" operator="equal">
      <formula>"INTERNAL_ATTR"</formula>
    </cfRule>
  </conditionalFormatting>
  <conditionalFormatting sqref="M3:M6">
    <cfRule type="cellIs" dxfId="2183" priority="34" stopIfTrue="1" operator="equal">
      <formula>"OTHER"</formula>
    </cfRule>
    <cfRule type="cellIs" dxfId="2182" priority="35" stopIfTrue="1" operator="equal">
      <formula>"ASIS"</formula>
    </cfRule>
    <cfRule type="cellIs" dxfId="2181" priority="36" stopIfTrue="1" operator="equal">
      <formula>"STRING"</formula>
    </cfRule>
    <cfRule type="cellIs" dxfId="2180" priority="37" stopIfTrue="1" operator="equal">
      <formula>"NUMBER"</formula>
    </cfRule>
    <cfRule type="cellIs" dxfId="2179" priority="38" stopIfTrue="1" operator="equal">
      <formula>"EXPR"</formula>
    </cfRule>
    <cfRule type="cellIs" dxfId="2178" priority="39" stopIfTrue="1" operator="equal">
      <formula>"ATTR_RESOLUTION"</formula>
    </cfRule>
    <cfRule type="cellIs" dxfId="2177" priority="40" stopIfTrue="1" operator="equal">
      <formula>"ATTR"</formula>
    </cfRule>
  </conditionalFormatting>
  <conditionalFormatting sqref="M7">
    <cfRule type="cellIs" dxfId="2176" priority="17" operator="equal">
      <formula>"INTERNAL_ATTR"</formula>
    </cfRule>
  </conditionalFormatting>
  <conditionalFormatting sqref="M7">
    <cfRule type="cellIs" dxfId="2175" priority="26" stopIfTrue="1" operator="equal">
      <formula>"OTHER"</formula>
    </cfRule>
    <cfRule type="cellIs" dxfId="2174" priority="27" stopIfTrue="1" operator="equal">
      <formula>"ASIS"</formula>
    </cfRule>
    <cfRule type="cellIs" dxfId="2173" priority="28" stopIfTrue="1" operator="equal">
      <formula>"STRING"</formula>
    </cfRule>
    <cfRule type="cellIs" dxfId="2172" priority="29" stopIfTrue="1" operator="equal">
      <formula>"NUMBER"</formula>
    </cfRule>
    <cfRule type="cellIs" dxfId="2171" priority="30" stopIfTrue="1" operator="equal">
      <formula>"EXPR"</formula>
    </cfRule>
    <cfRule type="cellIs" dxfId="2170" priority="31" stopIfTrue="1" operator="equal">
      <formula>"ATTR_RESOLUTION"</formula>
    </cfRule>
    <cfRule type="cellIs" dxfId="2169" priority="32" stopIfTrue="1" operator="equal">
      <formula>"ATTR"</formula>
    </cfRule>
  </conditionalFormatting>
  <conditionalFormatting sqref="M7">
    <cfRule type="cellIs" dxfId="2168" priority="25" operator="equal">
      <formula>"INTERNAL_ATTR"</formula>
    </cfRule>
  </conditionalFormatting>
  <conditionalFormatting sqref="M7">
    <cfRule type="cellIs" dxfId="2167" priority="18" stopIfTrue="1" operator="equal">
      <formula>"OTHER"</formula>
    </cfRule>
    <cfRule type="cellIs" dxfId="2166" priority="19" stopIfTrue="1" operator="equal">
      <formula>"ASIS"</formula>
    </cfRule>
    <cfRule type="cellIs" dxfId="2165" priority="20" stopIfTrue="1" operator="equal">
      <formula>"STRING"</formula>
    </cfRule>
    <cfRule type="cellIs" dxfId="2164" priority="21" stopIfTrue="1" operator="equal">
      <formula>"NUMBER"</formula>
    </cfRule>
    <cfRule type="cellIs" dxfId="2163" priority="22" stopIfTrue="1" operator="equal">
      <formula>"EXPR"</formula>
    </cfRule>
    <cfRule type="cellIs" dxfId="2162" priority="23" stopIfTrue="1" operator="equal">
      <formula>"ATTR_RESOLUTION"</formula>
    </cfRule>
    <cfRule type="cellIs" dxfId="2161" priority="24" stopIfTrue="1" operator="equal">
      <formula>"ATTR"</formula>
    </cfRule>
  </conditionalFormatting>
  <conditionalFormatting sqref="M8:M44">
    <cfRule type="cellIs" dxfId="2160" priority="1" operator="equal">
      <formula>"INTERNAL_ATTR"</formula>
    </cfRule>
  </conditionalFormatting>
  <conditionalFormatting sqref="M8:M44">
    <cfRule type="cellIs" dxfId="2159" priority="10" stopIfTrue="1" operator="equal">
      <formula>"OTHER"</formula>
    </cfRule>
    <cfRule type="cellIs" dxfId="2158" priority="11" stopIfTrue="1" operator="equal">
      <formula>"ASIS"</formula>
    </cfRule>
    <cfRule type="cellIs" dxfId="2157" priority="12" stopIfTrue="1" operator="equal">
      <formula>"STRING"</formula>
    </cfRule>
    <cfRule type="cellIs" dxfId="2156" priority="13" stopIfTrue="1" operator="equal">
      <formula>"NUMBER"</formula>
    </cfRule>
    <cfRule type="cellIs" dxfId="2155" priority="14" stopIfTrue="1" operator="equal">
      <formula>"EXPR"</formula>
    </cfRule>
    <cfRule type="cellIs" dxfId="2154" priority="15" stopIfTrue="1" operator="equal">
      <formula>"ATTR_RESOLUTION"</formula>
    </cfRule>
    <cfRule type="cellIs" dxfId="2153" priority="16" stopIfTrue="1" operator="equal">
      <formula>"ATTR"</formula>
    </cfRule>
  </conditionalFormatting>
  <conditionalFormatting sqref="M8:M44">
    <cfRule type="cellIs" dxfId="2152" priority="9" operator="equal">
      <formula>"INTERNAL_ATTR"</formula>
    </cfRule>
  </conditionalFormatting>
  <conditionalFormatting sqref="M8:M44">
    <cfRule type="cellIs" dxfId="2151" priority="2" stopIfTrue="1" operator="equal">
      <formula>"OTHER"</formula>
    </cfRule>
    <cfRule type="cellIs" dxfId="2150" priority="3" stopIfTrue="1" operator="equal">
      <formula>"ASIS"</formula>
    </cfRule>
    <cfRule type="cellIs" dxfId="2149" priority="4" stopIfTrue="1" operator="equal">
      <formula>"STRING"</formula>
    </cfRule>
    <cfRule type="cellIs" dxfId="2148" priority="5" stopIfTrue="1" operator="equal">
      <formula>"NUMBER"</formula>
    </cfRule>
    <cfRule type="cellIs" dxfId="2147" priority="6" stopIfTrue="1" operator="equal">
      <formula>"EXPR"</formula>
    </cfRule>
    <cfRule type="cellIs" dxfId="2146" priority="7" stopIfTrue="1" operator="equal">
      <formula>"ATTR_RESOLUTION"</formula>
    </cfRule>
    <cfRule type="cellIs" dxfId="2145"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600-000000000000}">
      <formula1>(M3&lt;&gt;"OTHER")</formula1>
    </dataValidation>
    <dataValidation type="list" allowBlank="1" showInputMessage="1" showErrorMessage="1" sqref="D7" xr:uid="{00000000-0002-0000-4600-000001000000}">
      <formula1>Enable_Values</formula1>
    </dataValidation>
    <dataValidation type="list" allowBlank="1" showInputMessage="1" showErrorMessage="1" sqref="A12" xr:uid="{00000000-0002-0000-4600-000002000000}">
      <formula1>expressionList</formula1>
    </dataValidation>
    <dataValidation type="whole" allowBlank="1" showInputMessage="1" showErrorMessage="1" error="Only numbers from 1-20 are allowed" sqref="K3:K44" xr:uid="{00000000-0002-0000-4600-000003000000}">
      <formula1>1</formula1>
      <formula2>20</formula2>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8">
    <tabColor rgb="FF92D050"/>
  </sheetPr>
  <dimension ref="A1:M44"/>
  <sheetViews>
    <sheetView showGridLines="0" topLeftCell="F1" zoomScale="80" zoomScaleNormal="80" workbookViewId="0">
      <selection activeCell="J28" sqref="J28:J3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21.1796875" style="28" bestFit="1" customWidth="1"/>
    <col min="6" max="6" width="15.453125" style="28" bestFit="1" customWidth="1"/>
    <col min="7" max="7" width="33.36328125" style="28" bestFit="1" customWidth="1"/>
    <col min="8" max="8" width="8.81640625" style="28"/>
    <col min="9" max="9" width="20.81640625" style="28" customWidth="1"/>
    <col min="10" max="10" width="29.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raw_dsdk_additive_engagements</v>
      </c>
      <c r="K2" s="29" t="s">
        <v>197</v>
      </c>
      <c r="M2" s="29" t="s">
        <v>866</v>
      </c>
    </row>
    <row r="3" spans="1:13" x14ac:dyDescent="0.35">
      <c r="A3" s="22" t="str">
        <f ca="1">MID(CELL("filename",$A$1),FIND("]",CELL("filename",$A$1))+1,255)</f>
        <v>presrc_7</v>
      </c>
      <c r="B3" s="22" t="str">
        <f ca="1">LEFT($A$3,FIND("_",$A$3,1)-1)</f>
        <v>presrc</v>
      </c>
      <c r="C3" s="22">
        <f ca="1">TRIM(MID($A$3,8,3))*1</f>
        <v>7</v>
      </c>
      <c r="D3" s="22" t="str">
        <f ca="1">VLOOKUP($C3,Workflows!$A:$H,4,0)</f>
        <v>DSDK</v>
      </c>
      <c r="E3" s="22" t="str">
        <f ca="1">VLOOKUP($C3,Workflows!$A:$H,5,0)</f>
        <v>additive_engagements</v>
      </c>
      <c r="F3" s="22" t="s">
        <v>21</v>
      </c>
      <c r="G3" s="22" t="str">
        <f ca="1">VLOOKUP($C3,Workflows!$A:$K,8,0)</f>
        <v>raw_dsdk_additive_engagements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724</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978</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pHJtH5+TPJi/Dqj0RcdXhxaxZ44WURgMFavF3q/J7A3i8pM5EO4DNViPCRFh/PhrrSFC9p93aRqHR0w3bM6G6g==" saltValue="gDMG0mYe6sHnF2Z7oWLziQ==" spinCount="100000" sheet="1" objects="1" scenarios="1"/>
  <conditionalFormatting sqref="M3:M6">
    <cfRule type="cellIs" dxfId="2144" priority="33" operator="equal">
      <formula>"INTERNAL_ATTR"</formula>
    </cfRule>
  </conditionalFormatting>
  <conditionalFormatting sqref="M3:M6">
    <cfRule type="cellIs" dxfId="2143" priority="42" stopIfTrue="1" operator="equal">
      <formula>"OTHER"</formula>
    </cfRule>
    <cfRule type="cellIs" dxfId="2142" priority="43" stopIfTrue="1" operator="equal">
      <formula>"ASIS"</formula>
    </cfRule>
    <cfRule type="cellIs" dxfId="2141" priority="44" stopIfTrue="1" operator="equal">
      <formula>"STRING"</formula>
    </cfRule>
    <cfRule type="cellIs" dxfId="2140" priority="45" stopIfTrue="1" operator="equal">
      <formula>"NUMBER"</formula>
    </cfRule>
    <cfRule type="cellIs" dxfId="2139" priority="46" stopIfTrue="1" operator="equal">
      <formula>"EXPR"</formula>
    </cfRule>
    <cfRule type="cellIs" dxfId="2138" priority="47" stopIfTrue="1" operator="equal">
      <formula>"ATTR_RESOLUTION"</formula>
    </cfRule>
    <cfRule type="cellIs" dxfId="2137" priority="48" stopIfTrue="1" operator="equal">
      <formula>"ATTR"</formula>
    </cfRule>
  </conditionalFormatting>
  <conditionalFormatting sqref="M3:M6">
    <cfRule type="cellIs" dxfId="2136" priority="41" operator="equal">
      <formula>"INTERNAL_ATTR"</formula>
    </cfRule>
  </conditionalFormatting>
  <conditionalFormatting sqref="M3:M6">
    <cfRule type="cellIs" dxfId="2135" priority="34" stopIfTrue="1" operator="equal">
      <formula>"OTHER"</formula>
    </cfRule>
    <cfRule type="cellIs" dxfId="2134" priority="35" stopIfTrue="1" operator="equal">
      <formula>"ASIS"</formula>
    </cfRule>
    <cfRule type="cellIs" dxfId="2133" priority="36" stopIfTrue="1" operator="equal">
      <formula>"STRING"</formula>
    </cfRule>
    <cfRule type="cellIs" dxfId="2132" priority="37" stopIfTrue="1" operator="equal">
      <formula>"NUMBER"</formula>
    </cfRule>
    <cfRule type="cellIs" dxfId="2131" priority="38" stopIfTrue="1" operator="equal">
      <formula>"EXPR"</formula>
    </cfRule>
    <cfRule type="cellIs" dxfId="2130" priority="39" stopIfTrue="1" operator="equal">
      <formula>"ATTR_RESOLUTION"</formula>
    </cfRule>
    <cfRule type="cellIs" dxfId="2129" priority="40" stopIfTrue="1" operator="equal">
      <formula>"ATTR"</formula>
    </cfRule>
  </conditionalFormatting>
  <conditionalFormatting sqref="M7">
    <cfRule type="cellIs" dxfId="2128" priority="17" operator="equal">
      <formula>"INTERNAL_ATTR"</formula>
    </cfRule>
  </conditionalFormatting>
  <conditionalFormatting sqref="M7">
    <cfRule type="cellIs" dxfId="2127" priority="26" stopIfTrue="1" operator="equal">
      <formula>"OTHER"</formula>
    </cfRule>
    <cfRule type="cellIs" dxfId="2126" priority="27" stopIfTrue="1" operator="equal">
      <formula>"ASIS"</formula>
    </cfRule>
    <cfRule type="cellIs" dxfId="2125" priority="28" stopIfTrue="1" operator="equal">
      <formula>"STRING"</formula>
    </cfRule>
    <cfRule type="cellIs" dxfId="2124" priority="29" stopIfTrue="1" operator="equal">
      <formula>"NUMBER"</formula>
    </cfRule>
    <cfRule type="cellIs" dxfId="2123" priority="30" stopIfTrue="1" operator="equal">
      <formula>"EXPR"</formula>
    </cfRule>
    <cfRule type="cellIs" dxfId="2122" priority="31" stopIfTrue="1" operator="equal">
      <formula>"ATTR_RESOLUTION"</formula>
    </cfRule>
    <cfRule type="cellIs" dxfId="2121" priority="32" stopIfTrue="1" operator="equal">
      <formula>"ATTR"</formula>
    </cfRule>
  </conditionalFormatting>
  <conditionalFormatting sqref="M7">
    <cfRule type="cellIs" dxfId="2120" priority="25" operator="equal">
      <formula>"INTERNAL_ATTR"</formula>
    </cfRule>
  </conditionalFormatting>
  <conditionalFormatting sqref="M7">
    <cfRule type="cellIs" dxfId="2119" priority="18" stopIfTrue="1" operator="equal">
      <formula>"OTHER"</formula>
    </cfRule>
    <cfRule type="cellIs" dxfId="2118" priority="19" stopIfTrue="1" operator="equal">
      <formula>"ASIS"</formula>
    </cfRule>
    <cfRule type="cellIs" dxfId="2117" priority="20" stopIfTrue="1" operator="equal">
      <formula>"STRING"</formula>
    </cfRule>
    <cfRule type="cellIs" dxfId="2116" priority="21" stopIfTrue="1" operator="equal">
      <formula>"NUMBER"</formula>
    </cfRule>
    <cfRule type="cellIs" dxfId="2115" priority="22" stopIfTrue="1" operator="equal">
      <formula>"EXPR"</formula>
    </cfRule>
    <cfRule type="cellIs" dxfId="2114" priority="23" stopIfTrue="1" operator="equal">
      <formula>"ATTR_RESOLUTION"</formula>
    </cfRule>
    <cfRule type="cellIs" dxfId="2113" priority="24" stopIfTrue="1" operator="equal">
      <formula>"ATTR"</formula>
    </cfRule>
  </conditionalFormatting>
  <conditionalFormatting sqref="M8:M44">
    <cfRule type="cellIs" dxfId="2112" priority="1" operator="equal">
      <formula>"INTERNAL_ATTR"</formula>
    </cfRule>
  </conditionalFormatting>
  <conditionalFormatting sqref="M8:M44">
    <cfRule type="cellIs" dxfId="2111" priority="10" stopIfTrue="1" operator="equal">
      <formula>"OTHER"</formula>
    </cfRule>
    <cfRule type="cellIs" dxfId="2110" priority="11" stopIfTrue="1" operator="equal">
      <formula>"ASIS"</formula>
    </cfRule>
    <cfRule type="cellIs" dxfId="2109" priority="12" stopIfTrue="1" operator="equal">
      <formula>"STRING"</formula>
    </cfRule>
    <cfRule type="cellIs" dxfId="2108" priority="13" stopIfTrue="1" operator="equal">
      <formula>"NUMBER"</formula>
    </cfRule>
    <cfRule type="cellIs" dxfId="2107" priority="14" stopIfTrue="1" operator="equal">
      <formula>"EXPR"</formula>
    </cfRule>
    <cfRule type="cellIs" dxfId="2106" priority="15" stopIfTrue="1" operator="equal">
      <formula>"ATTR_RESOLUTION"</formula>
    </cfRule>
    <cfRule type="cellIs" dxfId="2105" priority="16" stopIfTrue="1" operator="equal">
      <formula>"ATTR"</formula>
    </cfRule>
  </conditionalFormatting>
  <conditionalFormatting sqref="M8:M44">
    <cfRule type="cellIs" dxfId="2104" priority="9" operator="equal">
      <formula>"INTERNAL_ATTR"</formula>
    </cfRule>
  </conditionalFormatting>
  <conditionalFormatting sqref="M8:M44">
    <cfRule type="cellIs" dxfId="2103" priority="2" stopIfTrue="1" operator="equal">
      <formula>"OTHER"</formula>
    </cfRule>
    <cfRule type="cellIs" dxfId="2102" priority="3" stopIfTrue="1" operator="equal">
      <formula>"ASIS"</formula>
    </cfRule>
    <cfRule type="cellIs" dxfId="2101" priority="4" stopIfTrue="1" operator="equal">
      <formula>"STRING"</formula>
    </cfRule>
    <cfRule type="cellIs" dxfId="2100" priority="5" stopIfTrue="1" operator="equal">
      <formula>"NUMBER"</formula>
    </cfRule>
    <cfRule type="cellIs" dxfId="2099" priority="6" stopIfTrue="1" operator="equal">
      <formula>"EXPR"</formula>
    </cfRule>
    <cfRule type="cellIs" dxfId="2098" priority="7" stopIfTrue="1" operator="equal">
      <formula>"ATTR_RESOLUTION"</formula>
    </cfRule>
    <cfRule type="cellIs" dxfId="2097"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700-000000000000}">
      <formula1>(M3&lt;&gt;"OTHER")</formula1>
    </dataValidation>
    <dataValidation type="list" allowBlank="1" showInputMessage="1" showErrorMessage="1" sqref="D7" xr:uid="{00000000-0002-0000-4700-000001000000}">
      <formula1>Enable_Values</formula1>
    </dataValidation>
    <dataValidation type="list" allowBlank="1" showInputMessage="1" showErrorMessage="1" sqref="A12" xr:uid="{00000000-0002-0000-4700-000002000000}">
      <formula1>expressionList</formula1>
    </dataValidation>
    <dataValidation type="whole" allowBlank="1" showInputMessage="1" showErrorMessage="1" error="Only numbers from 1-20 are allowed" sqref="K3:K44" xr:uid="{00000000-0002-0000-4700-000003000000}">
      <formula1>1</formula1>
      <formula2>20</formula2>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9">
    <tabColor rgb="FF92D050"/>
  </sheetPr>
  <dimension ref="A1:M44"/>
  <sheetViews>
    <sheetView showGridLines="0" topLeftCell="A2" zoomScale="80" zoomScaleNormal="80" workbookViewId="0">
      <selection activeCell="J28" sqref="J28:J32"/>
    </sheetView>
  </sheetViews>
  <sheetFormatPr defaultColWidth="8.81640625" defaultRowHeight="14.5" x14ac:dyDescent="0.35"/>
  <cols>
    <col min="1" max="1" width="28.453125" style="28" bestFit="1" customWidth="1"/>
    <col min="2" max="2" width="17.81640625" style="28" bestFit="1" customWidth="1"/>
    <col min="3" max="3" width="20.81640625" style="28" customWidth="1"/>
    <col min="4" max="4" width="16.453125" style="28" bestFit="1" customWidth="1"/>
    <col min="5" max="5" width="25.1796875" style="28" bestFit="1" customWidth="1"/>
    <col min="6" max="6" width="15.453125" style="28" bestFit="1" customWidth="1"/>
    <col min="7" max="7" width="34.453125" style="28" bestFit="1" customWidth="1"/>
    <col min="8" max="8" width="17.81640625" style="28" customWidth="1"/>
    <col min="9" max="9" width="20.81640625" style="28" customWidth="1"/>
    <col min="10" max="10" width="34.453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EVENTS_DSDK_PRESRC</v>
      </c>
      <c r="J2" s="29" t="str">
        <f ca="1">$G$3</f>
        <v>raw_dsdk_unattributed_engagements</v>
      </c>
      <c r="K2" s="29" t="s">
        <v>197</v>
      </c>
      <c r="M2" s="29" t="s">
        <v>866</v>
      </c>
    </row>
    <row r="3" spans="1:13" x14ac:dyDescent="0.35">
      <c r="A3" s="22" t="str">
        <f ca="1">MID(CELL("filename",$A$1),FIND("]",CELL("filename",$A$1))+1,255)</f>
        <v>presrc_8</v>
      </c>
      <c r="B3" s="22" t="str">
        <f ca="1">LEFT($A$3,FIND("_",$A$3,1)-1)</f>
        <v>presrc</v>
      </c>
      <c r="C3" s="22">
        <f ca="1">TRIM(MID($A$3,8,3))*1</f>
        <v>8</v>
      </c>
      <c r="D3" s="22" t="str">
        <f ca="1">VLOOKUP($C3,Workflows!$A:$H,4,0)</f>
        <v>DSDK</v>
      </c>
      <c r="E3" s="22" t="str">
        <f ca="1">VLOOKUP($C3,Workflows!$A:$H,5,0)</f>
        <v>unattributed_engagements</v>
      </c>
      <c r="F3" s="22" t="s">
        <v>21</v>
      </c>
      <c r="G3" s="22" t="str">
        <f ca="1">VLOOKUP($C3,Workflows!$A:$K,8,0)</f>
        <v>raw_dsdk_unattributed_engagements</v>
      </c>
      <c r="I3" s="84" t="str">
        <f>'Validation Values'!E3</f>
        <v>evtuuid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4" t="str">
        <f>'Validation Values'!E4</f>
        <v>evt_time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4" t="str">
        <f>'Validation Values'!E5</f>
        <v>evt_type_class</v>
      </c>
      <c r="J5" s="71" t="s">
        <v>724</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84" t="str">
        <f>'Validation Values'!E6</f>
        <v>evt_campaign_key</v>
      </c>
      <c r="J6" s="71" t="s">
        <v>111</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EVENTS_DSDK_PRESRC</v>
      </c>
      <c r="D7" s="70" t="b">
        <v>0</v>
      </c>
      <c r="I7" s="84" t="str">
        <f>'Validation Values'!E7</f>
        <v>evt_placement_key</v>
      </c>
      <c r="J7" s="71" t="s">
        <v>115</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4" t="str">
        <f>'Validation Values'!E8</f>
        <v>evt_creative_key</v>
      </c>
      <c r="J8" s="71" t="s">
        <v>112</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4" t="str">
        <f>'Validation Values'!E9</f>
        <v>evt_geo_key</v>
      </c>
      <c r="J9" s="71" t="s">
        <v>29</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4" t="str">
        <f>'Validation Values'!E10</f>
        <v>evt_publisher_key</v>
      </c>
      <c r="J10" s="71" t="s">
        <v>116</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ATTR</v>
      </c>
    </row>
    <row r="11" spans="1:13" x14ac:dyDescent="0.35">
      <c r="A11" s="29" t="s">
        <v>123</v>
      </c>
      <c r="I11" s="84" t="str">
        <f>'Validation Values'!E11</f>
        <v>evt_advertiser_key</v>
      </c>
      <c r="J11" s="71" t="s">
        <v>285</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ATTR_RESOLUTION</v>
      </c>
    </row>
    <row r="12" spans="1:13" x14ac:dyDescent="0.35">
      <c r="A12" s="71" t="s">
        <v>978</v>
      </c>
      <c r="I12" s="84" t="str">
        <f>'Validation Values'!E12</f>
        <v>evt_adgroup_key</v>
      </c>
      <c r="J12" s="71"/>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4" t="str">
        <f>'Validation Values'!E13</f>
        <v>evt_device_type_key</v>
      </c>
      <c r="J13" s="71" t="s">
        <v>31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ATTR</v>
      </c>
    </row>
    <row r="14" spans="1:13" x14ac:dyDescent="0.35">
      <c r="I14" s="84" t="str">
        <f>'Validation Values'!E14</f>
        <v>evt_source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4" t="str">
        <f>'Validation Values'!E15</f>
        <v>epc</v>
      </c>
      <c r="J15" s="71" t="s">
        <v>274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4" t="str">
        <f>'Validation Values'!E16</f>
        <v>evt_is_measurable</v>
      </c>
      <c r="J16" s="71"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4" t="str">
        <f>'Validation Values'!E17</f>
        <v>evt_is_viewable</v>
      </c>
      <c r="J17" s="71"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4" t="str">
        <f>'Validation Values'!E18</f>
        <v>evt_is_new_user</v>
      </c>
      <c r="J18" s="71"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4" t="str">
        <f>'Validation Values'!E19</f>
        <v>evt_is_opted_out</v>
      </c>
      <c r="J19" s="71" t="s">
        <v>275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4" t="str">
        <f>'Validation Values'!E20</f>
        <v>evt_referrer_url</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4"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4" t="str">
        <f>'Validation Values'!E22</f>
        <v>ak_user_id</v>
      </c>
      <c r="J22" s="71" t="s">
        <v>26</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4" t="str">
        <f>'Validation Values'!E23</f>
        <v>evt_e1_segment</v>
      </c>
      <c r="J23" s="71"/>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
      </c>
    </row>
    <row r="24" spans="9:13" x14ac:dyDescent="0.35">
      <c r="I24" s="84" t="str">
        <f>'Validation Values'!E24</f>
        <v>evt_is_bot_user</v>
      </c>
      <c r="J24" s="71"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4" t="str">
        <f>'Validation Values'!E25</f>
        <v>evt_custom1</v>
      </c>
      <c r="J25" s="71" t="s">
        <v>30</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4" t="str">
        <f>'Validation Values'!E26</f>
        <v>evt_custom2</v>
      </c>
      <c r="J26" s="71" t="s">
        <v>22</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4" t="str">
        <f>'Validation Values'!E27</f>
        <v>evt_custom3</v>
      </c>
      <c r="J27" s="71" t="s">
        <v>113</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4"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4"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4"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4"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4" t="str">
        <f>'Validation Values'!E32</f>
        <v>evt_custom8</v>
      </c>
      <c r="J32" s="72" t="s">
        <v>745</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EXPR</v>
      </c>
    </row>
    <row r="33" spans="9:13" x14ac:dyDescent="0.35">
      <c r="I33" s="84"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4"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4"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4"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4"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4"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4"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4"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4"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4"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4"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4"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aO225JV4CW4HO6PMA6Ls9nAITJ02U7KI1fFAO/LlicwgOGUYJcdU8NZEo/jqz0XUFwJqg1mdLNhFi54E/0qrOA==" saltValue="0KyUxy8OM9F3lo5O7/pCvQ==" spinCount="100000" sheet="1" objects="1" scenarios="1"/>
  <conditionalFormatting sqref="M3:M6">
    <cfRule type="cellIs" dxfId="2096" priority="33" operator="equal">
      <formula>"INTERNAL_ATTR"</formula>
    </cfRule>
  </conditionalFormatting>
  <conditionalFormatting sqref="M3:M6">
    <cfRule type="cellIs" dxfId="2095" priority="42" stopIfTrue="1" operator="equal">
      <formula>"OTHER"</formula>
    </cfRule>
    <cfRule type="cellIs" dxfId="2094" priority="43" stopIfTrue="1" operator="equal">
      <formula>"ASIS"</formula>
    </cfRule>
    <cfRule type="cellIs" dxfId="2093" priority="44" stopIfTrue="1" operator="equal">
      <formula>"STRING"</formula>
    </cfRule>
    <cfRule type="cellIs" dxfId="2092" priority="45" stopIfTrue="1" operator="equal">
      <formula>"NUMBER"</formula>
    </cfRule>
    <cfRule type="cellIs" dxfId="2091" priority="46" stopIfTrue="1" operator="equal">
      <formula>"EXPR"</formula>
    </cfRule>
    <cfRule type="cellIs" dxfId="2090" priority="47" stopIfTrue="1" operator="equal">
      <formula>"ATTR_RESOLUTION"</formula>
    </cfRule>
    <cfRule type="cellIs" dxfId="2089" priority="48" stopIfTrue="1" operator="equal">
      <formula>"ATTR"</formula>
    </cfRule>
  </conditionalFormatting>
  <conditionalFormatting sqref="M3:M6">
    <cfRule type="cellIs" dxfId="2088" priority="41" operator="equal">
      <formula>"INTERNAL_ATTR"</formula>
    </cfRule>
  </conditionalFormatting>
  <conditionalFormatting sqref="M3:M6">
    <cfRule type="cellIs" dxfId="2087" priority="34" stopIfTrue="1" operator="equal">
      <formula>"OTHER"</formula>
    </cfRule>
    <cfRule type="cellIs" dxfId="2086" priority="35" stopIfTrue="1" operator="equal">
      <formula>"ASIS"</formula>
    </cfRule>
    <cfRule type="cellIs" dxfId="2085" priority="36" stopIfTrue="1" operator="equal">
      <formula>"STRING"</formula>
    </cfRule>
    <cfRule type="cellIs" dxfId="2084" priority="37" stopIfTrue="1" operator="equal">
      <formula>"NUMBER"</formula>
    </cfRule>
    <cfRule type="cellIs" dxfId="2083" priority="38" stopIfTrue="1" operator="equal">
      <formula>"EXPR"</formula>
    </cfRule>
    <cfRule type="cellIs" dxfId="2082" priority="39" stopIfTrue="1" operator="equal">
      <formula>"ATTR_RESOLUTION"</formula>
    </cfRule>
    <cfRule type="cellIs" dxfId="2081" priority="40" stopIfTrue="1" operator="equal">
      <formula>"ATTR"</formula>
    </cfRule>
  </conditionalFormatting>
  <conditionalFormatting sqref="M7">
    <cfRule type="cellIs" dxfId="2080" priority="17" operator="equal">
      <formula>"INTERNAL_ATTR"</formula>
    </cfRule>
  </conditionalFormatting>
  <conditionalFormatting sqref="M7">
    <cfRule type="cellIs" dxfId="2079" priority="26" stopIfTrue="1" operator="equal">
      <formula>"OTHER"</formula>
    </cfRule>
    <cfRule type="cellIs" dxfId="2078" priority="27" stopIfTrue="1" operator="equal">
      <formula>"ASIS"</formula>
    </cfRule>
    <cfRule type="cellIs" dxfId="2077" priority="28" stopIfTrue="1" operator="equal">
      <formula>"STRING"</formula>
    </cfRule>
    <cfRule type="cellIs" dxfId="2076" priority="29" stopIfTrue="1" operator="equal">
      <formula>"NUMBER"</formula>
    </cfRule>
    <cfRule type="cellIs" dxfId="2075" priority="30" stopIfTrue="1" operator="equal">
      <formula>"EXPR"</formula>
    </cfRule>
    <cfRule type="cellIs" dxfId="2074" priority="31" stopIfTrue="1" operator="equal">
      <formula>"ATTR_RESOLUTION"</formula>
    </cfRule>
    <cfRule type="cellIs" dxfId="2073" priority="32" stopIfTrue="1" operator="equal">
      <formula>"ATTR"</formula>
    </cfRule>
  </conditionalFormatting>
  <conditionalFormatting sqref="M7">
    <cfRule type="cellIs" dxfId="2072" priority="25" operator="equal">
      <formula>"INTERNAL_ATTR"</formula>
    </cfRule>
  </conditionalFormatting>
  <conditionalFormatting sqref="M7">
    <cfRule type="cellIs" dxfId="2071" priority="18" stopIfTrue="1" operator="equal">
      <formula>"OTHER"</formula>
    </cfRule>
    <cfRule type="cellIs" dxfId="2070" priority="19" stopIfTrue="1" operator="equal">
      <formula>"ASIS"</formula>
    </cfRule>
    <cfRule type="cellIs" dxfId="2069" priority="20" stopIfTrue="1" operator="equal">
      <formula>"STRING"</formula>
    </cfRule>
    <cfRule type="cellIs" dxfId="2068" priority="21" stopIfTrue="1" operator="equal">
      <formula>"NUMBER"</formula>
    </cfRule>
    <cfRule type="cellIs" dxfId="2067" priority="22" stopIfTrue="1" operator="equal">
      <formula>"EXPR"</formula>
    </cfRule>
    <cfRule type="cellIs" dxfId="2066" priority="23" stopIfTrue="1" operator="equal">
      <formula>"ATTR_RESOLUTION"</formula>
    </cfRule>
    <cfRule type="cellIs" dxfId="2065" priority="24" stopIfTrue="1" operator="equal">
      <formula>"ATTR"</formula>
    </cfRule>
  </conditionalFormatting>
  <conditionalFormatting sqref="M8:M44">
    <cfRule type="cellIs" dxfId="2064" priority="1" operator="equal">
      <formula>"INTERNAL_ATTR"</formula>
    </cfRule>
  </conditionalFormatting>
  <conditionalFormatting sqref="M8:M44">
    <cfRule type="cellIs" dxfId="2063" priority="10" stopIfTrue="1" operator="equal">
      <formula>"OTHER"</formula>
    </cfRule>
    <cfRule type="cellIs" dxfId="2062" priority="11" stopIfTrue="1" operator="equal">
      <formula>"ASIS"</formula>
    </cfRule>
    <cfRule type="cellIs" dxfId="2061" priority="12" stopIfTrue="1" operator="equal">
      <formula>"STRING"</formula>
    </cfRule>
    <cfRule type="cellIs" dxfId="2060" priority="13" stopIfTrue="1" operator="equal">
      <formula>"NUMBER"</formula>
    </cfRule>
    <cfRule type="cellIs" dxfId="2059" priority="14" stopIfTrue="1" operator="equal">
      <formula>"EXPR"</formula>
    </cfRule>
    <cfRule type="cellIs" dxfId="2058" priority="15" stopIfTrue="1" operator="equal">
      <formula>"ATTR_RESOLUTION"</formula>
    </cfRule>
    <cfRule type="cellIs" dxfId="2057" priority="16" stopIfTrue="1" operator="equal">
      <formula>"ATTR"</formula>
    </cfRule>
  </conditionalFormatting>
  <conditionalFormatting sqref="M8:M44">
    <cfRule type="cellIs" dxfId="2056" priority="9" operator="equal">
      <formula>"INTERNAL_ATTR"</formula>
    </cfRule>
  </conditionalFormatting>
  <conditionalFormatting sqref="M8:M44">
    <cfRule type="cellIs" dxfId="2055" priority="2" stopIfTrue="1" operator="equal">
      <formula>"OTHER"</formula>
    </cfRule>
    <cfRule type="cellIs" dxfId="2054" priority="3" stopIfTrue="1" operator="equal">
      <formula>"ASIS"</formula>
    </cfRule>
    <cfRule type="cellIs" dxfId="2053" priority="4" stopIfTrue="1" operator="equal">
      <formula>"STRING"</formula>
    </cfRule>
    <cfRule type="cellIs" dxfId="2052" priority="5" stopIfTrue="1" operator="equal">
      <formula>"NUMBER"</formula>
    </cfRule>
    <cfRule type="cellIs" dxfId="2051" priority="6" stopIfTrue="1" operator="equal">
      <formula>"EXPR"</formula>
    </cfRule>
    <cfRule type="cellIs" dxfId="2050" priority="7" stopIfTrue="1" operator="equal">
      <formula>"ATTR_RESOLUTION"</formula>
    </cfRule>
    <cfRule type="cellIs" dxfId="2049"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4800-000000000000}">
      <formula1>(M3&lt;&gt;"OTHER")</formula1>
    </dataValidation>
    <dataValidation type="list" allowBlank="1" showInputMessage="1" showErrorMessage="1" sqref="D7" xr:uid="{00000000-0002-0000-4800-000001000000}">
      <formula1>Enable_Values</formula1>
    </dataValidation>
    <dataValidation type="list" allowBlank="1" showInputMessage="1" showErrorMessage="1" sqref="A12" xr:uid="{00000000-0002-0000-4800-000002000000}">
      <formula1>expressionList</formula1>
    </dataValidation>
    <dataValidation type="whole" allowBlank="1" showInputMessage="1" showErrorMessage="1" error="Only numbers from 1-20 are allowed" sqref="K3:K44" xr:uid="{00000000-0002-0000-4800-000003000000}">
      <formula1>1</formula1>
      <formula2>20</formula2>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0">
    <tabColor rgb="FF92D050"/>
  </sheetPr>
  <dimension ref="A1:M41"/>
  <sheetViews>
    <sheetView showGridLines="0" zoomScale="80" zoomScaleNormal="80" workbookViewId="0">
      <selection activeCell="J23" sqref="J23:J29"/>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2.1796875" style="28" bestFit="1" customWidth="1"/>
    <col min="6" max="6" width="15.453125" style="28" bestFit="1" customWidth="1"/>
    <col min="7" max="7" width="41.81640625" style="28" bestFit="1" customWidth="1"/>
    <col min="8" max="8" width="9.81640625" style="28" customWidth="1"/>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raw_dsdk_impression_attributed_conversions</v>
      </c>
      <c r="K2" s="29" t="s">
        <v>197</v>
      </c>
      <c r="M2" s="29" t="s">
        <v>866</v>
      </c>
    </row>
    <row r="3" spans="1:13" x14ac:dyDescent="0.35">
      <c r="A3" s="22" t="str">
        <f ca="1">MID(CELL("filename",$A$1),FIND("]",CELL("filename",$A$1))+1,255)</f>
        <v>presrc_9</v>
      </c>
      <c r="B3" s="22" t="str">
        <f ca="1">LEFT($A$3,FIND("_",$A$3,1)-1)</f>
        <v>presrc</v>
      </c>
      <c r="C3" s="22">
        <f ca="1">TRIM(MID($A$3,8,3))*1</f>
        <v>9</v>
      </c>
      <c r="D3" s="22" t="str">
        <f ca="1">VLOOKUP($C3,Workflows!$A:$H,4,0)</f>
        <v>DSDK</v>
      </c>
      <c r="E3" s="22" t="str">
        <f ca="1">VLOOKUP($C3,Workflows!$A:$H,5,0)</f>
        <v>impression_attributed_conversions</v>
      </c>
      <c r="F3" s="22" t="s">
        <v>21</v>
      </c>
      <c r="G3" s="22" t="str">
        <f ca="1">VLOOKUP($C3,Workflows!$A:$K,8,0)</f>
        <v>raw_dsdk_impression_attributed_conversions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8: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8: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8: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8: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9" spans="8:13" x14ac:dyDescent="0.35">
      <c r="H39" s="10"/>
    </row>
    <row r="40" spans="8:13" x14ac:dyDescent="0.35">
      <c r="H40" s="10"/>
    </row>
    <row r="41" spans="8:13" x14ac:dyDescent="0.35">
      <c r="H41" s="10"/>
    </row>
  </sheetData>
  <sheetProtection algorithmName="SHA-512" hashValue="vaAf9lX3ODnscrSngp5k6CEgkcnP4RRZ8AQ5CMYMEgrzBBZXiE5F4c41J1UexinLwF6r/0mDg/R/UUYOJtR1fg==" saltValue="9QI8MXi5txye1DOLAM5mBA==" spinCount="100000" sheet="1" objects="1" scenarios="1"/>
  <conditionalFormatting sqref="M3:M5">
    <cfRule type="cellIs" dxfId="2048" priority="12" stopIfTrue="1" operator="equal">
      <formula>"OTHER"</formula>
    </cfRule>
    <cfRule type="cellIs" dxfId="2047" priority="13" stopIfTrue="1" operator="equal">
      <formula>"ASIS"</formula>
    </cfRule>
    <cfRule type="cellIs" dxfId="2046" priority="14" stopIfTrue="1" operator="equal">
      <formula>"STRING"</formula>
    </cfRule>
    <cfRule type="cellIs" dxfId="2045" priority="15" stopIfTrue="1" operator="equal">
      <formula>"NUMBER"</formula>
    </cfRule>
    <cfRule type="cellIs" dxfId="2044" priority="16" stopIfTrue="1" operator="equal">
      <formula>"EXPR"</formula>
    </cfRule>
    <cfRule type="cellIs" dxfId="2043" priority="17" stopIfTrue="1" operator="equal">
      <formula>"ATTR_RESOLUTION"</formula>
    </cfRule>
    <cfRule type="cellIs" dxfId="2042" priority="18" stopIfTrue="1" operator="equal">
      <formula>"ATTR"</formula>
    </cfRule>
  </conditionalFormatting>
  <conditionalFormatting sqref="M3">
    <cfRule type="cellIs" dxfId="2041" priority="11" operator="equal">
      <formula>"INTERNAL_ATTR"</formula>
    </cfRule>
  </conditionalFormatting>
  <conditionalFormatting sqref="M4:M5">
    <cfRule type="cellIs" dxfId="2040" priority="10" operator="equal">
      <formula>"INTERNAL_ATTR"</formula>
    </cfRule>
  </conditionalFormatting>
  <conditionalFormatting sqref="M4:M5">
    <cfRule type="cellIs" dxfId="2039" priority="9" operator="equal">
      <formula>"INTERNAL_ATTR"</formula>
    </cfRule>
  </conditionalFormatting>
  <conditionalFormatting sqref="M3:M36">
    <cfRule type="cellIs" dxfId="2038" priority="2" stopIfTrue="1" operator="equal">
      <formula>"OTHER"</formula>
    </cfRule>
    <cfRule type="cellIs" dxfId="2037" priority="3" stopIfTrue="1" operator="equal">
      <formula>"ASIS"</formula>
    </cfRule>
    <cfRule type="cellIs" dxfId="2036" priority="4" stopIfTrue="1" operator="equal">
      <formula>"STRING"</formula>
    </cfRule>
    <cfRule type="cellIs" dxfId="2035" priority="5" stopIfTrue="1" operator="equal">
      <formula>"NUMBER"</formula>
    </cfRule>
    <cfRule type="cellIs" dxfId="2034" priority="6" stopIfTrue="1" operator="equal">
      <formula>"EXPR"</formula>
    </cfRule>
    <cfRule type="cellIs" dxfId="2033" priority="7" stopIfTrue="1" operator="equal">
      <formula>"ATTR_RESOLUTION"</formula>
    </cfRule>
    <cfRule type="cellIs" dxfId="2032" priority="8" stopIfTrue="1" operator="equal">
      <formula>"ATTR"</formula>
    </cfRule>
  </conditionalFormatting>
  <conditionalFormatting sqref="M3:M36">
    <cfRule type="cellIs" dxfId="2031" priority="1" operator="equal">
      <formula>"INTERNAL_ATTR"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900-000000000000}">
      <formula1>(M3&lt;&gt;"OTHER")</formula1>
    </dataValidation>
    <dataValidation type="list" allowBlank="1" showInputMessage="1" showErrorMessage="1" sqref="D7" xr:uid="{00000000-0002-0000-4900-000001000000}">
      <formula1>Enable_Values</formula1>
    </dataValidation>
    <dataValidation type="list" allowBlank="1" showInputMessage="1" showErrorMessage="1" sqref="A12" xr:uid="{00000000-0002-0000-4900-000002000000}">
      <formula1>expressionList</formula1>
    </dataValidation>
    <dataValidation type="whole" allowBlank="1" showInputMessage="1" showErrorMessage="1" error="Only numbers from 1-20 are allowed" sqref="K3:K36" xr:uid="{00000000-0002-0000-4900-000003000000}">
      <formula1>1</formula1>
      <formula2>20</formula2>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81">
    <tabColor rgb="FF92D050"/>
  </sheetPr>
  <dimension ref="A1:M36"/>
  <sheetViews>
    <sheetView showGridLines="0" zoomScale="80" zoomScaleNormal="80" workbookViewId="0">
      <selection activeCell="J23" sqref="J23:J29"/>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44.453125" style="28" bestFit="1" customWidth="1"/>
    <col min="6" max="6" width="15.453125" style="28" bestFit="1" customWidth="1"/>
    <col min="7" max="7" width="54.1796875" style="28" bestFit="1" customWidth="1"/>
    <col min="8" max="8" width="8.81640625" style="28"/>
    <col min="9" max="9" width="26.81640625" style="28" bestFit="1" customWidth="1"/>
    <col min="10" max="10" width="54.179687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raw_dsdk_unattributed_impression_attributed_conversions</v>
      </c>
      <c r="K2" s="29" t="s">
        <v>197</v>
      </c>
      <c r="M2" s="29" t="s">
        <v>866</v>
      </c>
    </row>
    <row r="3" spans="1:13" x14ac:dyDescent="0.35">
      <c r="A3" s="22" t="str">
        <f ca="1">MID(CELL("filename",$A$1),FIND("]",CELL("filename",$A$1))+1,255)</f>
        <v>presrc_10</v>
      </c>
      <c r="B3" s="22" t="str">
        <f ca="1">LEFT($A$3,FIND("_",$A$3,1)-1)</f>
        <v>presrc</v>
      </c>
      <c r="C3" s="22">
        <f ca="1">TRIM(MID($A$3,8,3))*1</f>
        <v>10</v>
      </c>
      <c r="D3" s="22" t="str">
        <f ca="1">VLOOKUP($C3,Workflows!$A:$H,4,0)</f>
        <v>DSDK</v>
      </c>
      <c r="E3" s="22" t="str">
        <f ca="1">VLOOKUP($C3,Workflows!$A:$H,5,0)</f>
        <v>unattributed_impression_attributed_conversions</v>
      </c>
      <c r="F3" s="22" t="s">
        <v>21</v>
      </c>
      <c r="G3" s="22" t="str">
        <f ca="1">VLOOKUP($C3,Workflows!$A:$K,8,0)</f>
        <v>raw_dsdk_unattributed_impression_attributed_conversions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9sdPCfGYC7xb6QGAL7rOT/bUk1mqjzKjhOt/l4nYLeQC+1cIW6v4LqiOh/TFStczJNQSwv0GzSBkWnMznoWdQQ==" saltValue="kQa5R3cze1cAX1hZipC3Tg==" spinCount="100000" sheet="1" objects="1" scenarios="1"/>
  <conditionalFormatting sqref="M3:M6">
    <cfRule type="cellIs" dxfId="2030" priority="33" operator="equal">
      <formula>"INTERNAL_ATTR"</formula>
    </cfRule>
  </conditionalFormatting>
  <conditionalFormatting sqref="M3:M6">
    <cfRule type="cellIs" dxfId="2029" priority="42" stopIfTrue="1" operator="equal">
      <formula>"OTHER"</formula>
    </cfRule>
    <cfRule type="cellIs" dxfId="2028" priority="43" stopIfTrue="1" operator="equal">
      <formula>"ASIS"</formula>
    </cfRule>
    <cfRule type="cellIs" dxfId="2027" priority="44" stopIfTrue="1" operator="equal">
      <formula>"STRING"</formula>
    </cfRule>
    <cfRule type="cellIs" dxfId="2026" priority="45" stopIfTrue="1" operator="equal">
      <formula>"NUMBER"</formula>
    </cfRule>
    <cfRule type="cellIs" dxfId="2025" priority="46" stopIfTrue="1" operator="equal">
      <formula>"EXPR"</formula>
    </cfRule>
    <cfRule type="cellIs" dxfId="2024" priority="47" stopIfTrue="1" operator="equal">
      <formula>"ATTR_RESOLUTION"</formula>
    </cfRule>
    <cfRule type="cellIs" dxfId="2023" priority="48" stopIfTrue="1" operator="equal">
      <formula>"ATTR"</formula>
    </cfRule>
  </conditionalFormatting>
  <conditionalFormatting sqref="M3:M6">
    <cfRule type="cellIs" dxfId="2022" priority="41" operator="equal">
      <formula>"INTERNAL_ATTR"</formula>
    </cfRule>
  </conditionalFormatting>
  <conditionalFormatting sqref="M3:M6">
    <cfRule type="cellIs" dxfId="2021" priority="34" stopIfTrue="1" operator="equal">
      <formula>"OTHER"</formula>
    </cfRule>
    <cfRule type="cellIs" dxfId="2020" priority="35" stopIfTrue="1" operator="equal">
      <formula>"ASIS"</formula>
    </cfRule>
    <cfRule type="cellIs" dxfId="2019" priority="36" stopIfTrue="1" operator="equal">
      <formula>"STRING"</formula>
    </cfRule>
    <cfRule type="cellIs" dxfId="2018" priority="37" stopIfTrue="1" operator="equal">
      <formula>"NUMBER"</formula>
    </cfRule>
    <cfRule type="cellIs" dxfId="2017" priority="38" stopIfTrue="1" operator="equal">
      <formula>"EXPR"</formula>
    </cfRule>
    <cfRule type="cellIs" dxfId="2016" priority="39" stopIfTrue="1" operator="equal">
      <formula>"ATTR_RESOLUTION"</formula>
    </cfRule>
    <cfRule type="cellIs" dxfId="2015" priority="40" stopIfTrue="1" operator="equal">
      <formula>"ATTR"</formula>
    </cfRule>
  </conditionalFormatting>
  <conditionalFormatting sqref="M7">
    <cfRule type="cellIs" dxfId="2014" priority="17" operator="equal">
      <formula>"INTERNAL_ATTR"</formula>
    </cfRule>
  </conditionalFormatting>
  <conditionalFormatting sqref="M7">
    <cfRule type="cellIs" dxfId="2013" priority="26" stopIfTrue="1" operator="equal">
      <formula>"OTHER"</formula>
    </cfRule>
    <cfRule type="cellIs" dxfId="2012" priority="27" stopIfTrue="1" operator="equal">
      <formula>"ASIS"</formula>
    </cfRule>
    <cfRule type="cellIs" dxfId="2011" priority="28" stopIfTrue="1" operator="equal">
      <formula>"STRING"</formula>
    </cfRule>
    <cfRule type="cellIs" dxfId="2010" priority="29" stopIfTrue="1" operator="equal">
      <formula>"NUMBER"</formula>
    </cfRule>
    <cfRule type="cellIs" dxfId="2009" priority="30" stopIfTrue="1" operator="equal">
      <formula>"EXPR"</formula>
    </cfRule>
    <cfRule type="cellIs" dxfId="2008" priority="31" stopIfTrue="1" operator="equal">
      <formula>"ATTR_RESOLUTION"</formula>
    </cfRule>
    <cfRule type="cellIs" dxfId="2007" priority="32" stopIfTrue="1" operator="equal">
      <formula>"ATTR"</formula>
    </cfRule>
  </conditionalFormatting>
  <conditionalFormatting sqref="M7">
    <cfRule type="cellIs" dxfId="2006" priority="25" operator="equal">
      <formula>"INTERNAL_ATTR"</formula>
    </cfRule>
  </conditionalFormatting>
  <conditionalFormatting sqref="M7">
    <cfRule type="cellIs" dxfId="2005" priority="18" stopIfTrue="1" operator="equal">
      <formula>"OTHER"</formula>
    </cfRule>
    <cfRule type="cellIs" dxfId="2004" priority="19" stopIfTrue="1" operator="equal">
      <formula>"ASIS"</formula>
    </cfRule>
    <cfRule type="cellIs" dxfId="2003" priority="20" stopIfTrue="1" operator="equal">
      <formula>"STRING"</formula>
    </cfRule>
    <cfRule type="cellIs" dxfId="2002" priority="21" stopIfTrue="1" operator="equal">
      <formula>"NUMBER"</formula>
    </cfRule>
    <cfRule type="cellIs" dxfId="2001" priority="22" stopIfTrue="1" operator="equal">
      <formula>"EXPR"</formula>
    </cfRule>
    <cfRule type="cellIs" dxfId="2000" priority="23" stopIfTrue="1" operator="equal">
      <formula>"ATTR_RESOLUTION"</formula>
    </cfRule>
    <cfRule type="cellIs" dxfId="1999" priority="24" stopIfTrue="1" operator="equal">
      <formula>"ATTR"</formula>
    </cfRule>
  </conditionalFormatting>
  <conditionalFormatting sqref="M8:M36">
    <cfRule type="cellIs" dxfId="1998" priority="1" operator="equal">
      <formula>"INTERNAL_ATTR"</formula>
    </cfRule>
  </conditionalFormatting>
  <conditionalFormatting sqref="M8:M36">
    <cfRule type="cellIs" dxfId="1997" priority="10" stopIfTrue="1" operator="equal">
      <formula>"OTHER"</formula>
    </cfRule>
    <cfRule type="cellIs" dxfId="1996" priority="11" stopIfTrue="1" operator="equal">
      <formula>"ASIS"</formula>
    </cfRule>
    <cfRule type="cellIs" dxfId="1995" priority="12" stopIfTrue="1" operator="equal">
      <formula>"STRING"</formula>
    </cfRule>
    <cfRule type="cellIs" dxfId="1994" priority="13" stopIfTrue="1" operator="equal">
      <formula>"NUMBER"</formula>
    </cfRule>
    <cfRule type="cellIs" dxfId="1993" priority="14" stopIfTrue="1" operator="equal">
      <formula>"EXPR"</formula>
    </cfRule>
    <cfRule type="cellIs" dxfId="1992" priority="15" stopIfTrue="1" operator="equal">
      <formula>"ATTR_RESOLUTION"</formula>
    </cfRule>
    <cfRule type="cellIs" dxfId="1991" priority="16" stopIfTrue="1" operator="equal">
      <formula>"ATTR"</formula>
    </cfRule>
  </conditionalFormatting>
  <conditionalFormatting sqref="M8:M36">
    <cfRule type="cellIs" dxfId="1990" priority="9" operator="equal">
      <formula>"INTERNAL_ATTR"</formula>
    </cfRule>
  </conditionalFormatting>
  <conditionalFormatting sqref="M8:M36">
    <cfRule type="cellIs" dxfId="1989" priority="2" stopIfTrue="1" operator="equal">
      <formula>"OTHER"</formula>
    </cfRule>
    <cfRule type="cellIs" dxfId="1988" priority="3" stopIfTrue="1" operator="equal">
      <formula>"ASIS"</formula>
    </cfRule>
    <cfRule type="cellIs" dxfId="1987" priority="4" stopIfTrue="1" operator="equal">
      <formula>"STRING"</formula>
    </cfRule>
    <cfRule type="cellIs" dxfId="1986" priority="5" stopIfTrue="1" operator="equal">
      <formula>"NUMBER"</formula>
    </cfRule>
    <cfRule type="cellIs" dxfId="1985" priority="6" stopIfTrue="1" operator="equal">
      <formula>"EXPR"</formula>
    </cfRule>
    <cfRule type="cellIs" dxfId="1984" priority="7" stopIfTrue="1" operator="equal">
      <formula>"ATTR_RESOLUTION"</formula>
    </cfRule>
    <cfRule type="cellIs" dxfId="1983"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A00-000000000000}">
      <formula1>(M3&lt;&gt;"OTHER")</formula1>
    </dataValidation>
    <dataValidation type="list" allowBlank="1" showInputMessage="1" showErrorMessage="1" sqref="D7" xr:uid="{00000000-0002-0000-4A00-000001000000}">
      <formula1>Enable_Values</formula1>
    </dataValidation>
    <dataValidation type="list" allowBlank="1" showInputMessage="1" showErrorMessage="1" sqref="A12" xr:uid="{00000000-0002-0000-4A00-000002000000}">
      <formula1>expressionList</formula1>
    </dataValidation>
    <dataValidation type="whole" allowBlank="1" showInputMessage="1" showErrorMessage="1" error="Only numbers from 1-20 are allowed" sqref="K3:K36" xr:uid="{00000000-0002-0000-4A00-000003000000}">
      <formula1>1</formula1>
      <formula2>20</formula2>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2">
    <tabColor rgb="FF92D050"/>
  </sheetPr>
  <dimension ref="A1:M36"/>
  <sheetViews>
    <sheetView showGridLines="0" zoomScale="80" zoomScaleNormal="80" workbookViewId="0">
      <selection activeCell="G25" sqref="G25"/>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3.453125" style="28" bestFit="1" customWidth="1"/>
    <col min="6" max="6" width="15.453125" style="28" bestFit="1" customWidth="1"/>
    <col min="7" max="7" width="54.1796875" style="28" bestFit="1" customWidth="1"/>
    <col min="8" max="8" width="4.81640625" style="28" customWidth="1"/>
    <col min="9" max="9" width="26.81640625" style="28" bestFit="1" customWidth="1"/>
    <col min="10" max="10" width="43" style="28" bestFit="1" customWidth="1"/>
    <col min="11" max="11" width="8.1796875" style="28" bestFit="1" customWidth="1"/>
    <col min="12" max="12" width="3.453125" style="28" customWidth="1"/>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raw_dsdk_engagement_attributed_conversions</v>
      </c>
      <c r="K2" s="29" t="s">
        <v>197</v>
      </c>
      <c r="M2" s="29" t="s">
        <v>866</v>
      </c>
    </row>
    <row r="3" spans="1:13" x14ac:dyDescent="0.35">
      <c r="A3" s="22" t="str">
        <f ca="1">MID(CELL("filename",$A$1),FIND("]",CELL("filename",$A$1))+1,255)</f>
        <v>presrc_11</v>
      </c>
      <c r="B3" s="22" t="str">
        <f ca="1">LEFT($A$3,FIND("_",$A$3,1)-1)</f>
        <v>presrc</v>
      </c>
      <c r="C3" s="22">
        <f ca="1">TRIM(MID($A$3,8,3))*1</f>
        <v>11</v>
      </c>
      <c r="D3" s="22" t="str">
        <f ca="1">VLOOKUP($C3,Workflows!$A:$H,4,0)</f>
        <v>DSDK</v>
      </c>
      <c r="E3" s="22" t="str">
        <f ca="1">VLOOKUP($C3,Workflows!$A:$H,5,0)</f>
        <v>engagement_attributed_conversions</v>
      </c>
      <c r="F3" s="22" t="s">
        <v>21</v>
      </c>
      <c r="G3" s="22" t="str">
        <f ca="1">VLOOKUP($C3,Workflows!$A:$K,8,0)</f>
        <v>raw_dsdk_engagement_attributed_conversions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US6VL6iO6F99bYVCM/QRnflqdSDFDnIYgyC0gaFiU8pfx/Bl7PLnCPPks4G4oOdgdJIT2kdG6uuvJTVmCeKR6A==" saltValue="M44G8hJAC9h5Fl3aZnhfgw==" spinCount="100000" sheet="1" objects="1" scenarios="1"/>
  <conditionalFormatting sqref="M3:M6">
    <cfRule type="cellIs" dxfId="1982" priority="33" operator="equal">
      <formula>"INTERNAL_ATTR"</formula>
    </cfRule>
  </conditionalFormatting>
  <conditionalFormatting sqref="M3:M6">
    <cfRule type="cellIs" dxfId="1981" priority="42" stopIfTrue="1" operator="equal">
      <formula>"OTHER"</formula>
    </cfRule>
    <cfRule type="cellIs" dxfId="1980" priority="43" stopIfTrue="1" operator="equal">
      <formula>"ASIS"</formula>
    </cfRule>
    <cfRule type="cellIs" dxfId="1979" priority="44" stopIfTrue="1" operator="equal">
      <formula>"STRING"</formula>
    </cfRule>
    <cfRule type="cellIs" dxfId="1978" priority="45" stopIfTrue="1" operator="equal">
      <formula>"NUMBER"</formula>
    </cfRule>
    <cfRule type="cellIs" dxfId="1977" priority="46" stopIfTrue="1" operator="equal">
      <formula>"EXPR"</formula>
    </cfRule>
    <cfRule type="cellIs" dxfId="1976" priority="47" stopIfTrue="1" operator="equal">
      <formula>"ATTR_RESOLUTION"</formula>
    </cfRule>
    <cfRule type="cellIs" dxfId="1975" priority="48" stopIfTrue="1" operator="equal">
      <formula>"ATTR"</formula>
    </cfRule>
  </conditionalFormatting>
  <conditionalFormatting sqref="M3:M6">
    <cfRule type="cellIs" dxfId="1974" priority="41" operator="equal">
      <formula>"INTERNAL_ATTR"</formula>
    </cfRule>
  </conditionalFormatting>
  <conditionalFormatting sqref="M3:M6">
    <cfRule type="cellIs" dxfId="1973" priority="34" stopIfTrue="1" operator="equal">
      <formula>"OTHER"</formula>
    </cfRule>
    <cfRule type="cellIs" dxfId="1972" priority="35" stopIfTrue="1" operator="equal">
      <formula>"ASIS"</formula>
    </cfRule>
    <cfRule type="cellIs" dxfId="1971" priority="36" stopIfTrue="1" operator="equal">
      <formula>"STRING"</formula>
    </cfRule>
    <cfRule type="cellIs" dxfId="1970" priority="37" stopIfTrue="1" operator="equal">
      <formula>"NUMBER"</formula>
    </cfRule>
    <cfRule type="cellIs" dxfId="1969" priority="38" stopIfTrue="1" operator="equal">
      <formula>"EXPR"</formula>
    </cfRule>
    <cfRule type="cellIs" dxfId="1968" priority="39" stopIfTrue="1" operator="equal">
      <formula>"ATTR_RESOLUTION"</formula>
    </cfRule>
    <cfRule type="cellIs" dxfId="1967" priority="40" stopIfTrue="1" operator="equal">
      <formula>"ATTR"</formula>
    </cfRule>
  </conditionalFormatting>
  <conditionalFormatting sqref="M7">
    <cfRule type="cellIs" dxfId="1966" priority="17" operator="equal">
      <formula>"INTERNAL_ATTR"</formula>
    </cfRule>
  </conditionalFormatting>
  <conditionalFormatting sqref="M7">
    <cfRule type="cellIs" dxfId="1965" priority="26" stopIfTrue="1" operator="equal">
      <formula>"OTHER"</formula>
    </cfRule>
    <cfRule type="cellIs" dxfId="1964" priority="27" stopIfTrue="1" operator="equal">
      <formula>"ASIS"</formula>
    </cfRule>
    <cfRule type="cellIs" dxfId="1963" priority="28" stopIfTrue="1" operator="equal">
      <formula>"STRING"</formula>
    </cfRule>
    <cfRule type="cellIs" dxfId="1962" priority="29" stopIfTrue="1" operator="equal">
      <formula>"NUMBER"</formula>
    </cfRule>
    <cfRule type="cellIs" dxfId="1961" priority="30" stopIfTrue="1" operator="equal">
      <formula>"EXPR"</formula>
    </cfRule>
    <cfRule type="cellIs" dxfId="1960" priority="31" stopIfTrue="1" operator="equal">
      <formula>"ATTR_RESOLUTION"</formula>
    </cfRule>
    <cfRule type="cellIs" dxfId="1959" priority="32" stopIfTrue="1" operator="equal">
      <formula>"ATTR"</formula>
    </cfRule>
  </conditionalFormatting>
  <conditionalFormatting sqref="M7">
    <cfRule type="cellIs" dxfId="1958" priority="25" operator="equal">
      <formula>"INTERNAL_ATTR"</formula>
    </cfRule>
  </conditionalFormatting>
  <conditionalFormatting sqref="M7">
    <cfRule type="cellIs" dxfId="1957" priority="18" stopIfTrue="1" operator="equal">
      <formula>"OTHER"</formula>
    </cfRule>
    <cfRule type="cellIs" dxfId="1956" priority="19" stopIfTrue="1" operator="equal">
      <formula>"ASIS"</formula>
    </cfRule>
    <cfRule type="cellIs" dxfId="1955" priority="20" stopIfTrue="1" operator="equal">
      <formula>"STRING"</formula>
    </cfRule>
    <cfRule type="cellIs" dxfId="1954" priority="21" stopIfTrue="1" operator="equal">
      <formula>"NUMBER"</formula>
    </cfRule>
    <cfRule type="cellIs" dxfId="1953" priority="22" stopIfTrue="1" operator="equal">
      <formula>"EXPR"</formula>
    </cfRule>
    <cfRule type="cellIs" dxfId="1952" priority="23" stopIfTrue="1" operator="equal">
      <formula>"ATTR_RESOLUTION"</formula>
    </cfRule>
    <cfRule type="cellIs" dxfId="1951" priority="24" stopIfTrue="1" operator="equal">
      <formula>"ATTR"</formula>
    </cfRule>
  </conditionalFormatting>
  <conditionalFormatting sqref="M8:M36">
    <cfRule type="cellIs" dxfId="1950" priority="1" operator="equal">
      <formula>"INTERNAL_ATTR"</formula>
    </cfRule>
  </conditionalFormatting>
  <conditionalFormatting sqref="M8:M36">
    <cfRule type="cellIs" dxfId="1949" priority="10" stopIfTrue="1" operator="equal">
      <formula>"OTHER"</formula>
    </cfRule>
    <cfRule type="cellIs" dxfId="1948" priority="11" stopIfTrue="1" operator="equal">
      <formula>"ASIS"</formula>
    </cfRule>
    <cfRule type="cellIs" dxfId="1947" priority="12" stopIfTrue="1" operator="equal">
      <formula>"STRING"</formula>
    </cfRule>
    <cfRule type="cellIs" dxfId="1946" priority="13" stopIfTrue="1" operator="equal">
      <formula>"NUMBER"</formula>
    </cfRule>
    <cfRule type="cellIs" dxfId="1945" priority="14" stopIfTrue="1" operator="equal">
      <formula>"EXPR"</formula>
    </cfRule>
    <cfRule type="cellIs" dxfId="1944" priority="15" stopIfTrue="1" operator="equal">
      <formula>"ATTR_RESOLUTION"</formula>
    </cfRule>
    <cfRule type="cellIs" dxfId="1943" priority="16" stopIfTrue="1" operator="equal">
      <formula>"ATTR"</formula>
    </cfRule>
  </conditionalFormatting>
  <conditionalFormatting sqref="M8:M36">
    <cfRule type="cellIs" dxfId="1942" priority="9" operator="equal">
      <formula>"INTERNAL_ATTR"</formula>
    </cfRule>
  </conditionalFormatting>
  <conditionalFormatting sqref="M8:M36">
    <cfRule type="cellIs" dxfId="1941" priority="2" stopIfTrue="1" operator="equal">
      <formula>"OTHER"</formula>
    </cfRule>
    <cfRule type="cellIs" dxfId="1940" priority="3" stopIfTrue="1" operator="equal">
      <formula>"ASIS"</formula>
    </cfRule>
    <cfRule type="cellIs" dxfId="1939" priority="4" stopIfTrue="1" operator="equal">
      <formula>"STRING"</formula>
    </cfRule>
    <cfRule type="cellIs" dxfId="1938" priority="5" stopIfTrue="1" operator="equal">
      <formula>"NUMBER"</formula>
    </cfRule>
    <cfRule type="cellIs" dxfId="1937" priority="6" stopIfTrue="1" operator="equal">
      <formula>"EXPR"</formula>
    </cfRule>
    <cfRule type="cellIs" dxfId="1936" priority="7" stopIfTrue="1" operator="equal">
      <formula>"ATTR_RESOLUTION"</formula>
    </cfRule>
    <cfRule type="cellIs" dxfId="1935"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B00-000000000000}">
      <formula1>(M3&lt;&gt;"OTHER")</formula1>
    </dataValidation>
    <dataValidation type="list" allowBlank="1" showInputMessage="1" showErrorMessage="1" sqref="D7" xr:uid="{00000000-0002-0000-4B00-000001000000}">
      <formula1>Enable_Values</formula1>
    </dataValidation>
    <dataValidation type="list" allowBlank="1" showInputMessage="1" showErrorMessage="1" sqref="A12" xr:uid="{00000000-0002-0000-4B00-000002000000}">
      <formula1>expressionList</formula1>
    </dataValidation>
    <dataValidation type="whole" allowBlank="1" showInputMessage="1" showErrorMessage="1" error="Only numbers from 1-20 are allowed" sqref="K3:K36" xr:uid="{00000000-0002-0000-4B00-000003000000}">
      <formula1>1</formula1>
      <formula2>20</formula2>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tabColor rgb="FF92D050"/>
  </sheetPr>
  <dimension ref="A1:M36"/>
  <sheetViews>
    <sheetView showGridLines="0" zoomScale="80" zoomScaleNormal="80" workbookViewId="0">
      <selection activeCell="J29" sqref="J29"/>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46" style="28" bestFit="1" customWidth="1"/>
    <col min="6" max="6" width="15.453125" style="28" bestFit="1" customWidth="1"/>
    <col min="7" max="7" width="54.1796875" style="28" bestFit="1" customWidth="1"/>
    <col min="8" max="8" width="8.81640625" style="28"/>
    <col min="9" max="9" width="26.81640625" style="28" bestFit="1" customWidth="1"/>
    <col min="10" max="10" width="54.179687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raw_dsdk_unattributed_engagement_attributed_conversions</v>
      </c>
      <c r="K2" s="29" t="s">
        <v>197</v>
      </c>
      <c r="M2" s="29" t="s">
        <v>866</v>
      </c>
    </row>
    <row r="3" spans="1:13" x14ac:dyDescent="0.35">
      <c r="A3" s="22" t="str">
        <f ca="1">MID(CELL("filename",$A$1),FIND("]",CELL("filename",$A$1))+1,255)</f>
        <v>presrc_12</v>
      </c>
      <c r="B3" s="22" t="str">
        <f ca="1">LEFT($A$3,FIND("_",$A$3,1)-1)</f>
        <v>presrc</v>
      </c>
      <c r="C3" s="22">
        <f ca="1">TRIM(MID($A$3,8,3))*1</f>
        <v>12</v>
      </c>
      <c r="D3" s="22" t="str">
        <f ca="1">VLOOKUP($C3,Workflows!$A:$H,4,0)</f>
        <v>DSDK</v>
      </c>
      <c r="E3" s="22" t="str">
        <f ca="1">VLOOKUP($C3,Workflows!$A:$H,5,0)</f>
        <v>unattributed_engagement_attributed_conversions</v>
      </c>
      <c r="F3" s="22" t="s">
        <v>21</v>
      </c>
      <c r="G3" s="22" t="str">
        <f ca="1">VLOOKUP($C3,Workflows!$A:$K,8,0)</f>
        <v>raw_dsdk_unattributed_engagement_attributed_conversions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GNAOEHy3EXmjKLtU6UqEo8CLQ6N1db/hMkEgtNAKrybMxby1Ql9Z08REUrrKA42Rl3CjxoaFedfLg0JZ8Bh8aA==" saltValue="fFPJ5QBlaQAS0RtfhnrH6g==" spinCount="100000" sheet="1" objects="1" scenarios="1"/>
  <conditionalFormatting sqref="M3:M6">
    <cfRule type="cellIs" dxfId="1934" priority="33" operator="equal">
      <formula>"INTERNAL_ATTR"</formula>
    </cfRule>
  </conditionalFormatting>
  <conditionalFormatting sqref="M3:M6">
    <cfRule type="cellIs" dxfId="1933" priority="42" stopIfTrue="1" operator="equal">
      <formula>"OTHER"</formula>
    </cfRule>
    <cfRule type="cellIs" dxfId="1932" priority="43" stopIfTrue="1" operator="equal">
      <formula>"ASIS"</formula>
    </cfRule>
    <cfRule type="cellIs" dxfId="1931" priority="44" stopIfTrue="1" operator="equal">
      <formula>"STRING"</formula>
    </cfRule>
    <cfRule type="cellIs" dxfId="1930" priority="45" stopIfTrue="1" operator="equal">
      <formula>"NUMBER"</formula>
    </cfRule>
    <cfRule type="cellIs" dxfId="1929" priority="46" stopIfTrue="1" operator="equal">
      <formula>"EXPR"</formula>
    </cfRule>
    <cfRule type="cellIs" dxfId="1928" priority="47" stopIfTrue="1" operator="equal">
      <formula>"ATTR_RESOLUTION"</formula>
    </cfRule>
    <cfRule type="cellIs" dxfId="1927" priority="48" stopIfTrue="1" operator="equal">
      <formula>"ATTR"</formula>
    </cfRule>
  </conditionalFormatting>
  <conditionalFormatting sqref="M3:M6">
    <cfRule type="cellIs" dxfId="1926" priority="41" operator="equal">
      <formula>"INTERNAL_ATTR"</formula>
    </cfRule>
  </conditionalFormatting>
  <conditionalFormatting sqref="M3:M6">
    <cfRule type="cellIs" dxfId="1925" priority="34" stopIfTrue="1" operator="equal">
      <formula>"OTHER"</formula>
    </cfRule>
    <cfRule type="cellIs" dxfId="1924" priority="35" stopIfTrue="1" operator="equal">
      <formula>"ASIS"</formula>
    </cfRule>
    <cfRule type="cellIs" dxfId="1923" priority="36" stopIfTrue="1" operator="equal">
      <formula>"STRING"</formula>
    </cfRule>
    <cfRule type="cellIs" dxfId="1922" priority="37" stopIfTrue="1" operator="equal">
      <formula>"NUMBER"</formula>
    </cfRule>
    <cfRule type="cellIs" dxfId="1921" priority="38" stopIfTrue="1" operator="equal">
      <formula>"EXPR"</formula>
    </cfRule>
    <cfRule type="cellIs" dxfId="1920" priority="39" stopIfTrue="1" operator="equal">
      <formula>"ATTR_RESOLUTION"</formula>
    </cfRule>
    <cfRule type="cellIs" dxfId="1919" priority="40" stopIfTrue="1" operator="equal">
      <formula>"ATTR"</formula>
    </cfRule>
  </conditionalFormatting>
  <conditionalFormatting sqref="M7">
    <cfRule type="cellIs" dxfId="1918" priority="17" operator="equal">
      <formula>"INTERNAL_ATTR"</formula>
    </cfRule>
  </conditionalFormatting>
  <conditionalFormatting sqref="M7">
    <cfRule type="cellIs" dxfId="1917" priority="26" stopIfTrue="1" operator="equal">
      <formula>"OTHER"</formula>
    </cfRule>
    <cfRule type="cellIs" dxfId="1916" priority="27" stopIfTrue="1" operator="equal">
      <formula>"ASIS"</formula>
    </cfRule>
    <cfRule type="cellIs" dxfId="1915" priority="28" stopIfTrue="1" operator="equal">
      <formula>"STRING"</formula>
    </cfRule>
    <cfRule type="cellIs" dxfId="1914" priority="29" stopIfTrue="1" operator="equal">
      <formula>"NUMBER"</formula>
    </cfRule>
    <cfRule type="cellIs" dxfId="1913" priority="30" stopIfTrue="1" operator="equal">
      <formula>"EXPR"</formula>
    </cfRule>
    <cfRule type="cellIs" dxfId="1912" priority="31" stopIfTrue="1" operator="equal">
      <formula>"ATTR_RESOLUTION"</formula>
    </cfRule>
    <cfRule type="cellIs" dxfId="1911" priority="32" stopIfTrue="1" operator="equal">
      <formula>"ATTR"</formula>
    </cfRule>
  </conditionalFormatting>
  <conditionalFormatting sqref="M7">
    <cfRule type="cellIs" dxfId="1910" priority="25" operator="equal">
      <formula>"INTERNAL_ATTR"</formula>
    </cfRule>
  </conditionalFormatting>
  <conditionalFormatting sqref="M7">
    <cfRule type="cellIs" dxfId="1909" priority="18" stopIfTrue="1" operator="equal">
      <formula>"OTHER"</formula>
    </cfRule>
    <cfRule type="cellIs" dxfId="1908" priority="19" stopIfTrue="1" operator="equal">
      <formula>"ASIS"</formula>
    </cfRule>
    <cfRule type="cellIs" dxfId="1907" priority="20" stopIfTrue="1" operator="equal">
      <formula>"STRING"</formula>
    </cfRule>
    <cfRule type="cellIs" dxfId="1906" priority="21" stopIfTrue="1" operator="equal">
      <formula>"NUMBER"</formula>
    </cfRule>
    <cfRule type="cellIs" dxfId="1905" priority="22" stopIfTrue="1" operator="equal">
      <formula>"EXPR"</formula>
    </cfRule>
    <cfRule type="cellIs" dxfId="1904" priority="23" stopIfTrue="1" operator="equal">
      <formula>"ATTR_RESOLUTION"</formula>
    </cfRule>
    <cfRule type="cellIs" dxfId="1903" priority="24" stopIfTrue="1" operator="equal">
      <formula>"ATTR"</formula>
    </cfRule>
  </conditionalFormatting>
  <conditionalFormatting sqref="M8:M36">
    <cfRule type="cellIs" dxfId="1902" priority="1" operator="equal">
      <formula>"INTERNAL_ATTR"</formula>
    </cfRule>
  </conditionalFormatting>
  <conditionalFormatting sqref="M8:M36">
    <cfRule type="cellIs" dxfId="1901" priority="10" stopIfTrue="1" operator="equal">
      <formula>"OTHER"</formula>
    </cfRule>
    <cfRule type="cellIs" dxfId="1900" priority="11" stopIfTrue="1" operator="equal">
      <formula>"ASIS"</formula>
    </cfRule>
    <cfRule type="cellIs" dxfId="1899" priority="12" stopIfTrue="1" operator="equal">
      <formula>"STRING"</formula>
    </cfRule>
    <cfRule type="cellIs" dxfId="1898" priority="13" stopIfTrue="1" operator="equal">
      <formula>"NUMBER"</formula>
    </cfRule>
    <cfRule type="cellIs" dxfId="1897" priority="14" stopIfTrue="1" operator="equal">
      <formula>"EXPR"</formula>
    </cfRule>
    <cfRule type="cellIs" dxfId="1896" priority="15" stopIfTrue="1" operator="equal">
      <formula>"ATTR_RESOLUTION"</formula>
    </cfRule>
    <cfRule type="cellIs" dxfId="1895" priority="16" stopIfTrue="1" operator="equal">
      <formula>"ATTR"</formula>
    </cfRule>
  </conditionalFormatting>
  <conditionalFormatting sqref="M8:M36">
    <cfRule type="cellIs" dxfId="1894" priority="9" operator="equal">
      <formula>"INTERNAL_ATTR"</formula>
    </cfRule>
  </conditionalFormatting>
  <conditionalFormatting sqref="M8:M36">
    <cfRule type="cellIs" dxfId="1893" priority="2" stopIfTrue="1" operator="equal">
      <formula>"OTHER"</formula>
    </cfRule>
    <cfRule type="cellIs" dxfId="1892" priority="3" stopIfTrue="1" operator="equal">
      <formula>"ASIS"</formula>
    </cfRule>
    <cfRule type="cellIs" dxfId="1891" priority="4" stopIfTrue="1" operator="equal">
      <formula>"STRING"</formula>
    </cfRule>
    <cfRule type="cellIs" dxfId="1890" priority="5" stopIfTrue="1" operator="equal">
      <formula>"NUMBER"</formula>
    </cfRule>
    <cfRule type="cellIs" dxfId="1889" priority="6" stopIfTrue="1" operator="equal">
      <formula>"EXPR"</formula>
    </cfRule>
    <cfRule type="cellIs" dxfId="1888" priority="7" stopIfTrue="1" operator="equal">
      <formula>"ATTR_RESOLUTION"</formula>
    </cfRule>
    <cfRule type="cellIs" dxfId="1887"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C00-000000000000}">
      <formula1>(M3&lt;&gt;"OTHER")</formula1>
    </dataValidation>
    <dataValidation type="list" allowBlank="1" showInputMessage="1" showErrorMessage="1" sqref="D7" xr:uid="{00000000-0002-0000-4C00-000001000000}">
      <formula1>Enable_Values</formula1>
    </dataValidation>
    <dataValidation type="list" allowBlank="1" showInputMessage="1" showErrorMessage="1" sqref="A12" xr:uid="{00000000-0002-0000-4C00-000002000000}">
      <formula1>expressionList</formula1>
    </dataValidation>
    <dataValidation type="whole" allowBlank="1" showInputMessage="1" showErrorMessage="1" error="Only numbers from 1-20 are allowed" sqref="K3:K36" xr:uid="{00000000-0002-0000-4C00-000003000000}">
      <formula1>1</formula1>
      <formula2>20</formula2>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4">
    <tabColor rgb="FF92D050"/>
  </sheetPr>
  <dimension ref="A1:M36"/>
  <sheetViews>
    <sheetView showGridLines="0" zoomScale="80" zoomScaleNormal="80" workbookViewId="0">
      <selection activeCell="J23" sqref="J23:J29"/>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23.453125" style="28" bestFit="1" customWidth="1"/>
    <col min="6" max="6" width="15.453125" style="28" bestFit="1" customWidth="1"/>
    <col min="7" max="7" width="33.1796875" style="28" bestFit="1" customWidth="1"/>
    <col min="8" max="8" width="8.81640625" style="28"/>
    <col min="9" max="9" width="26.81640625" style="28" bestFit="1" customWidth="1"/>
    <col min="10" max="10" width="33.179687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raw_dsdk_unattributed_conversions</v>
      </c>
      <c r="K2" s="29" t="s">
        <v>197</v>
      </c>
      <c r="M2" s="29" t="s">
        <v>866</v>
      </c>
    </row>
    <row r="3" spans="1:13" x14ac:dyDescent="0.35">
      <c r="A3" s="22" t="str">
        <f ca="1">MID(CELL("filename",$A$1),FIND("]",CELL("filename",$A$1))+1,255)</f>
        <v>presrc_13</v>
      </c>
      <c r="B3" s="22" t="str">
        <f ca="1">LEFT($A$3,FIND("_",$A$3,1)-1)</f>
        <v>presrc</v>
      </c>
      <c r="C3" s="22">
        <f ca="1">TRIM(MID($A$3,8,3))*1</f>
        <v>13</v>
      </c>
      <c r="D3" s="22" t="str">
        <f ca="1">VLOOKUP($C3,Workflows!$A:$H,4,0)</f>
        <v>DSDK</v>
      </c>
      <c r="E3" s="22" t="str">
        <f ca="1">VLOOKUP($C3,Workflows!$A:$H,5,0)</f>
        <v>unattributed_conversions</v>
      </c>
      <c r="F3" s="22" t="s">
        <v>21</v>
      </c>
      <c r="G3" s="22" t="str">
        <f ca="1">VLOOKUP($C3,Workflows!$A:$K,8,0)</f>
        <v>raw_dsdk_unattributed_conversions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jKwtVyQLLuBXlq+RzlROTSM9oCsvXlAruzUM4kWkr36MbxeLVoHImWQ4CBYspzMM6Z0jxqSR77R4BHvVAI5C5g==" saltValue="0fojhIiZ1TPU3yLy84ImfA==" spinCount="100000" sheet="1" objects="1" scenarios="1"/>
  <conditionalFormatting sqref="M3:M6">
    <cfRule type="cellIs" dxfId="1886" priority="33" operator="equal">
      <formula>"INTERNAL_ATTR"</formula>
    </cfRule>
  </conditionalFormatting>
  <conditionalFormatting sqref="M3:M6">
    <cfRule type="cellIs" dxfId="1885" priority="42" stopIfTrue="1" operator="equal">
      <formula>"OTHER"</formula>
    </cfRule>
    <cfRule type="cellIs" dxfId="1884" priority="43" stopIfTrue="1" operator="equal">
      <formula>"ASIS"</formula>
    </cfRule>
    <cfRule type="cellIs" dxfId="1883" priority="44" stopIfTrue="1" operator="equal">
      <formula>"STRING"</formula>
    </cfRule>
    <cfRule type="cellIs" dxfId="1882" priority="45" stopIfTrue="1" operator="equal">
      <formula>"NUMBER"</formula>
    </cfRule>
    <cfRule type="cellIs" dxfId="1881" priority="46" stopIfTrue="1" operator="equal">
      <formula>"EXPR"</formula>
    </cfRule>
    <cfRule type="cellIs" dxfId="1880" priority="47" stopIfTrue="1" operator="equal">
      <formula>"ATTR_RESOLUTION"</formula>
    </cfRule>
    <cfRule type="cellIs" dxfId="1879" priority="48" stopIfTrue="1" operator="equal">
      <formula>"ATTR"</formula>
    </cfRule>
  </conditionalFormatting>
  <conditionalFormatting sqref="M3:M6">
    <cfRule type="cellIs" dxfId="1878" priority="41" operator="equal">
      <formula>"INTERNAL_ATTR"</formula>
    </cfRule>
  </conditionalFormatting>
  <conditionalFormatting sqref="M3:M6">
    <cfRule type="cellIs" dxfId="1877" priority="34" stopIfTrue="1" operator="equal">
      <formula>"OTHER"</formula>
    </cfRule>
    <cfRule type="cellIs" dxfId="1876" priority="35" stopIfTrue="1" operator="equal">
      <formula>"ASIS"</formula>
    </cfRule>
    <cfRule type="cellIs" dxfId="1875" priority="36" stopIfTrue="1" operator="equal">
      <formula>"STRING"</formula>
    </cfRule>
    <cfRule type="cellIs" dxfId="1874" priority="37" stopIfTrue="1" operator="equal">
      <formula>"NUMBER"</formula>
    </cfRule>
    <cfRule type="cellIs" dxfId="1873" priority="38" stopIfTrue="1" operator="equal">
      <formula>"EXPR"</formula>
    </cfRule>
    <cfRule type="cellIs" dxfId="1872" priority="39" stopIfTrue="1" operator="equal">
      <formula>"ATTR_RESOLUTION"</formula>
    </cfRule>
    <cfRule type="cellIs" dxfId="1871" priority="40" stopIfTrue="1" operator="equal">
      <formula>"ATTR"</formula>
    </cfRule>
  </conditionalFormatting>
  <conditionalFormatting sqref="M7:M8">
    <cfRule type="cellIs" dxfId="1870" priority="17" operator="equal">
      <formula>"INTERNAL_ATTR"</formula>
    </cfRule>
  </conditionalFormatting>
  <conditionalFormatting sqref="M7:M8">
    <cfRule type="cellIs" dxfId="1869" priority="26" stopIfTrue="1" operator="equal">
      <formula>"OTHER"</formula>
    </cfRule>
    <cfRule type="cellIs" dxfId="1868" priority="27" stopIfTrue="1" operator="equal">
      <formula>"ASIS"</formula>
    </cfRule>
    <cfRule type="cellIs" dxfId="1867" priority="28" stopIfTrue="1" operator="equal">
      <formula>"STRING"</formula>
    </cfRule>
    <cfRule type="cellIs" dxfId="1866" priority="29" stopIfTrue="1" operator="equal">
      <formula>"NUMBER"</formula>
    </cfRule>
    <cfRule type="cellIs" dxfId="1865" priority="30" stopIfTrue="1" operator="equal">
      <formula>"EXPR"</formula>
    </cfRule>
    <cfRule type="cellIs" dxfId="1864" priority="31" stopIfTrue="1" operator="equal">
      <formula>"ATTR_RESOLUTION"</formula>
    </cfRule>
    <cfRule type="cellIs" dxfId="1863" priority="32" stopIfTrue="1" operator="equal">
      <formula>"ATTR"</formula>
    </cfRule>
  </conditionalFormatting>
  <conditionalFormatting sqref="M7:M8">
    <cfRule type="cellIs" dxfId="1862" priority="25" operator="equal">
      <formula>"INTERNAL_ATTR"</formula>
    </cfRule>
  </conditionalFormatting>
  <conditionalFormatting sqref="M7:M8">
    <cfRule type="cellIs" dxfId="1861" priority="18" stopIfTrue="1" operator="equal">
      <formula>"OTHER"</formula>
    </cfRule>
    <cfRule type="cellIs" dxfId="1860" priority="19" stopIfTrue="1" operator="equal">
      <formula>"ASIS"</formula>
    </cfRule>
    <cfRule type="cellIs" dxfId="1859" priority="20" stopIfTrue="1" operator="equal">
      <formula>"STRING"</formula>
    </cfRule>
    <cfRule type="cellIs" dxfId="1858" priority="21" stopIfTrue="1" operator="equal">
      <formula>"NUMBER"</formula>
    </cfRule>
    <cfRule type="cellIs" dxfId="1857" priority="22" stopIfTrue="1" operator="equal">
      <formula>"EXPR"</formula>
    </cfRule>
    <cfRule type="cellIs" dxfId="1856" priority="23" stopIfTrue="1" operator="equal">
      <formula>"ATTR_RESOLUTION"</formula>
    </cfRule>
    <cfRule type="cellIs" dxfId="1855" priority="24" stopIfTrue="1" operator="equal">
      <formula>"ATTR"</formula>
    </cfRule>
  </conditionalFormatting>
  <conditionalFormatting sqref="M9:M36">
    <cfRule type="cellIs" dxfId="1854" priority="1" operator="equal">
      <formula>"INTERNAL_ATTR"</formula>
    </cfRule>
  </conditionalFormatting>
  <conditionalFormatting sqref="M9:M36">
    <cfRule type="cellIs" dxfId="1853" priority="10" stopIfTrue="1" operator="equal">
      <formula>"OTHER"</formula>
    </cfRule>
    <cfRule type="cellIs" dxfId="1852" priority="11" stopIfTrue="1" operator="equal">
      <formula>"ASIS"</formula>
    </cfRule>
    <cfRule type="cellIs" dxfId="1851" priority="12" stopIfTrue="1" operator="equal">
      <formula>"STRING"</formula>
    </cfRule>
    <cfRule type="cellIs" dxfId="1850" priority="13" stopIfTrue="1" operator="equal">
      <formula>"NUMBER"</formula>
    </cfRule>
    <cfRule type="cellIs" dxfId="1849" priority="14" stopIfTrue="1" operator="equal">
      <formula>"EXPR"</formula>
    </cfRule>
    <cfRule type="cellIs" dxfId="1848" priority="15" stopIfTrue="1" operator="equal">
      <formula>"ATTR_RESOLUTION"</formula>
    </cfRule>
    <cfRule type="cellIs" dxfId="1847" priority="16" stopIfTrue="1" operator="equal">
      <formula>"ATTR"</formula>
    </cfRule>
  </conditionalFormatting>
  <conditionalFormatting sqref="M9:M36">
    <cfRule type="cellIs" dxfId="1846" priority="9" operator="equal">
      <formula>"INTERNAL_ATTR"</formula>
    </cfRule>
  </conditionalFormatting>
  <conditionalFormatting sqref="M9:M36">
    <cfRule type="cellIs" dxfId="1845" priority="2" stopIfTrue="1" operator="equal">
      <formula>"OTHER"</formula>
    </cfRule>
    <cfRule type="cellIs" dxfId="1844" priority="3" stopIfTrue="1" operator="equal">
      <formula>"ASIS"</formula>
    </cfRule>
    <cfRule type="cellIs" dxfId="1843" priority="4" stopIfTrue="1" operator="equal">
      <formula>"STRING"</formula>
    </cfRule>
    <cfRule type="cellIs" dxfId="1842" priority="5" stopIfTrue="1" operator="equal">
      <formula>"NUMBER"</formula>
    </cfRule>
    <cfRule type="cellIs" dxfId="1841" priority="6" stopIfTrue="1" operator="equal">
      <formula>"EXPR"</formula>
    </cfRule>
    <cfRule type="cellIs" dxfId="1840" priority="7" stopIfTrue="1" operator="equal">
      <formula>"ATTR_RESOLUTION"</formula>
    </cfRule>
    <cfRule type="cellIs" dxfId="1839"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D00-000000000000}">
      <formula1>(M3&lt;&gt;"OTHER")</formula1>
    </dataValidation>
    <dataValidation type="list" allowBlank="1" showInputMessage="1" showErrorMessage="1" sqref="D7" xr:uid="{00000000-0002-0000-4D00-000001000000}">
      <formula1>Enable_Values</formula1>
    </dataValidation>
    <dataValidation type="list" allowBlank="1" showInputMessage="1" showErrorMessage="1" sqref="A12" xr:uid="{00000000-0002-0000-4D00-000002000000}">
      <formula1>expressionList</formula1>
    </dataValidation>
    <dataValidation type="whole" allowBlank="1" showInputMessage="1" showErrorMessage="1" error="Only numbers from 1-20 are allowed" sqref="K3:K36" xr:uid="{00000000-0002-0000-4D00-000003000000}">
      <formula1>1</formula1>
      <formula2>20</formula2>
    </dataValidation>
  </dataValidation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5">
    <tabColor rgb="FF92D050"/>
  </sheetPr>
  <dimension ref="A1:M36"/>
  <sheetViews>
    <sheetView showGridLines="0" zoomScale="80" zoomScaleNormal="80" workbookViewId="0">
      <selection activeCell="J23" sqref="J23:J28"/>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6" style="28" bestFit="1" customWidth="1"/>
    <col min="6" max="6" width="15.453125" style="28" bestFit="1" customWidth="1"/>
    <col min="7" max="7" width="45.453125" style="28" bestFit="1" customWidth="1"/>
    <col min="8" max="8" width="8.81640625" style="28"/>
    <col min="9" max="9" width="26.81640625" style="28" bestFit="1" customWidth="1"/>
    <col min="10" max="10" width="45.453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CONVERSIONS_DSDK_PRESRC</v>
      </c>
      <c r="J2" s="29" t="str">
        <f ca="1">$G$3</f>
        <v>raw_dsdk_unattributed_unattributed_conversions</v>
      </c>
      <c r="K2" s="29" t="s">
        <v>197</v>
      </c>
      <c r="M2" s="29" t="s">
        <v>866</v>
      </c>
    </row>
    <row r="3" spans="1:13" x14ac:dyDescent="0.35">
      <c r="A3" s="22" t="str">
        <f ca="1">MID(CELL("filename",$A$1),FIND("]",CELL("filename",$A$1))+1,255)</f>
        <v>presrc_14</v>
      </c>
      <c r="B3" s="22" t="str">
        <f ca="1">LEFT($A$3,FIND("_",$A$3,1)-1)</f>
        <v>presrc</v>
      </c>
      <c r="C3" s="22">
        <f ca="1">TRIM(MID($A$3,8,3))*1</f>
        <v>14</v>
      </c>
      <c r="D3" s="22" t="str">
        <f ca="1">VLOOKUP($C3,Workflows!$A:$H,4,0)</f>
        <v>DSDK</v>
      </c>
      <c r="E3" s="22" t="str">
        <f ca="1">VLOOKUP($C3,Workflows!$A:$H,5,0)</f>
        <v>unattributed_unattributed_conversions</v>
      </c>
      <c r="F3" s="22" t="s">
        <v>21</v>
      </c>
      <c r="G3" s="22" t="str">
        <f ca="1">VLOOKUP($C3,Workflows!$A:$K,8,0)</f>
        <v>raw_dsdk_unattributed_unattributed_conversions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1" t="s">
        <v>273</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1" t="s">
        <v>645</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ATTR</v>
      </c>
    </row>
    <row r="6" spans="1:13" x14ac:dyDescent="0.35">
      <c r="A6" s="29" t="s">
        <v>12</v>
      </c>
      <c r="B6" s="29" t="s">
        <v>198</v>
      </c>
      <c r="C6" s="29" t="s">
        <v>10</v>
      </c>
      <c r="D6" s="29" t="s">
        <v>190</v>
      </c>
      <c r="I6" s="8" t="str">
        <f>'Validation Values'!H6</f>
        <v>act_channel</v>
      </c>
      <c r="J6" s="71" t="s">
        <v>722</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STRING</v>
      </c>
    </row>
    <row r="7" spans="1:13" x14ac:dyDescent="0.35">
      <c r="A7" s="22" t="str">
        <f ca="1">VLOOKUP($C3,Workflows!$A:$K,6,0)</f>
        <v>CONVERSIONS</v>
      </c>
      <c r="B7" s="22" t="s">
        <v>19</v>
      </c>
      <c r="C7" s="26" t="str">
        <f ca="1">VLOOKUP($C$3,Workflows!$A:$I,9,0)</f>
        <v>CONVERSIONS_DSDK_PRESRC</v>
      </c>
      <c r="D7" s="70" t="b">
        <v>0</v>
      </c>
      <c r="I7" s="8" t="str">
        <f>'Validation Values'!H7</f>
        <v>order_id</v>
      </c>
      <c r="J7" s="71" t="s">
        <v>333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Values'!H8</f>
        <v>revenue</v>
      </c>
      <c r="J8" s="71" t="s">
        <v>334</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Values'!H9</f>
        <v>quantity</v>
      </c>
      <c r="J9" s="71" t="s">
        <v>723</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t="s">
        <v>889</v>
      </c>
      <c r="I12" s="8" t="str">
        <f>'Validation Values'!H12</f>
        <v>ak_user_id</v>
      </c>
      <c r="J12" s="71" t="s">
        <v>26</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274</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23</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ATTR_RESOLUTION</v>
      </c>
    </row>
    <row r="18" spans="9:13" x14ac:dyDescent="0.35">
      <c r="I18" s="8" t="str">
        <f>'Validation Values'!H18</f>
        <v>act_custom2</v>
      </c>
      <c r="J18" s="71" t="s">
        <v>29</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ATTR</v>
      </c>
    </row>
    <row r="19" spans="9:13" x14ac:dyDescent="0.35">
      <c r="I19" s="8" t="str">
        <f>'Validation Values'!H19</f>
        <v>act_custom3</v>
      </c>
      <c r="J19" s="71" t="s">
        <v>30</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ATTR</v>
      </c>
    </row>
    <row r="20" spans="9:13" x14ac:dyDescent="0.35">
      <c r="I20" s="8" t="str">
        <f>'Validation Values'!H20</f>
        <v>act_custom4</v>
      </c>
      <c r="J20" s="71" t="s">
        <v>117</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ATTR</v>
      </c>
    </row>
    <row r="21" spans="9:13" x14ac:dyDescent="0.35">
      <c r="I21" s="8" t="str">
        <f>'Validation Values'!H21</f>
        <v>act_custom5</v>
      </c>
      <c r="J21" s="71" t="s">
        <v>24</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ATTR_RESOLUTION</v>
      </c>
    </row>
    <row r="22" spans="9:13" x14ac:dyDescent="0.35">
      <c r="I22" s="8" t="str">
        <f>'Validation Values'!H22</f>
        <v>act_custom6</v>
      </c>
      <c r="J22" s="71" t="s">
        <v>25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ATTR_RESOLUTION</v>
      </c>
    </row>
    <row r="23" spans="9:13" x14ac:dyDescent="0.35">
      <c r="I23" s="8" t="str">
        <f>'Validation Values'!H23</f>
        <v>act_custom7</v>
      </c>
      <c r="J23" s="71"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Values'!H24</f>
        <v>act_custom8</v>
      </c>
      <c r="J24" s="71" t="s">
        <v>745</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EXPR</v>
      </c>
    </row>
    <row r="25" spans="9:13" x14ac:dyDescent="0.35">
      <c r="I25" s="8" t="str">
        <f>'Validation Values'!H25</f>
        <v>act_custom9</v>
      </c>
      <c r="J25" s="71"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Values'!H26</f>
        <v>act_custom10</v>
      </c>
      <c r="J26" s="71"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Values'!H27</f>
        <v>act_custom11</v>
      </c>
      <c r="J27" s="71"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Values'!H28</f>
        <v>act_custom12</v>
      </c>
      <c r="J28" s="71"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Values'!H29</f>
        <v>act_custom13</v>
      </c>
      <c r="J29" s="71"/>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WLdPlmx9cOsR2mLCZXn2pYSwRkUHzIP2rqZUhnyH8QeKS6US+qVgHOCs56D8xlTx1vXjCbWodHnTsYL5HoyBsQ==" saltValue="Z1Prh1SnBAsm9rRqr1Hzvw==" spinCount="100000" sheet="1" objects="1" scenarios="1"/>
  <conditionalFormatting sqref="M3:M6">
    <cfRule type="cellIs" dxfId="1838" priority="33" operator="equal">
      <formula>"INTERNAL_ATTR"</formula>
    </cfRule>
  </conditionalFormatting>
  <conditionalFormatting sqref="M3:M6">
    <cfRule type="cellIs" dxfId="1837" priority="42" stopIfTrue="1" operator="equal">
      <formula>"OTHER"</formula>
    </cfRule>
    <cfRule type="cellIs" dxfId="1836" priority="43" stopIfTrue="1" operator="equal">
      <formula>"ASIS"</formula>
    </cfRule>
    <cfRule type="cellIs" dxfId="1835" priority="44" stopIfTrue="1" operator="equal">
      <formula>"STRING"</formula>
    </cfRule>
    <cfRule type="cellIs" dxfId="1834" priority="45" stopIfTrue="1" operator="equal">
      <formula>"NUMBER"</formula>
    </cfRule>
    <cfRule type="cellIs" dxfId="1833" priority="46" stopIfTrue="1" operator="equal">
      <formula>"EXPR"</formula>
    </cfRule>
    <cfRule type="cellIs" dxfId="1832" priority="47" stopIfTrue="1" operator="equal">
      <formula>"ATTR_RESOLUTION"</formula>
    </cfRule>
    <cfRule type="cellIs" dxfId="1831" priority="48" stopIfTrue="1" operator="equal">
      <formula>"ATTR"</formula>
    </cfRule>
  </conditionalFormatting>
  <conditionalFormatting sqref="M3:M6">
    <cfRule type="cellIs" dxfId="1830" priority="41" operator="equal">
      <formula>"INTERNAL_ATTR"</formula>
    </cfRule>
  </conditionalFormatting>
  <conditionalFormatting sqref="M3:M6">
    <cfRule type="cellIs" dxfId="1829" priority="34" stopIfTrue="1" operator="equal">
      <formula>"OTHER"</formula>
    </cfRule>
    <cfRule type="cellIs" dxfId="1828" priority="35" stopIfTrue="1" operator="equal">
      <formula>"ASIS"</formula>
    </cfRule>
    <cfRule type="cellIs" dxfId="1827" priority="36" stopIfTrue="1" operator="equal">
      <formula>"STRING"</formula>
    </cfRule>
    <cfRule type="cellIs" dxfId="1826" priority="37" stopIfTrue="1" operator="equal">
      <formula>"NUMBER"</formula>
    </cfRule>
    <cfRule type="cellIs" dxfId="1825" priority="38" stopIfTrue="1" operator="equal">
      <formula>"EXPR"</formula>
    </cfRule>
    <cfRule type="cellIs" dxfId="1824" priority="39" stopIfTrue="1" operator="equal">
      <formula>"ATTR_RESOLUTION"</formula>
    </cfRule>
    <cfRule type="cellIs" dxfId="1823" priority="40" stopIfTrue="1" operator="equal">
      <formula>"ATTR"</formula>
    </cfRule>
  </conditionalFormatting>
  <conditionalFormatting sqref="M7:M8">
    <cfRule type="cellIs" dxfId="1822" priority="17" operator="equal">
      <formula>"INTERNAL_ATTR"</formula>
    </cfRule>
  </conditionalFormatting>
  <conditionalFormatting sqref="M7:M8">
    <cfRule type="cellIs" dxfId="1821" priority="26" stopIfTrue="1" operator="equal">
      <formula>"OTHER"</formula>
    </cfRule>
    <cfRule type="cellIs" dxfId="1820" priority="27" stopIfTrue="1" operator="equal">
      <formula>"ASIS"</formula>
    </cfRule>
    <cfRule type="cellIs" dxfId="1819" priority="28" stopIfTrue="1" operator="equal">
      <formula>"STRING"</formula>
    </cfRule>
    <cfRule type="cellIs" dxfId="1818" priority="29" stopIfTrue="1" operator="equal">
      <formula>"NUMBER"</formula>
    </cfRule>
    <cfRule type="cellIs" dxfId="1817" priority="30" stopIfTrue="1" operator="equal">
      <formula>"EXPR"</formula>
    </cfRule>
    <cfRule type="cellIs" dxfId="1816" priority="31" stopIfTrue="1" operator="equal">
      <formula>"ATTR_RESOLUTION"</formula>
    </cfRule>
    <cfRule type="cellIs" dxfId="1815" priority="32" stopIfTrue="1" operator="equal">
      <formula>"ATTR"</formula>
    </cfRule>
  </conditionalFormatting>
  <conditionalFormatting sqref="M7:M8">
    <cfRule type="cellIs" dxfId="1814" priority="25" operator="equal">
      <formula>"INTERNAL_ATTR"</formula>
    </cfRule>
  </conditionalFormatting>
  <conditionalFormatting sqref="M7:M8">
    <cfRule type="cellIs" dxfId="1813" priority="18" stopIfTrue="1" operator="equal">
      <formula>"OTHER"</formula>
    </cfRule>
    <cfRule type="cellIs" dxfId="1812" priority="19" stopIfTrue="1" operator="equal">
      <formula>"ASIS"</formula>
    </cfRule>
    <cfRule type="cellIs" dxfId="1811" priority="20" stopIfTrue="1" operator="equal">
      <formula>"STRING"</formula>
    </cfRule>
    <cfRule type="cellIs" dxfId="1810" priority="21" stopIfTrue="1" operator="equal">
      <formula>"NUMBER"</formula>
    </cfRule>
    <cfRule type="cellIs" dxfId="1809" priority="22" stopIfTrue="1" operator="equal">
      <formula>"EXPR"</formula>
    </cfRule>
    <cfRule type="cellIs" dxfId="1808" priority="23" stopIfTrue="1" operator="equal">
      <formula>"ATTR_RESOLUTION"</formula>
    </cfRule>
    <cfRule type="cellIs" dxfId="1807" priority="24" stopIfTrue="1" operator="equal">
      <formula>"ATTR"</formula>
    </cfRule>
  </conditionalFormatting>
  <conditionalFormatting sqref="M9:M36">
    <cfRule type="cellIs" dxfId="1806" priority="1" operator="equal">
      <formula>"INTERNAL_ATTR"</formula>
    </cfRule>
  </conditionalFormatting>
  <conditionalFormatting sqref="M9:M36">
    <cfRule type="cellIs" dxfId="1805" priority="10" stopIfTrue="1" operator="equal">
      <formula>"OTHER"</formula>
    </cfRule>
    <cfRule type="cellIs" dxfId="1804" priority="11" stopIfTrue="1" operator="equal">
      <formula>"ASIS"</formula>
    </cfRule>
    <cfRule type="cellIs" dxfId="1803" priority="12" stopIfTrue="1" operator="equal">
      <formula>"STRING"</formula>
    </cfRule>
    <cfRule type="cellIs" dxfId="1802" priority="13" stopIfTrue="1" operator="equal">
      <formula>"NUMBER"</formula>
    </cfRule>
    <cfRule type="cellIs" dxfId="1801" priority="14" stopIfTrue="1" operator="equal">
      <formula>"EXPR"</formula>
    </cfRule>
    <cfRule type="cellIs" dxfId="1800" priority="15" stopIfTrue="1" operator="equal">
      <formula>"ATTR_RESOLUTION"</formula>
    </cfRule>
    <cfRule type="cellIs" dxfId="1799" priority="16" stopIfTrue="1" operator="equal">
      <formula>"ATTR"</formula>
    </cfRule>
  </conditionalFormatting>
  <conditionalFormatting sqref="M9:M36">
    <cfRule type="cellIs" dxfId="1798" priority="9" operator="equal">
      <formula>"INTERNAL_ATTR"</formula>
    </cfRule>
  </conditionalFormatting>
  <conditionalFormatting sqref="M9:M36">
    <cfRule type="cellIs" dxfId="1797" priority="2" stopIfTrue="1" operator="equal">
      <formula>"OTHER"</formula>
    </cfRule>
    <cfRule type="cellIs" dxfId="1796" priority="3" stopIfTrue="1" operator="equal">
      <formula>"ASIS"</formula>
    </cfRule>
    <cfRule type="cellIs" dxfId="1795" priority="4" stopIfTrue="1" operator="equal">
      <formula>"STRING"</formula>
    </cfRule>
    <cfRule type="cellIs" dxfId="1794" priority="5" stopIfTrue="1" operator="equal">
      <formula>"NUMBER"</formula>
    </cfRule>
    <cfRule type="cellIs" dxfId="1793" priority="6" stopIfTrue="1" operator="equal">
      <formula>"EXPR"</formula>
    </cfRule>
    <cfRule type="cellIs" dxfId="1792" priority="7" stopIfTrue="1" operator="equal">
      <formula>"ATTR_RESOLUTION"</formula>
    </cfRule>
    <cfRule type="cellIs" dxfId="1791"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4E00-000000000000}">
      <formula1>(M3&lt;&gt;"OTHER")</formula1>
    </dataValidation>
    <dataValidation type="list" allowBlank="1" showInputMessage="1" showErrorMessage="1" sqref="D7" xr:uid="{00000000-0002-0000-4E00-000001000000}">
      <formula1>Enable_Values</formula1>
    </dataValidation>
    <dataValidation type="list" allowBlank="1" showInputMessage="1" showErrorMessage="1" sqref="A12" xr:uid="{00000000-0002-0000-4E00-000002000000}">
      <formula1>expressionList</formula1>
    </dataValidation>
    <dataValidation type="whole" allowBlank="1" showInputMessage="1" showErrorMessage="1" error="Only numbers from 1-20 are allowed" sqref="K3:K36" xr:uid="{00000000-0002-0000-4E00-000003000000}">
      <formula1>1</formula1>
      <formula2>20</formula2>
    </dataValidation>
  </dataValidation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7">
    <tabColor rgb="FF92D050"/>
  </sheetPr>
  <dimension ref="A1:M12"/>
  <sheetViews>
    <sheetView showGridLines="0" zoomScale="80" zoomScaleNormal="80" workbookViewId="0">
      <selection activeCell="A12" sqref="A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44.45312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raw_dsdk_unattributed_impression_attributed_conversions</v>
      </c>
      <c r="K2" s="29" t="s">
        <v>197</v>
      </c>
      <c r="M2" s="29" t="s">
        <v>866</v>
      </c>
    </row>
    <row r="3" spans="1:13" x14ac:dyDescent="0.35">
      <c r="A3" s="22" t="str">
        <f ca="1">MID(CELL("filename",$A$1),FIND("]",CELL("filename",$A$1))+1,255)</f>
        <v>presrc_16</v>
      </c>
      <c r="B3" s="22" t="str">
        <f ca="1">LEFT($A$3,FIND("_",$A$3,1)-1)</f>
        <v>presrc</v>
      </c>
      <c r="C3" s="22">
        <f ca="1">TRIM(MID($A$3,8,3))*1</f>
        <v>16</v>
      </c>
      <c r="D3" s="22" t="str">
        <f ca="1">VLOOKUP($C3,Workflows!$A:$H,4,0)</f>
        <v>DSDK</v>
      </c>
      <c r="E3" s="22" t="str">
        <f ca="1">VLOOKUP($C3,Workflows!$A:$H,5,0)</f>
        <v>unattributed_impression_attributed_conversions</v>
      </c>
      <c r="F3" s="22" t="s">
        <v>21</v>
      </c>
      <c r="G3" s="22" t="str">
        <f ca="1">VLOOKUP($C3,Workflows!$A:$K,8,0)</f>
        <v>raw_dsdk_unattributed_impression_attributed_conversions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bCEVcv5eBDr/UZ8OxUrT/XPRKezbvWbHssND+oCQ28P2OLA0OFiLz/6mRu8yZKOhfqrHRhIBCL/cGYuY1kGHWQ==" saltValue="QJBAusJ6jDhPHqzCOwmOpA==" spinCount="100000" sheet="1" objects="1" scenarios="1"/>
  <conditionalFormatting sqref="M3:M6">
    <cfRule type="cellIs" dxfId="1790" priority="33" operator="equal">
      <formula>"INTERNAL_ATTR"</formula>
    </cfRule>
  </conditionalFormatting>
  <conditionalFormatting sqref="M3:M6">
    <cfRule type="cellIs" dxfId="1789" priority="42" stopIfTrue="1" operator="equal">
      <formula>"OTHER"</formula>
    </cfRule>
    <cfRule type="cellIs" dxfId="1788" priority="43" stopIfTrue="1" operator="equal">
      <formula>"ASIS"</formula>
    </cfRule>
    <cfRule type="cellIs" dxfId="1787" priority="44" stopIfTrue="1" operator="equal">
      <formula>"STRING"</formula>
    </cfRule>
    <cfRule type="cellIs" dxfId="1786" priority="45" stopIfTrue="1" operator="equal">
      <formula>"NUMBER"</formula>
    </cfRule>
    <cfRule type="cellIs" dxfId="1785" priority="46" stopIfTrue="1" operator="equal">
      <formula>"EXPR"</formula>
    </cfRule>
    <cfRule type="cellIs" dxfId="1784" priority="47" stopIfTrue="1" operator="equal">
      <formula>"ATTR_RESOLUTION"</formula>
    </cfRule>
    <cfRule type="cellIs" dxfId="1783" priority="48" stopIfTrue="1" operator="equal">
      <formula>"ATTR"</formula>
    </cfRule>
  </conditionalFormatting>
  <conditionalFormatting sqref="M3:M6">
    <cfRule type="cellIs" dxfId="1782" priority="41" operator="equal">
      <formula>"INTERNAL_ATTR"</formula>
    </cfRule>
  </conditionalFormatting>
  <conditionalFormatting sqref="M3:M6">
    <cfRule type="cellIs" dxfId="1781" priority="34" stopIfTrue="1" operator="equal">
      <formula>"OTHER"</formula>
    </cfRule>
    <cfRule type="cellIs" dxfId="1780" priority="35" stopIfTrue="1" operator="equal">
      <formula>"ASIS"</formula>
    </cfRule>
    <cfRule type="cellIs" dxfId="1779" priority="36" stopIfTrue="1" operator="equal">
      <formula>"STRING"</formula>
    </cfRule>
    <cfRule type="cellIs" dxfId="1778" priority="37" stopIfTrue="1" operator="equal">
      <formula>"NUMBER"</formula>
    </cfRule>
    <cfRule type="cellIs" dxfId="1777" priority="38" stopIfTrue="1" operator="equal">
      <formula>"EXPR"</formula>
    </cfRule>
    <cfRule type="cellIs" dxfId="1776" priority="39" stopIfTrue="1" operator="equal">
      <formula>"ATTR_RESOLUTION"</formula>
    </cfRule>
    <cfRule type="cellIs" dxfId="1775" priority="40" stopIfTrue="1" operator="equal">
      <formula>"ATTR"</formula>
    </cfRule>
  </conditionalFormatting>
  <conditionalFormatting sqref="M7:M8">
    <cfRule type="cellIs" dxfId="1774" priority="17" operator="equal">
      <formula>"INTERNAL_ATTR"</formula>
    </cfRule>
  </conditionalFormatting>
  <conditionalFormatting sqref="M7:M8">
    <cfRule type="cellIs" dxfId="1773" priority="26" stopIfTrue="1" operator="equal">
      <formula>"OTHER"</formula>
    </cfRule>
    <cfRule type="cellIs" dxfId="1772" priority="27" stopIfTrue="1" operator="equal">
      <formula>"ASIS"</formula>
    </cfRule>
    <cfRule type="cellIs" dxfId="1771" priority="28" stopIfTrue="1" operator="equal">
      <formula>"STRING"</formula>
    </cfRule>
    <cfRule type="cellIs" dxfId="1770" priority="29" stopIfTrue="1" operator="equal">
      <formula>"NUMBER"</formula>
    </cfRule>
    <cfRule type="cellIs" dxfId="1769" priority="30" stopIfTrue="1" operator="equal">
      <formula>"EXPR"</formula>
    </cfRule>
    <cfRule type="cellIs" dxfId="1768" priority="31" stopIfTrue="1" operator="equal">
      <formula>"ATTR_RESOLUTION"</formula>
    </cfRule>
    <cfRule type="cellIs" dxfId="1767" priority="32" stopIfTrue="1" operator="equal">
      <formula>"ATTR"</formula>
    </cfRule>
  </conditionalFormatting>
  <conditionalFormatting sqref="M7:M8">
    <cfRule type="cellIs" dxfId="1766" priority="25" operator="equal">
      <formula>"INTERNAL_ATTR"</formula>
    </cfRule>
  </conditionalFormatting>
  <conditionalFormatting sqref="M7:M8">
    <cfRule type="cellIs" dxfId="1765" priority="18" stopIfTrue="1" operator="equal">
      <formula>"OTHER"</formula>
    </cfRule>
    <cfRule type="cellIs" dxfId="1764" priority="19" stopIfTrue="1" operator="equal">
      <formula>"ASIS"</formula>
    </cfRule>
    <cfRule type="cellIs" dxfId="1763" priority="20" stopIfTrue="1" operator="equal">
      <formula>"STRING"</formula>
    </cfRule>
    <cfRule type="cellIs" dxfId="1762" priority="21" stopIfTrue="1" operator="equal">
      <formula>"NUMBER"</formula>
    </cfRule>
    <cfRule type="cellIs" dxfId="1761" priority="22" stopIfTrue="1" operator="equal">
      <formula>"EXPR"</formula>
    </cfRule>
    <cfRule type="cellIs" dxfId="1760" priority="23" stopIfTrue="1" operator="equal">
      <formula>"ATTR_RESOLUTION"</formula>
    </cfRule>
    <cfRule type="cellIs" dxfId="1759" priority="24" stopIfTrue="1" operator="equal">
      <formula>"ATTR"</formula>
    </cfRule>
  </conditionalFormatting>
  <conditionalFormatting sqref="M9:M12">
    <cfRule type="cellIs" dxfId="1758" priority="1" operator="equal">
      <formula>"INTERNAL_ATTR"</formula>
    </cfRule>
  </conditionalFormatting>
  <conditionalFormatting sqref="M9:M12">
    <cfRule type="cellIs" dxfId="1757" priority="10" stopIfTrue="1" operator="equal">
      <formula>"OTHER"</formula>
    </cfRule>
    <cfRule type="cellIs" dxfId="1756" priority="11" stopIfTrue="1" operator="equal">
      <formula>"ASIS"</formula>
    </cfRule>
    <cfRule type="cellIs" dxfId="1755" priority="12" stopIfTrue="1" operator="equal">
      <formula>"STRING"</formula>
    </cfRule>
    <cfRule type="cellIs" dxfId="1754" priority="13" stopIfTrue="1" operator="equal">
      <formula>"NUMBER"</formula>
    </cfRule>
    <cfRule type="cellIs" dxfId="1753" priority="14" stopIfTrue="1" operator="equal">
      <formula>"EXPR"</formula>
    </cfRule>
    <cfRule type="cellIs" dxfId="1752" priority="15" stopIfTrue="1" operator="equal">
      <formula>"ATTR_RESOLUTION"</formula>
    </cfRule>
    <cfRule type="cellIs" dxfId="1751" priority="16" stopIfTrue="1" operator="equal">
      <formula>"ATTR"</formula>
    </cfRule>
  </conditionalFormatting>
  <conditionalFormatting sqref="M9:M12">
    <cfRule type="cellIs" dxfId="1750" priority="9" operator="equal">
      <formula>"INTERNAL_ATTR"</formula>
    </cfRule>
  </conditionalFormatting>
  <conditionalFormatting sqref="M9:M12">
    <cfRule type="cellIs" dxfId="1749" priority="2" stopIfTrue="1" operator="equal">
      <formula>"OTHER"</formula>
    </cfRule>
    <cfRule type="cellIs" dxfId="1748" priority="3" stopIfTrue="1" operator="equal">
      <formula>"ASIS"</formula>
    </cfRule>
    <cfRule type="cellIs" dxfId="1747" priority="4" stopIfTrue="1" operator="equal">
      <formula>"STRING"</formula>
    </cfRule>
    <cfRule type="cellIs" dxfId="1746" priority="5" stopIfTrue="1" operator="equal">
      <formula>"NUMBER"</formula>
    </cfRule>
    <cfRule type="cellIs" dxfId="1745" priority="6" stopIfTrue="1" operator="equal">
      <formula>"EXPR"</formula>
    </cfRule>
    <cfRule type="cellIs" dxfId="1744" priority="7" stopIfTrue="1" operator="equal">
      <formula>"ATTR_RESOLUTION"</formula>
    </cfRule>
    <cfRule type="cellIs" dxfId="1743"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4F00-000000000000}">
      <formula1>(M3&lt;&gt;"OTHER")</formula1>
    </dataValidation>
    <dataValidation type="list" allowBlank="1" showInputMessage="1" showErrorMessage="1" sqref="D7" xr:uid="{00000000-0002-0000-4F00-000001000000}">
      <formula1>Enable_Values</formula1>
    </dataValidation>
    <dataValidation type="list" allowBlank="1" showInputMessage="1" showErrorMessage="1" sqref="A12" xr:uid="{00000000-0002-0000-4F00-000002000000}">
      <formula1>expressionList</formula1>
    </dataValidation>
    <dataValidation type="whole" allowBlank="1" showInputMessage="1" showErrorMessage="1" error="Only numbers from 1-20 are allowed" sqref="K3:K12" xr:uid="{00000000-0002-0000-4F00-000003000000}">
      <formula1>1</formula1>
      <formula2>20</formula2>
    </dataValidation>
  </dataValidation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8">
    <tabColor rgb="FF92D050"/>
  </sheetPr>
  <dimension ref="A1:M12"/>
  <sheetViews>
    <sheetView showGridLines="0" zoomScale="80" zoomScaleNormal="80" workbookViewId="0">
      <selection activeCell="E39" sqref="E39"/>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3.45312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raw_dsdk_engagement_attributed_conversions</v>
      </c>
      <c r="K2" s="29" t="s">
        <v>197</v>
      </c>
      <c r="M2" s="29" t="s">
        <v>866</v>
      </c>
    </row>
    <row r="3" spans="1:13" x14ac:dyDescent="0.35">
      <c r="A3" s="22" t="str">
        <f ca="1">MID(CELL("filename",$A$1),FIND("]",CELL("filename",$A$1))+1,255)</f>
        <v>presrc_17</v>
      </c>
      <c r="B3" s="22" t="str">
        <f ca="1">LEFT($A$3,FIND("_",$A$3,1)-1)</f>
        <v>presrc</v>
      </c>
      <c r="C3" s="22">
        <f ca="1">TRIM(MID($A$3,8,3))*1</f>
        <v>17</v>
      </c>
      <c r="D3" s="22" t="str">
        <f ca="1">VLOOKUP($C3,Workflows!$A:$H,4,0)</f>
        <v>DSDK</v>
      </c>
      <c r="E3" s="22" t="str">
        <f ca="1">VLOOKUP($C3,Workflows!$A:$H,5,0)</f>
        <v>engagement_attributed_conversions</v>
      </c>
      <c r="F3" s="22" t="s">
        <v>21</v>
      </c>
      <c r="G3" s="22" t="str">
        <f ca="1">VLOOKUP($C3,Workflows!$A:$K,8,0)</f>
        <v>raw_dsdk_engagement_attributed_conversions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ylSVotKtJY1egpA2MBKZHT+yMVciVam6Gb2E9VO1/vmIH0I5bnjc86PogbKEq6zVh+9dzw0bfk475eE5ZdVpWA==" saltValue="sbgtK9cYKoBbZ6Lx94/tMg==" spinCount="100000" sheet="1" objects="1" scenarios="1"/>
  <conditionalFormatting sqref="M3:M6">
    <cfRule type="cellIs" dxfId="1742" priority="81" operator="equal">
      <formula>"INTERNAL_ATTR"</formula>
    </cfRule>
  </conditionalFormatting>
  <conditionalFormatting sqref="M3:M6">
    <cfRule type="cellIs" dxfId="1741" priority="90" stopIfTrue="1" operator="equal">
      <formula>"OTHER"</formula>
    </cfRule>
    <cfRule type="cellIs" dxfId="1740" priority="91" stopIfTrue="1" operator="equal">
      <formula>"ASIS"</formula>
    </cfRule>
    <cfRule type="cellIs" dxfId="1739" priority="92" stopIfTrue="1" operator="equal">
      <formula>"STRING"</formula>
    </cfRule>
    <cfRule type="cellIs" dxfId="1738" priority="93" stopIfTrue="1" operator="equal">
      <formula>"NUMBER"</formula>
    </cfRule>
    <cfRule type="cellIs" dxfId="1737" priority="94" stopIfTrue="1" operator="equal">
      <formula>"EXPR"</formula>
    </cfRule>
    <cfRule type="cellIs" dxfId="1736" priority="95" stopIfTrue="1" operator="equal">
      <formula>"ATTR_RESOLUTION"</formula>
    </cfRule>
    <cfRule type="cellIs" dxfId="1735" priority="96" stopIfTrue="1" operator="equal">
      <formula>"ATTR"</formula>
    </cfRule>
  </conditionalFormatting>
  <conditionalFormatting sqref="M3:M6">
    <cfRule type="cellIs" dxfId="1734" priority="89" operator="equal">
      <formula>"INTERNAL_ATTR"</formula>
    </cfRule>
  </conditionalFormatting>
  <conditionalFormatting sqref="M3:M6">
    <cfRule type="cellIs" dxfId="1733" priority="82" stopIfTrue="1" operator="equal">
      <formula>"OTHER"</formula>
    </cfRule>
    <cfRule type="cellIs" dxfId="1732" priority="83" stopIfTrue="1" operator="equal">
      <formula>"ASIS"</formula>
    </cfRule>
    <cfRule type="cellIs" dxfId="1731" priority="84" stopIfTrue="1" operator="equal">
      <formula>"STRING"</formula>
    </cfRule>
    <cfRule type="cellIs" dxfId="1730" priority="85" stopIfTrue="1" operator="equal">
      <formula>"NUMBER"</formula>
    </cfRule>
    <cfRule type="cellIs" dxfId="1729" priority="86" stopIfTrue="1" operator="equal">
      <formula>"EXPR"</formula>
    </cfRule>
    <cfRule type="cellIs" dxfId="1728" priority="87" stopIfTrue="1" operator="equal">
      <formula>"ATTR_RESOLUTION"</formula>
    </cfRule>
    <cfRule type="cellIs" dxfId="1727" priority="88" stopIfTrue="1" operator="equal">
      <formula>"ATTR"</formula>
    </cfRule>
  </conditionalFormatting>
  <conditionalFormatting sqref="M7:M8">
    <cfRule type="cellIs" dxfId="1726" priority="65" operator="equal">
      <formula>"INTERNAL_ATTR"</formula>
    </cfRule>
  </conditionalFormatting>
  <conditionalFormatting sqref="M7:M8">
    <cfRule type="cellIs" dxfId="1725" priority="74" stopIfTrue="1" operator="equal">
      <formula>"OTHER"</formula>
    </cfRule>
    <cfRule type="cellIs" dxfId="1724" priority="75" stopIfTrue="1" operator="equal">
      <formula>"ASIS"</formula>
    </cfRule>
    <cfRule type="cellIs" dxfId="1723" priority="76" stopIfTrue="1" operator="equal">
      <formula>"STRING"</formula>
    </cfRule>
    <cfRule type="cellIs" dxfId="1722" priority="77" stopIfTrue="1" operator="equal">
      <formula>"NUMBER"</formula>
    </cfRule>
    <cfRule type="cellIs" dxfId="1721" priority="78" stopIfTrue="1" operator="equal">
      <formula>"EXPR"</formula>
    </cfRule>
    <cfRule type="cellIs" dxfId="1720" priority="79" stopIfTrue="1" operator="equal">
      <formula>"ATTR_RESOLUTION"</formula>
    </cfRule>
    <cfRule type="cellIs" dxfId="1719" priority="80" stopIfTrue="1" operator="equal">
      <formula>"ATTR"</formula>
    </cfRule>
  </conditionalFormatting>
  <conditionalFormatting sqref="M7:M8">
    <cfRule type="cellIs" dxfId="1718" priority="73" operator="equal">
      <formula>"INTERNAL_ATTR"</formula>
    </cfRule>
  </conditionalFormatting>
  <conditionalFormatting sqref="M7:M8">
    <cfRule type="cellIs" dxfId="1717" priority="66" stopIfTrue="1" operator="equal">
      <formula>"OTHER"</formula>
    </cfRule>
    <cfRule type="cellIs" dxfId="1716" priority="67" stopIfTrue="1" operator="equal">
      <formula>"ASIS"</formula>
    </cfRule>
    <cfRule type="cellIs" dxfId="1715" priority="68" stopIfTrue="1" operator="equal">
      <formula>"STRING"</formula>
    </cfRule>
    <cfRule type="cellIs" dxfId="1714" priority="69" stopIfTrue="1" operator="equal">
      <formula>"NUMBER"</formula>
    </cfRule>
    <cfRule type="cellIs" dxfId="1713" priority="70" stopIfTrue="1" operator="equal">
      <formula>"EXPR"</formula>
    </cfRule>
    <cfRule type="cellIs" dxfId="1712" priority="71" stopIfTrue="1" operator="equal">
      <formula>"ATTR_RESOLUTION"</formula>
    </cfRule>
    <cfRule type="cellIs" dxfId="1711" priority="72" stopIfTrue="1" operator="equal">
      <formula>"ATTR"</formula>
    </cfRule>
  </conditionalFormatting>
  <conditionalFormatting sqref="M9">
    <cfRule type="cellIs" dxfId="1710" priority="49" operator="equal">
      <formula>"INTERNAL_ATTR"</formula>
    </cfRule>
  </conditionalFormatting>
  <conditionalFormatting sqref="M9">
    <cfRule type="cellIs" dxfId="1709" priority="58" stopIfTrue="1" operator="equal">
      <formula>"OTHER"</formula>
    </cfRule>
    <cfRule type="cellIs" dxfId="1708" priority="59" stopIfTrue="1" operator="equal">
      <formula>"ASIS"</formula>
    </cfRule>
    <cfRule type="cellIs" dxfId="1707" priority="60" stopIfTrue="1" operator="equal">
      <formula>"STRING"</formula>
    </cfRule>
    <cfRule type="cellIs" dxfId="1706" priority="61" stopIfTrue="1" operator="equal">
      <formula>"NUMBER"</formula>
    </cfRule>
    <cfRule type="cellIs" dxfId="1705" priority="62" stopIfTrue="1" operator="equal">
      <formula>"EXPR"</formula>
    </cfRule>
    <cfRule type="cellIs" dxfId="1704" priority="63" stopIfTrue="1" operator="equal">
      <formula>"ATTR_RESOLUTION"</formula>
    </cfRule>
    <cfRule type="cellIs" dxfId="1703" priority="64" stopIfTrue="1" operator="equal">
      <formula>"ATTR"</formula>
    </cfRule>
  </conditionalFormatting>
  <conditionalFormatting sqref="M9">
    <cfRule type="cellIs" dxfId="1702" priority="57" operator="equal">
      <formula>"INTERNAL_ATTR"</formula>
    </cfRule>
  </conditionalFormatting>
  <conditionalFormatting sqref="M9">
    <cfRule type="cellIs" dxfId="1701" priority="50" stopIfTrue="1" operator="equal">
      <formula>"OTHER"</formula>
    </cfRule>
    <cfRule type="cellIs" dxfId="1700" priority="51" stopIfTrue="1" operator="equal">
      <formula>"ASIS"</formula>
    </cfRule>
    <cfRule type="cellIs" dxfId="1699" priority="52" stopIfTrue="1" operator="equal">
      <formula>"STRING"</formula>
    </cfRule>
    <cfRule type="cellIs" dxfId="1698" priority="53" stopIfTrue="1" operator="equal">
      <formula>"NUMBER"</formula>
    </cfRule>
    <cfRule type="cellIs" dxfId="1697" priority="54" stopIfTrue="1" operator="equal">
      <formula>"EXPR"</formula>
    </cfRule>
    <cfRule type="cellIs" dxfId="1696" priority="55" stopIfTrue="1" operator="equal">
      <formula>"ATTR_RESOLUTION"</formula>
    </cfRule>
    <cfRule type="cellIs" dxfId="1695" priority="56" stopIfTrue="1" operator="equal">
      <formula>"ATTR"</formula>
    </cfRule>
  </conditionalFormatting>
  <conditionalFormatting sqref="M10">
    <cfRule type="cellIs" dxfId="1694" priority="33" operator="equal">
      <formula>"INTERNAL_ATTR"</formula>
    </cfRule>
  </conditionalFormatting>
  <conditionalFormatting sqref="M10">
    <cfRule type="cellIs" dxfId="1693" priority="42" stopIfTrue="1" operator="equal">
      <formula>"OTHER"</formula>
    </cfRule>
    <cfRule type="cellIs" dxfId="1692" priority="43" stopIfTrue="1" operator="equal">
      <formula>"ASIS"</formula>
    </cfRule>
    <cfRule type="cellIs" dxfId="1691" priority="44" stopIfTrue="1" operator="equal">
      <formula>"STRING"</formula>
    </cfRule>
    <cfRule type="cellIs" dxfId="1690" priority="45" stopIfTrue="1" operator="equal">
      <formula>"NUMBER"</formula>
    </cfRule>
    <cfRule type="cellIs" dxfId="1689" priority="46" stopIfTrue="1" operator="equal">
      <formula>"EXPR"</formula>
    </cfRule>
    <cfRule type="cellIs" dxfId="1688" priority="47" stopIfTrue="1" operator="equal">
      <formula>"ATTR_RESOLUTION"</formula>
    </cfRule>
    <cfRule type="cellIs" dxfId="1687" priority="48" stopIfTrue="1" operator="equal">
      <formula>"ATTR"</formula>
    </cfRule>
  </conditionalFormatting>
  <conditionalFormatting sqref="M10">
    <cfRule type="cellIs" dxfId="1686" priority="41" operator="equal">
      <formula>"INTERNAL_ATTR"</formula>
    </cfRule>
  </conditionalFormatting>
  <conditionalFormatting sqref="M10">
    <cfRule type="cellIs" dxfId="1685" priority="34" stopIfTrue="1" operator="equal">
      <formula>"OTHER"</formula>
    </cfRule>
    <cfRule type="cellIs" dxfId="1684" priority="35" stopIfTrue="1" operator="equal">
      <formula>"ASIS"</formula>
    </cfRule>
    <cfRule type="cellIs" dxfId="1683" priority="36" stopIfTrue="1" operator="equal">
      <formula>"STRING"</formula>
    </cfRule>
    <cfRule type="cellIs" dxfId="1682" priority="37" stopIfTrue="1" operator="equal">
      <formula>"NUMBER"</formula>
    </cfRule>
    <cfRule type="cellIs" dxfId="1681" priority="38" stopIfTrue="1" operator="equal">
      <formula>"EXPR"</formula>
    </cfRule>
    <cfRule type="cellIs" dxfId="1680" priority="39" stopIfTrue="1" operator="equal">
      <formula>"ATTR_RESOLUTION"</formula>
    </cfRule>
    <cfRule type="cellIs" dxfId="1679" priority="40" stopIfTrue="1" operator="equal">
      <formula>"ATTR"</formula>
    </cfRule>
  </conditionalFormatting>
  <conditionalFormatting sqref="M11">
    <cfRule type="cellIs" dxfId="1678" priority="17" operator="equal">
      <formula>"INTERNAL_ATTR"</formula>
    </cfRule>
  </conditionalFormatting>
  <conditionalFormatting sqref="M11">
    <cfRule type="cellIs" dxfId="1677" priority="26" stopIfTrue="1" operator="equal">
      <formula>"OTHER"</formula>
    </cfRule>
    <cfRule type="cellIs" dxfId="1676" priority="27" stopIfTrue="1" operator="equal">
      <formula>"ASIS"</formula>
    </cfRule>
    <cfRule type="cellIs" dxfId="1675" priority="28" stopIfTrue="1" operator="equal">
      <formula>"STRING"</formula>
    </cfRule>
    <cfRule type="cellIs" dxfId="1674" priority="29" stopIfTrue="1" operator="equal">
      <formula>"NUMBER"</formula>
    </cfRule>
    <cfRule type="cellIs" dxfId="1673" priority="30" stopIfTrue="1" operator="equal">
      <formula>"EXPR"</formula>
    </cfRule>
    <cfRule type="cellIs" dxfId="1672" priority="31" stopIfTrue="1" operator="equal">
      <formula>"ATTR_RESOLUTION"</formula>
    </cfRule>
    <cfRule type="cellIs" dxfId="1671" priority="32" stopIfTrue="1" operator="equal">
      <formula>"ATTR"</formula>
    </cfRule>
  </conditionalFormatting>
  <conditionalFormatting sqref="M11">
    <cfRule type="cellIs" dxfId="1670" priority="25" operator="equal">
      <formula>"INTERNAL_ATTR"</formula>
    </cfRule>
  </conditionalFormatting>
  <conditionalFormatting sqref="M11">
    <cfRule type="cellIs" dxfId="1669" priority="18" stopIfTrue="1" operator="equal">
      <formula>"OTHER"</formula>
    </cfRule>
    <cfRule type="cellIs" dxfId="1668" priority="19" stopIfTrue="1" operator="equal">
      <formula>"ASIS"</formula>
    </cfRule>
    <cfRule type="cellIs" dxfId="1667" priority="20" stopIfTrue="1" operator="equal">
      <formula>"STRING"</formula>
    </cfRule>
    <cfRule type="cellIs" dxfId="1666" priority="21" stopIfTrue="1" operator="equal">
      <formula>"NUMBER"</formula>
    </cfRule>
    <cfRule type="cellIs" dxfId="1665" priority="22" stopIfTrue="1" operator="equal">
      <formula>"EXPR"</formula>
    </cfRule>
    <cfRule type="cellIs" dxfId="1664" priority="23" stopIfTrue="1" operator="equal">
      <formula>"ATTR_RESOLUTION"</formula>
    </cfRule>
    <cfRule type="cellIs" dxfId="1663" priority="24" stopIfTrue="1" operator="equal">
      <formula>"ATTR"</formula>
    </cfRule>
  </conditionalFormatting>
  <conditionalFormatting sqref="M12">
    <cfRule type="cellIs" dxfId="1662" priority="1" operator="equal">
      <formula>"INTERNAL_ATTR"</formula>
    </cfRule>
  </conditionalFormatting>
  <conditionalFormatting sqref="M12">
    <cfRule type="cellIs" dxfId="1661" priority="10" stopIfTrue="1" operator="equal">
      <formula>"OTHER"</formula>
    </cfRule>
    <cfRule type="cellIs" dxfId="1660" priority="11" stopIfTrue="1" operator="equal">
      <formula>"ASIS"</formula>
    </cfRule>
    <cfRule type="cellIs" dxfId="1659" priority="12" stopIfTrue="1" operator="equal">
      <formula>"STRING"</formula>
    </cfRule>
    <cfRule type="cellIs" dxfId="1658" priority="13" stopIfTrue="1" operator="equal">
      <formula>"NUMBER"</formula>
    </cfRule>
    <cfRule type="cellIs" dxfId="1657" priority="14" stopIfTrue="1" operator="equal">
      <formula>"EXPR"</formula>
    </cfRule>
    <cfRule type="cellIs" dxfId="1656" priority="15" stopIfTrue="1" operator="equal">
      <formula>"ATTR_RESOLUTION"</formula>
    </cfRule>
    <cfRule type="cellIs" dxfId="1655" priority="16" stopIfTrue="1" operator="equal">
      <formula>"ATTR"</formula>
    </cfRule>
  </conditionalFormatting>
  <conditionalFormatting sqref="M12">
    <cfRule type="cellIs" dxfId="1654" priority="9" operator="equal">
      <formula>"INTERNAL_ATTR"</formula>
    </cfRule>
  </conditionalFormatting>
  <conditionalFormatting sqref="M12">
    <cfRule type="cellIs" dxfId="1653" priority="2" stopIfTrue="1" operator="equal">
      <formula>"OTHER"</formula>
    </cfRule>
    <cfRule type="cellIs" dxfId="1652" priority="3" stopIfTrue="1" operator="equal">
      <formula>"ASIS"</formula>
    </cfRule>
    <cfRule type="cellIs" dxfId="1651" priority="4" stopIfTrue="1" operator="equal">
      <formula>"STRING"</formula>
    </cfRule>
    <cfRule type="cellIs" dxfId="1650" priority="5" stopIfTrue="1" operator="equal">
      <formula>"NUMBER"</formula>
    </cfRule>
    <cfRule type="cellIs" dxfId="1649" priority="6" stopIfTrue="1" operator="equal">
      <formula>"EXPR"</formula>
    </cfRule>
    <cfRule type="cellIs" dxfId="1648" priority="7" stopIfTrue="1" operator="equal">
      <formula>"ATTR_RESOLUTION"</formula>
    </cfRule>
    <cfRule type="cellIs" dxfId="1647"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000-000000000000}">
      <formula1>(M3&lt;&gt;"OTHER")</formula1>
    </dataValidation>
    <dataValidation type="list" allowBlank="1" showInputMessage="1" showErrorMessage="1" sqref="D7" xr:uid="{00000000-0002-0000-5000-000001000000}">
      <formula1>Enable_Values</formula1>
    </dataValidation>
    <dataValidation type="list" allowBlank="1" showInputMessage="1" showErrorMessage="1" sqref="A12" xr:uid="{00000000-0002-0000-5000-000002000000}">
      <formula1>expressionList</formula1>
    </dataValidation>
    <dataValidation type="whole" allowBlank="1" showInputMessage="1" showErrorMessage="1" error="Only numbers from 1-20 are allowed" sqref="K3:K12" xr:uid="{00000000-0002-0000-5000-000003000000}">
      <formula1>1</formula1>
      <formula2>20</formula2>
    </dataValidation>
  </dataValidation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9">
    <tabColor rgb="FF92D050"/>
  </sheetPr>
  <dimension ref="A1:M12"/>
  <sheetViews>
    <sheetView showGridLines="0" zoomScale="80" zoomScaleNormal="80" workbookViewId="0">
      <selection activeCell="A12" sqref="A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46"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raw_dsdk_unattributed_engagement_attributed_conversions</v>
      </c>
      <c r="K2" s="29" t="s">
        <v>197</v>
      </c>
      <c r="M2" s="29" t="s">
        <v>866</v>
      </c>
    </row>
    <row r="3" spans="1:13" x14ac:dyDescent="0.35">
      <c r="A3" s="22" t="str">
        <f ca="1">MID(CELL("filename",$A$1),FIND("]",CELL("filename",$A$1))+1,255)</f>
        <v>presrc_18</v>
      </c>
      <c r="B3" s="22" t="str">
        <f ca="1">LEFT($A$3,FIND("_",$A$3,1)-1)</f>
        <v>presrc</v>
      </c>
      <c r="C3" s="22">
        <f ca="1">TRIM(MID($A$3,8,3))*1</f>
        <v>18</v>
      </c>
      <c r="D3" s="22" t="str">
        <f ca="1">VLOOKUP($C3,Workflows!$A:$H,4,0)</f>
        <v>DSDK</v>
      </c>
      <c r="E3" s="22" t="str">
        <f ca="1">VLOOKUP($C3,Workflows!$A:$H,5,0)</f>
        <v>unattributed_engagement_attributed_conversions</v>
      </c>
      <c r="F3" s="22" t="s">
        <v>21</v>
      </c>
      <c r="G3" s="22" t="str">
        <f ca="1">VLOOKUP($C3,Workflows!$A:$K,8,0)</f>
        <v>raw_dsdk_unattributed_engagement_attributed_conversions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3NGr6L0OhpTgLuqXt0Vsxm+pEiyR3u0Zc4QeNY+Lw0+odeAujQnxkLsW/UqUQ9qWVOySjuK12kR6pi409q/81g==" saltValue="TQ7QaALM/QRMQzFI0wCerA==" spinCount="100000" sheet="1" objects="1" scenarios="1"/>
  <conditionalFormatting sqref="M3:M6">
    <cfRule type="cellIs" dxfId="1646" priority="49" operator="equal">
      <formula>"INTERNAL_ATTR"</formula>
    </cfRule>
  </conditionalFormatting>
  <conditionalFormatting sqref="M3:M6">
    <cfRule type="cellIs" dxfId="1645" priority="58" stopIfTrue="1" operator="equal">
      <formula>"OTHER"</formula>
    </cfRule>
    <cfRule type="cellIs" dxfId="1644" priority="59" stopIfTrue="1" operator="equal">
      <formula>"ASIS"</formula>
    </cfRule>
    <cfRule type="cellIs" dxfId="1643" priority="60" stopIfTrue="1" operator="equal">
      <formula>"STRING"</formula>
    </cfRule>
    <cfRule type="cellIs" dxfId="1642" priority="61" stopIfTrue="1" operator="equal">
      <formula>"NUMBER"</formula>
    </cfRule>
    <cfRule type="cellIs" dxfId="1641" priority="62" stopIfTrue="1" operator="equal">
      <formula>"EXPR"</formula>
    </cfRule>
    <cfRule type="cellIs" dxfId="1640" priority="63" stopIfTrue="1" operator="equal">
      <formula>"ATTR_RESOLUTION"</formula>
    </cfRule>
    <cfRule type="cellIs" dxfId="1639" priority="64" stopIfTrue="1" operator="equal">
      <formula>"ATTR"</formula>
    </cfRule>
  </conditionalFormatting>
  <conditionalFormatting sqref="M3:M6">
    <cfRule type="cellIs" dxfId="1638" priority="57" operator="equal">
      <formula>"INTERNAL_ATTR"</formula>
    </cfRule>
  </conditionalFormatting>
  <conditionalFormatting sqref="M3:M6">
    <cfRule type="cellIs" dxfId="1637" priority="50" stopIfTrue="1" operator="equal">
      <formula>"OTHER"</formula>
    </cfRule>
    <cfRule type="cellIs" dxfId="1636" priority="51" stopIfTrue="1" operator="equal">
      <formula>"ASIS"</formula>
    </cfRule>
    <cfRule type="cellIs" dxfId="1635" priority="52" stopIfTrue="1" operator="equal">
      <formula>"STRING"</formula>
    </cfRule>
    <cfRule type="cellIs" dxfId="1634" priority="53" stopIfTrue="1" operator="equal">
      <formula>"NUMBER"</formula>
    </cfRule>
    <cfRule type="cellIs" dxfId="1633" priority="54" stopIfTrue="1" operator="equal">
      <formula>"EXPR"</formula>
    </cfRule>
    <cfRule type="cellIs" dxfId="1632" priority="55" stopIfTrue="1" operator="equal">
      <formula>"ATTR_RESOLUTION"</formula>
    </cfRule>
    <cfRule type="cellIs" dxfId="1631" priority="56" stopIfTrue="1" operator="equal">
      <formula>"ATTR"</formula>
    </cfRule>
  </conditionalFormatting>
  <conditionalFormatting sqref="M7:M8">
    <cfRule type="cellIs" dxfId="1630" priority="33" operator="equal">
      <formula>"INTERNAL_ATTR"</formula>
    </cfRule>
  </conditionalFormatting>
  <conditionalFormatting sqref="M7:M8">
    <cfRule type="cellIs" dxfId="1629" priority="42" stopIfTrue="1" operator="equal">
      <formula>"OTHER"</formula>
    </cfRule>
    <cfRule type="cellIs" dxfId="1628" priority="43" stopIfTrue="1" operator="equal">
      <formula>"ASIS"</formula>
    </cfRule>
    <cfRule type="cellIs" dxfId="1627" priority="44" stopIfTrue="1" operator="equal">
      <formula>"STRING"</formula>
    </cfRule>
    <cfRule type="cellIs" dxfId="1626" priority="45" stopIfTrue="1" operator="equal">
      <formula>"NUMBER"</formula>
    </cfRule>
    <cfRule type="cellIs" dxfId="1625" priority="46" stopIfTrue="1" operator="equal">
      <formula>"EXPR"</formula>
    </cfRule>
    <cfRule type="cellIs" dxfId="1624" priority="47" stopIfTrue="1" operator="equal">
      <formula>"ATTR_RESOLUTION"</formula>
    </cfRule>
    <cfRule type="cellIs" dxfId="1623" priority="48" stopIfTrue="1" operator="equal">
      <formula>"ATTR"</formula>
    </cfRule>
  </conditionalFormatting>
  <conditionalFormatting sqref="M7:M8">
    <cfRule type="cellIs" dxfId="1622" priority="41" operator="equal">
      <formula>"INTERNAL_ATTR"</formula>
    </cfRule>
  </conditionalFormatting>
  <conditionalFormatting sqref="M7:M8">
    <cfRule type="cellIs" dxfId="1621" priority="34" stopIfTrue="1" operator="equal">
      <formula>"OTHER"</formula>
    </cfRule>
    <cfRule type="cellIs" dxfId="1620" priority="35" stopIfTrue="1" operator="equal">
      <formula>"ASIS"</formula>
    </cfRule>
    <cfRule type="cellIs" dxfId="1619" priority="36" stopIfTrue="1" operator="equal">
      <formula>"STRING"</formula>
    </cfRule>
    <cfRule type="cellIs" dxfId="1618" priority="37" stopIfTrue="1" operator="equal">
      <formula>"NUMBER"</formula>
    </cfRule>
    <cfRule type="cellIs" dxfId="1617" priority="38" stopIfTrue="1" operator="equal">
      <formula>"EXPR"</formula>
    </cfRule>
    <cfRule type="cellIs" dxfId="1616" priority="39" stopIfTrue="1" operator="equal">
      <formula>"ATTR_RESOLUTION"</formula>
    </cfRule>
    <cfRule type="cellIs" dxfId="1615" priority="40" stopIfTrue="1" operator="equal">
      <formula>"ATTR"</formula>
    </cfRule>
  </conditionalFormatting>
  <conditionalFormatting sqref="M9">
    <cfRule type="cellIs" dxfId="1614" priority="17" operator="equal">
      <formula>"INTERNAL_ATTR"</formula>
    </cfRule>
  </conditionalFormatting>
  <conditionalFormatting sqref="M9">
    <cfRule type="cellIs" dxfId="1613" priority="26" stopIfTrue="1" operator="equal">
      <formula>"OTHER"</formula>
    </cfRule>
    <cfRule type="cellIs" dxfId="1612" priority="27" stopIfTrue="1" operator="equal">
      <formula>"ASIS"</formula>
    </cfRule>
    <cfRule type="cellIs" dxfId="1611" priority="28" stopIfTrue="1" operator="equal">
      <formula>"STRING"</formula>
    </cfRule>
    <cfRule type="cellIs" dxfId="1610" priority="29" stopIfTrue="1" operator="equal">
      <formula>"NUMBER"</formula>
    </cfRule>
    <cfRule type="cellIs" dxfId="1609" priority="30" stopIfTrue="1" operator="equal">
      <formula>"EXPR"</formula>
    </cfRule>
    <cfRule type="cellIs" dxfId="1608" priority="31" stopIfTrue="1" operator="equal">
      <formula>"ATTR_RESOLUTION"</formula>
    </cfRule>
    <cfRule type="cellIs" dxfId="1607" priority="32" stopIfTrue="1" operator="equal">
      <formula>"ATTR"</formula>
    </cfRule>
  </conditionalFormatting>
  <conditionalFormatting sqref="M9">
    <cfRule type="cellIs" dxfId="1606" priority="25" operator="equal">
      <formula>"INTERNAL_ATTR"</formula>
    </cfRule>
  </conditionalFormatting>
  <conditionalFormatting sqref="M9">
    <cfRule type="cellIs" dxfId="1605" priority="18" stopIfTrue="1" operator="equal">
      <formula>"OTHER"</formula>
    </cfRule>
    <cfRule type="cellIs" dxfId="1604" priority="19" stopIfTrue="1" operator="equal">
      <formula>"ASIS"</formula>
    </cfRule>
    <cfRule type="cellIs" dxfId="1603" priority="20" stopIfTrue="1" operator="equal">
      <formula>"STRING"</formula>
    </cfRule>
    <cfRule type="cellIs" dxfId="1602" priority="21" stopIfTrue="1" operator="equal">
      <formula>"NUMBER"</formula>
    </cfRule>
    <cfRule type="cellIs" dxfId="1601" priority="22" stopIfTrue="1" operator="equal">
      <formula>"EXPR"</formula>
    </cfRule>
    <cfRule type="cellIs" dxfId="1600" priority="23" stopIfTrue="1" operator="equal">
      <formula>"ATTR_RESOLUTION"</formula>
    </cfRule>
    <cfRule type="cellIs" dxfId="1599" priority="24" stopIfTrue="1" operator="equal">
      <formula>"ATTR"</formula>
    </cfRule>
  </conditionalFormatting>
  <conditionalFormatting sqref="M10:M12">
    <cfRule type="cellIs" dxfId="1598" priority="1" operator="equal">
      <formula>"INTERNAL_ATTR"</formula>
    </cfRule>
  </conditionalFormatting>
  <conditionalFormatting sqref="M10:M12">
    <cfRule type="cellIs" dxfId="1597" priority="10" stopIfTrue="1" operator="equal">
      <formula>"OTHER"</formula>
    </cfRule>
    <cfRule type="cellIs" dxfId="1596" priority="11" stopIfTrue="1" operator="equal">
      <formula>"ASIS"</formula>
    </cfRule>
    <cfRule type="cellIs" dxfId="1595" priority="12" stopIfTrue="1" operator="equal">
      <formula>"STRING"</formula>
    </cfRule>
    <cfRule type="cellIs" dxfId="1594" priority="13" stopIfTrue="1" operator="equal">
      <formula>"NUMBER"</formula>
    </cfRule>
    <cfRule type="cellIs" dxfId="1593" priority="14" stopIfTrue="1" operator="equal">
      <formula>"EXPR"</formula>
    </cfRule>
    <cfRule type="cellIs" dxfId="1592" priority="15" stopIfTrue="1" operator="equal">
      <formula>"ATTR_RESOLUTION"</formula>
    </cfRule>
    <cfRule type="cellIs" dxfId="1591" priority="16" stopIfTrue="1" operator="equal">
      <formula>"ATTR"</formula>
    </cfRule>
  </conditionalFormatting>
  <conditionalFormatting sqref="M10:M12">
    <cfRule type="cellIs" dxfId="1590" priority="9" operator="equal">
      <formula>"INTERNAL_ATTR"</formula>
    </cfRule>
  </conditionalFormatting>
  <conditionalFormatting sqref="M10:M12">
    <cfRule type="cellIs" dxfId="1589" priority="2" stopIfTrue="1" operator="equal">
      <formula>"OTHER"</formula>
    </cfRule>
    <cfRule type="cellIs" dxfId="1588" priority="3" stopIfTrue="1" operator="equal">
      <formula>"ASIS"</formula>
    </cfRule>
    <cfRule type="cellIs" dxfId="1587" priority="4" stopIfTrue="1" operator="equal">
      <formula>"STRING"</formula>
    </cfRule>
    <cfRule type="cellIs" dxfId="1586" priority="5" stopIfTrue="1" operator="equal">
      <formula>"NUMBER"</formula>
    </cfRule>
    <cfRule type="cellIs" dxfId="1585" priority="6" stopIfTrue="1" operator="equal">
      <formula>"EXPR"</formula>
    </cfRule>
    <cfRule type="cellIs" dxfId="1584" priority="7" stopIfTrue="1" operator="equal">
      <formula>"ATTR_RESOLUTION"</formula>
    </cfRule>
    <cfRule type="cellIs" dxfId="1583"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100-000000000000}">
      <formula1>(M3&lt;&gt;"OTHER")</formula1>
    </dataValidation>
    <dataValidation type="list" allowBlank="1" showInputMessage="1" showErrorMessage="1" sqref="D7" xr:uid="{00000000-0002-0000-5100-000001000000}">
      <formula1>Enable_Values</formula1>
    </dataValidation>
    <dataValidation type="list" allowBlank="1" showInputMessage="1" showErrorMessage="1" sqref="A12" xr:uid="{00000000-0002-0000-5100-000002000000}">
      <formula1>expressionList</formula1>
    </dataValidation>
    <dataValidation type="whole" allowBlank="1" showInputMessage="1" showErrorMessage="1" error="Only numbers from 1-20 are allowed" sqref="K3:K12" xr:uid="{00000000-0002-0000-5100-000003000000}">
      <formula1>1</formula1>
      <formula2>20</formula2>
    </dataValidation>
  </dataValidation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90">
    <tabColor rgb="FF92D050"/>
  </sheetPr>
  <dimension ref="A1:M12"/>
  <sheetViews>
    <sheetView showGridLines="0" zoomScale="80" zoomScaleNormal="80" workbookViewId="0">
      <selection activeCell="A12" sqref="A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23.45312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raw_dsdk_unattributed_conversions</v>
      </c>
      <c r="K2" s="29" t="s">
        <v>197</v>
      </c>
      <c r="M2" s="29" t="s">
        <v>866</v>
      </c>
    </row>
    <row r="3" spans="1:13" x14ac:dyDescent="0.35">
      <c r="A3" s="22" t="str">
        <f ca="1">MID(CELL("filename",$A$1),FIND("]",CELL("filename",$A$1))+1,255)</f>
        <v>presrc_19</v>
      </c>
      <c r="B3" s="22" t="str">
        <f ca="1">LEFT($A$3,FIND("_",$A$3,1)-1)</f>
        <v>presrc</v>
      </c>
      <c r="C3" s="22">
        <f ca="1">TRIM(MID($A$3,8,3))*1</f>
        <v>19</v>
      </c>
      <c r="D3" s="22" t="str">
        <f ca="1">VLOOKUP($C3,Workflows!$A:$H,4,0)</f>
        <v>DSDK</v>
      </c>
      <c r="E3" s="22" t="str">
        <f ca="1">VLOOKUP($C3,Workflows!$A:$H,5,0)</f>
        <v>unattributed_conversions</v>
      </c>
      <c r="F3" s="22" t="s">
        <v>21</v>
      </c>
      <c r="G3" s="22" t="str">
        <f ca="1">VLOOKUP($C3,Workflows!$A:$K,8,0)</f>
        <v>raw_dsdk_unattributed_conversions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uTTJoNEg4tc+RlnMq1M4aEYuQ3ZJb6LiLR3tUkTG6y0Eib0Bj0XxkBUCofhSdjDeRGdQnZNqv+lkjrMvPGSbDA==" saltValue="fdJPeeBLUGDKZbpfzTW0ug==" spinCount="100000" sheet="1" objects="1" scenarios="1"/>
  <conditionalFormatting sqref="M3:M6">
    <cfRule type="cellIs" dxfId="1582" priority="33" operator="equal">
      <formula>"INTERNAL_ATTR"</formula>
    </cfRule>
  </conditionalFormatting>
  <conditionalFormatting sqref="M3:M6">
    <cfRule type="cellIs" dxfId="1581" priority="42" stopIfTrue="1" operator="equal">
      <formula>"OTHER"</formula>
    </cfRule>
    <cfRule type="cellIs" dxfId="1580" priority="43" stopIfTrue="1" operator="equal">
      <formula>"ASIS"</formula>
    </cfRule>
    <cfRule type="cellIs" dxfId="1579" priority="44" stopIfTrue="1" operator="equal">
      <formula>"STRING"</formula>
    </cfRule>
    <cfRule type="cellIs" dxfId="1578" priority="45" stopIfTrue="1" operator="equal">
      <formula>"NUMBER"</formula>
    </cfRule>
    <cfRule type="cellIs" dxfId="1577" priority="46" stopIfTrue="1" operator="equal">
      <formula>"EXPR"</formula>
    </cfRule>
    <cfRule type="cellIs" dxfId="1576" priority="47" stopIfTrue="1" operator="equal">
      <formula>"ATTR_RESOLUTION"</formula>
    </cfRule>
    <cfRule type="cellIs" dxfId="1575" priority="48" stopIfTrue="1" operator="equal">
      <formula>"ATTR"</formula>
    </cfRule>
  </conditionalFormatting>
  <conditionalFormatting sqref="M3:M6">
    <cfRule type="cellIs" dxfId="1574" priority="41" operator="equal">
      <formula>"INTERNAL_ATTR"</formula>
    </cfRule>
  </conditionalFormatting>
  <conditionalFormatting sqref="M3:M6">
    <cfRule type="cellIs" dxfId="1573" priority="34" stopIfTrue="1" operator="equal">
      <formula>"OTHER"</formula>
    </cfRule>
    <cfRule type="cellIs" dxfId="1572" priority="35" stopIfTrue="1" operator="equal">
      <formula>"ASIS"</formula>
    </cfRule>
    <cfRule type="cellIs" dxfId="1571" priority="36" stopIfTrue="1" operator="equal">
      <formula>"STRING"</formula>
    </cfRule>
    <cfRule type="cellIs" dxfId="1570" priority="37" stopIfTrue="1" operator="equal">
      <formula>"NUMBER"</formula>
    </cfRule>
    <cfRule type="cellIs" dxfId="1569" priority="38" stopIfTrue="1" operator="equal">
      <formula>"EXPR"</formula>
    </cfRule>
    <cfRule type="cellIs" dxfId="1568" priority="39" stopIfTrue="1" operator="equal">
      <formula>"ATTR_RESOLUTION"</formula>
    </cfRule>
    <cfRule type="cellIs" dxfId="1567" priority="40" stopIfTrue="1" operator="equal">
      <formula>"ATTR"</formula>
    </cfRule>
  </conditionalFormatting>
  <conditionalFormatting sqref="M7:M8">
    <cfRule type="cellIs" dxfId="1566" priority="17" operator="equal">
      <formula>"INTERNAL_ATTR"</formula>
    </cfRule>
  </conditionalFormatting>
  <conditionalFormatting sqref="M7:M8">
    <cfRule type="cellIs" dxfId="1565" priority="26" stopIfTrue="1" operator="equal">
      <formula>"OTHER"</formula>
    </cfRule>
    <cfRule type="cellIs" dxfId="1564" priority="27" stopIfTrue="1" operator="equal">
      <formula>"ASIS"</formula>
    </cfRule>
    <cfRule type="cellIs" dxfId="1563" priority="28" stopIfTrue="1" operator="equal">
      <formula>"STRING"</formula>
    </cfRule>
    <cfRule type="cellIs" dxfId="1562" priority="29" stopIfTrue="1" operator="equal">
      <formula>"NUMBER"</formula>
    </cfRule>
    <cfRule type="cellIs" dxfId="1561" priority="30" stopIfTrue="1" operator="equal">
      <formula>"EXPR"</formula>
    </cfRule>
    <cfRule type="cellIs" dxfId="1560" priority="31" stopIfTrue="1" operator="equal">
      <formula>"ATTR_RESOLUTION"</formula>
    </cfRule>
    <cfRule type="cellIs" dxfId="1559" priority="32" stopIfTrue="1" operator="equal">
      <formula>"ATTR"</formula>
    </cfRule>
  </conditionalFormatting>
  <conditionalFormatting sqref="M7:M8">
    <cfRule type="cellIs" dxfId="1558" priority="25" operator="equal">
      <formula>"INTERNAL_ATTR"</formula>
    </cfRule>
  </conditionalFormatting>
  <conditionalFormatting sqref="M7:M8">
    <cfRule type="cellIs" dxfId="1557" priority="18" stopIfTrue="1" operator="equal">
      <formula>"OTHER"</formula>
    </cfRule>
    <cfRule type="cellIs" dxfId="1556" priority="19" stopIfTrue="1" operator="equal">
      <formula>"ASIS"</formula>
    </cfRule>
    <cfRule type="cellIs" dxfId="1555" priority="20" stopIfTrue="1" operator="equal">
      <formula>"STRING"</formula>
    </cfRule>
    <cfRule type="cellIs" dxfId="1554" priority="21" stopIfTrue="1" operator="equal">
      <formula>"NUMBER"</formula>
    </cfRule>
    <cfRule type="cellIs" dxfId="1553" priority="22" stopIfTrue="1" operator="equal">
      <formula>"EXPR"</formula>
    </cfRule>
    <cfRule type="cellIs" dxfId="1552" priority="23" stopIfTrue="1" operator="equal">
      <formula>"ATTR_RESOLUTION"</formula>
    </cfRule>
    <cfRule type="cellIs" dxfId="1551" priority="24" stopIfTrue="1" operator="equal">
      <formula>"ATTR"</formula>
    </cfRule>
  </conditionalFormatting>
  <conditionalFormatting sqref="M9:M12">
    <cfRule type="cellIs" dxfId="1550" priority="1" operator="equal">
      <formula>"INTERNAL_ATTR"</formula>
    </cfRule>
  </conditionalFormatting>
  <conditionalFormatting sqref="M9:M12">
    <cfRule type="cellIs" dxfId="1549" priority="10" stopIfTrue="1" operator="equal">
      <formula>"OTHER"</formula>
    </cfRule>
    <cfRule type="cellIs" dxfId="1548" priority="11" stopIfTrue="1" operator="equal">
      <formula>"ASIS"</formula>
    </cfRule>
    <cfRule type="cellIs" dxfId="1547" priority="12" stopIfTrue="1" operator="equal">
      <formula>"STRING"</formula>
    </cfRule>
    <cfRule type="cellIs" dxfId="1546" priority="13" stopIfTrue="1" operator="equal">
      <formula>"NUMBER"</formula>
    </cfRule>
    <cfRule type="cellIs" dxfId="1545" priority="14" stopIfTrue="1" operator="equal">
      <formula>"EXPR"</formula>
    </cfRule>
    <cfRule type="cellIs" dxfId="1544" priority="15" stopIfTrue="1" operator="equal">
      <formula>"ATTR_RESOLUTION"</formula>
    </cfRule>
    <cfRule type="cellIs" dxfId="1543" priority="16" stopIfTrue="1" operator="equal">
      <formula>"ATTR"</formula>
    </cfRule>
  </conditionalFormatting>
  <conditionalFormatting sqref="M9:M12">
    <cfRule type="cellIs" dxfId="1542" priority="9" operator="equal">
      <formula>"INTERNAL_ATTR"</formula>
    </cfRule>
  </conditionalFormatting>
  <conditionalFormatting sqref="M9:M12">
    <cfRule type="cellIs" dxfId="1541" priority="2" stopIfTrue="1" operator="equal">
      <formula>"OTHER"</formula>
    </cfRule>
    <cfRule type="cellIs" dxfId="1540" priority="3" stopIfTrue="1" operator="equal">
      <formula>"ASIS"</formula>
    </cfRule>
    <cfRule type="cellIs" dxfId="1539" priority="4" stopIfTrue="1" operator="equal">
      <formula>"STRING"</formula>
    </cfRule>
    <cfRule type="cellIs" dxfId="1538" priority="5" stopIfTrue="1" operator="equal">
      <formula>"NUMBER"</formula>
    </cfRule>
    <cfRule type="cellIs" dxfId="1537" priority="6" stopIfTrue="1" operator="equal">
      <formula>"EXPR"</formula>
    </cfRule>
    <cfRule type="cellIs" dxfId="1536" priority="7" stopIfTrue="1" operator="equal">
      <formula>"ATTR_RESOLUTION"</formula>
    </cfRule>
    <cfRule type="cellIs" dxfId="1535"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200-000000000000}">
      <formula1>(M3&lt;&gt;"OTHER")</formula1>
    </dataValidation>
    <dataValidation type="list" allowBlank="1" showInputMessage="1" showErrorMessage="1" sqref="D7" xr:uid="{00000000-0002-0000-5200-000001000000}">
      <formula1>Enable_Values</formula1>
    </dataValidation>
    <dataValidation type="list" allowBlank="1" showInputMessage="1" showErrorMessage="1" sqref="A12" xr:uid="{00000000-0002-0000-5200-000002000000}">
      <formula1>expressionList</formula1>
    </dataValidation>
    <dataValidation type="whole" allowBlank="1" showInputMessage="1" showErrorMessage="1" error="Only numbers from 1-20 are allowed" sqref="K3:K12" xr:uid="{00000000-0002-0000-5200-000003000000}">
      <formula1>1</formula1>
      <formula2>20</formula2>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91">
    <tabColor rgb="FF92D050"/>
  </sheetPr>
  <dimension ref="A1:M12"/>
  <sheetViews>
    <sheetView showGridLines="0" zoomScale="80" zoomScaleNormal="80" workbookViewId="0">
      <selection activeCell="J12" sqref="J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6"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raw_dsdk_unattributed_unattributed_conversions</v>
      </c>
      <c r="K2" s="29" t="s">
        <v>197</v>
      </c>
      <c r="M2" s="29" t="s">
        <v>866</v>
      </c>
    </row>
    <row r="3" spans="1:13" x14ac:dyDescent="0.35">
      <c r="A3" s="22" t="str">
        <f ca="1">MID(CELL("filename",$A$1),FIND("]",CELL("filename",$A$1))+1,255)</f>
        <v>presrc_20</v>
      </c>
      <c r="B3" s="22" t="str">
        <f ca="1">LEFT($A$3,FIND("_",$A$3,1)-1)</f>
        <v>presrc</v>
      </c>
      <c r="C3" s="22">
        <f ca="1">TRIM(MID($A$3,8,3))*1</f>
        <v>20</v>
      </c>
      <c r="D3" s="22" t="str">
        <f ca="1">VLOOKUP($C3,Workflows!$A:$H,4,0)</f>
        <v>DSDK</v>
      </c>
      <c r="E3" s="22" t="str">
        <f ca="1">VLOOKUP($C3,Workflows!$A:$H,5,0)</f>
        <v>unattributed_unattributed_conversions</v>
      </c>
      <c r="F3" s="22" t="s">
        <v>21</v>
      </c>
      <c r="G3" s="22" t="str">
        <f ca="1">VLOOKUP($C3,Workflows!$A:$K,8,0)</f>
        <v>raw_dsdk_unattributed_unattributed_conversions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XbJI1/t8M4eG87DK1L+Pmgi8wWBOQriCMSITIhwZdlzkVntm+4x2rt+wJJdfuMKwcLylRk1agGJZaaZjTL3tQw==" saltValue="hhuvQC2i9fDcOUfBfXPnkQ==" spinCount="100000" sheet="1" objects="1" scenarios="1"/>
  <conditionalFormatting sqref="M3:M6">
    <cfRule type="cellIs" dxfId="1534" priority="33" operator="equal">
      <formula>"INTERNAL_ATTR"</formula>
    </cfRule>
  </conditionalFormatting>
  <conditionalFormatting sqref="M3:M6">
    <cfRule type="cellIs" dxfId="1533" priority="42" stopIfTrue="1" operator="equal">
      <formula>"OTHER"</formula>
    </cfRule>
    <cfRule type="cellIs" dxfId="1532" priority="43" stopIfTrue="1" operator="equal">
      <formula>"ASIS"</formula>
    </cfRule>
    <cfRule type="cellIs" dxfId="1531" priority="44" stopIfTrue="1" operator="equal">
      <formula>"STRING"</formula>
    </cfRule>
    <cfRule type="cellIs" dxfId="1530" priority="45" stopIfTrue="1" operator="equal">
      <formula>"NUMBER"</formula>
    </cfRule>
    <cfRule type="cellIs" dxfId="1529" priority="46" stopIfTrue="1" operator="equal">
      <formula>"EXPR"</formula>
    </cfRule>
    <cfRule type="cellIs" dxfId="1528" priority="47" stopIfTrue="1" operator="equal">
      <formula>"ATTR_RESOLUTION"</formula>
    </cfRule>
    <cfRule type="cellIs" dxfId="1527" priority="48" stopIfTrue="1" operator="equal">
      <formula>"ATTR"</formula>
    </cfRule>
  </conditionalFormatting>
  <conditionalFormatting sqref="M3:M6">
    <cfRule type="cellIs" dxfId="1526" priority="41" operator="equal">
      <formula>"INTERNAL_ATTR"</formula>
    </cfRule>
  </conditionalFormatting>
  <conditionalFormatting sqref="M3:M6">
    <cfRule type="cellIs" dxfId="1525" priority="34" stopIfTrue="1" operator="equal">
      <formula>"OTHER"</formula>
    </cfRule>
    <cfRule type="cellIs" dxfId="1524" priority="35" stopIfTrue="1" operator="equal">
      <formula>"ASIS"</formula>
    </cfRule>
    <cfRule type="cellIs" dxfId="1523" priority="36" stopIfTrue="1" operator="equal">
      <formula>"STRING"</formula>
    </cfRule>
    <cfRule type="cellIs" dxfId="1522" priority="37" stopIfTrue="1" operator="equal">
      <formula>"NUMBER"</formula>
    </cfRule>
    <cfRule type="cellIs" dxfId="1521" priority="38" stopIfTrue="1" operator="equal">
      <formula>"EXPR"</formula>
    </cfRule>
    <cfRule type="cellIs" dxfId="1520" priority="39" stopIfTrue="1" operator="equal">
      <formula>"ATTR_RESOLUTION"</formula>
    </cfRule>
    <cfRule type="cellIs" dxfId="1519" priority="40" stopIfTrue="1" operator="equal">
      <formula>"ATTR"</formula>
    </cfRule>
  </conditionalFormatting>
  <conditionalFormatting sqref="M7:M8">
    <cfRule type="cellIs" dxfId="1518" priority="17" operator="equal">
      <formula>"INTERNAL_ATTR"</formula>
    </cfRule>
  </conditionalFormatting>
  <conditionalFormatting sqref="M7:M8">
    <cfRule type="cellIs" dxfId="1517" priority="26" stopIfTrue="1" operator="equal">
      <formula>"OTHER"</formula>
    </cfRule>
    <cfRule type="cellIs" dxfId="1516" priority="27" stopIfTrue="1" operator="equal">
      <formula>"ASIS"</formula>
    </cfRule>
    <cfRule type="cellIs" dxfId="1515" priority="28" stopIfTrue="1" operator="equal">
      <formula>"STRING"</formula>
    </cfRule>
    <cfRule type="cellIs" dxfId="1514" priority="29" stopIfTrue="1" operator="equal">
      <formula>"NUMBER"</formula>
    </cfRule>
    <cfRule type="cellIs" dxfId="1513" priority="30" stopIfTrue="1" operator="equal">
      <formula>"EXPR"</formula>
    </cfRule>
    <cfRule type="cellIs" dxfId="1512" priority="31" stopIfTrue="1" operator="equal">
      <formula>"ATTR_RESOLUTION"</formula>
    </cfRule>
    <cfRule type="cellIs" dxfId="1511" priority="32" stopIfTrue="1" operator="equal">
      <formula>"ATTR"</formula>
    </cfRule>
  </conditionalFormatting>
  <conditionalFormatting sqref="M7:M8">
    <cfRule type="cellIs" dxfId="1510" priority="25" operator="equal">
      <formula>"INTERNAL_ATTR"</formula>
    </cfRule>
  </conditionalFormatting>
  <conditionalFormatting sqref="M7:M8">
    <cfRule type="cellIs" dxfId="1509" priority="18" stopIfTrue="1" operator="equal">
      <formula>"OTHER"</formula>
    </cfRule>
    <cfRule type="cellIs" dxfId="1508" priority="19" stopIfTrue="1" operator="equal">
      <formula>"ASIS"</formula>
    </cfRule>
    <cfRule type="cellIs" dxfId="1507" priority="20" stopIfTrue="1" operator="equal">
      <formula>"STRING"</formula>
    </cfRule>
    <cfRule type="cellIs" dxfId="1506" priority="21" stopIfTrue="1" operator="equal">
      <formula>"NUMBER"</formula>
    </cfRule>
    <cfRule type="cellIs" dxfId="1505" priority="22" stopIfTrue="1" operator="equal">
      <formula>"EXPR"</formula>
    </cfRule>
    <cfRule type="cellIs" dxfId="1504" priority="23" stopIfTrue="1" operator="equal">
      <formula>"ATTR_RESOLUTION"</formula>
    </cfRule>
    <cfRule type="cellIs" dxfId="1503" priority="24" stopIfTrue="1" operator="equal">
      <formula>"ATTR"</formula>
    </cfRule>
  </conditionalFormatting>
  <conditionalFormatting sqref="M9:M12">
    <cfRule type="cellIs" dxfId="1502" priority="1" operator="equal">
      <formula>"INTERNAL_ATTR"</formula>
    </cfRule>
  </conditionalFormatting>
  <conditionalFormatting sqref="M9:M12">
    <cfRule type="cellIs" dxfId="1501" priority="10" stopIfTrue="1" operator="equal">
      <formula>"OTHER"</formula>
    </cfRule>
    <cfRule type="cellIs" dxfId="1500" priority="11" stopIfTrue="1" operator="equal">
      <formula>"ASIS"</formula>
    </cfRule>
    <cfRule type="cellIs" dxfId="1499" priority="12" stopIfTrue="1" operator="equal">
      <formula>"STRING"</formula>
    </cfRule>
    <cfRule type="cellIs" dxfId="1498" priority="13" stopIfTrue="1" operator="equal">
      <formula>"NUMBER"</formula>
    </cfRule>
    <cfRule type="cellIs" dxfId="1497" priority="14" stopIfTrue="1" operator="equal">
      <formula>"EXPR"</formula>
    </cfRule>
    <cfRule type="cellIs" dxfId="1496" priority="15" stopIfTrue="1" operator="equal">
      <formula>"ATTR_RESOLUTION"</formula>
    </cfRule>
    <cfRule type="cellIs" dxfId="1495" priority="16" stopIfTrue="1" operator="equal">
      <formula>"ATTR"</formula>
    </cfRule>
  </conditionalFormatting>
  <conditionalFormatting sqref="M9:M12">
    <cfRule type="cellIs" dxfId="1494" priority="9" operator="equal">
      <formula>"INTERNAL_ATTR"</formula>
    </cfRule>
  </conditionalFormatting>
  <conditionalFormatting sqref="M9:M12">
    <cfRule type="cellIs" dxfId="1493" priority="2" stopIfTrue="1" operator="equal">
      <formula>"OTHER"</formula>
    </cfRule>
    <cfRule type="cellIs" dxfId="1492" priority="3" stopIfTrue="1" operator="equal">
      <formula>"ASIS"</formula>
    </cfRule>
    <cfRule type="cellIs" dxfId="1491" priority="4" stopIfTrue="1" operator="equal">
      <formula>"STRING"</formula>
    </cfRule>
    <cfRule type="cellIs" dxfId="1490" priority="5" stopIfTrue="1" operator="equal">
      <formula>"NUMBER"</formula>
    </cfRule>
    <cfRule type="cellIs" dxfId="1489" priority="6" stopIfTrue="1" operator="equal">
      <formula>"EXPR"</formula>
    </cfRule>
    <cfRule type="cellIs" dxfId="1488" priority="7" stopIfTrue="1" operator="equal">
      <formula>"ATTR_RESOLUTION"</formula>
    </cfRule>
    <cfRule type="cellIs" dxfId="1487" priority="8" stopIfTrue="1" operator="equal">
      <formula>"ATTR"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300-000000000000}">
      <formula1>(M3&lt;&gt;"OTHER")</formula1>
    </dataValidation>
    <dataValidation type="list" allowBlank="1" showInputMessage="1" showErrorMessage="1" sqref="D7" xr:uid="{00000000-0002-0000-5300-000001000000}">
      <formula1>Enable_Values</formula1>
    </dataValidation>
    <dataValidation type="list" allowBlank="1" showInputMessage="1" showErrorMessage="1" sqref="A12" xr:uid="{00000000-0002-0000-5300-000002000000}">
      <formula1>expressionList</formula1>
    </dataValidation>
    <dataValidation type="whole" allowBlank="1" showInputMessage="1" showErrorMessage="1" error="Only numbers from 1-20 are allowed" sqref="K3:K12" xr:uid="{00000000-0002-0000-5300-000003000000}">
      <formula1>1</formula1>
      <formula2>20</formula2>
    </dataValidation>
  </dataValidation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92">
    <tabColor rgb="FF92D050"/>
  </sheetPr>
  <dimension ref="A1:M25"/>
  <sheetViews>
    <sheetView showGridLines="0" zoomScale="80" zoomScaleNormal="80" workbookViewId="0">
      <selection activeCell="I5" sqref="I5"/>
    </sheetView>
  </sheetViews>
  <sheetFormatPr defaultColWidth="8.81640625" defaultRowHeight="14.5" x14ac:dyDescent="0.35"/>
  <cols>
    <col min="1" max="1" width="20" style="28" bestFit="1" customWidth="1"/>
    <col min="2" max="2" width="17.81640625" style="28" bestFit="1" customWidth="1"/>
    <col min="3" max="3" width="26.81640625" style="28" bestFit="1" customWidth="1"/>
    <col min="4" max="4" width="16.453125" style="28" bestFit="1" customWidth="1"/>
    <col min="5" max="5" width="18.45312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USERPROFILE_DSDK_PRESRC</v>
      </c>
      <c r="J2" s="29" t="str">
        <f ca="1">$G$3</f>
        <v>raw_dsdk_collected_attributes</v>
      </c>
      <c r="K2" s="29" t="s">
        <v>197</v>
      </c>
      <c r="M2" s="29" t="s">
        <v>866</v>
      </c>
    </row>
    <row r="3" spans="1:13" x14ac:dyDescent="0.35">
      <c r="A3" s="22" t="str">
        <f ca="1">MID(CELL("filename",$A$1),FIND("]",CELL("filename",$A$1))+1,255)</f>
        <v>presrc_21</v>
      </c>
      <c r="B3" s="22" t="str">
        <f ca="1">LEFT($A$3,FIND("_",$A$3,1)-1)</f>
        <v>presrc</v>
      </c>
      <c r="C3" s="22">
        <f ca="1">TRIM(MID($A$3,8,3))*1</f>
        <v>21</v>
      </c>
      <c r="D3" s="22" t="str">
        <f ca="1">VLOOKUP($C3,Workflows!$A:$H,4,0)</f>
        <v>DSDK</v>
      </c>
      <c r="E3" s="22" t="str">
        <f ca="1">VLOOKUP($C3,Workflows!$A:$H,5,0)</f>
        <v>collected_attributes</v>
      </c>
      <c r="F3" s="22" t="s">
        <v>21</v>
      </c>
      <c r="G3" s="22" t="str">
        <f ca="1">VLOOKUP($C3,Workflows!$A:$K,8,0)</f>
        <v>raw_dsdk_collected_attributes</v>
      </c>
      <c r="I3" s="71" t="str">
        <f>'Validation Values'!Q3</f>
        <v>ak_user_id</v>
      </c>
      <c r="J3" s="71" t="s">
        <v>26</v>
      </c>
      <c r="K3" s="71">
        <v>1</v>
      </c>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71" t="str">
        <f>'Validation Values'!Q4</f>
        <v>profile_date</v>
      </c>
      <c r="J4" s="75" t="s">
        <v>741</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STRING</v>
      </c>
    </row>
    <row r="5" spans="1:13" x14ac:dyDescent="0.35">
      <c r="A5" s="31" t="s">
        <v>151</v>
      </c>
      <c r="I5" s="71" t="str">
        <f>'Validation Values'!Q5</f>
        <v>e1_segment_value</v>
      </c>
      <c r="J5" s="75" t="s">
        <v>518</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71"/>
      <c r="J6" s="75"/>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
      </c>
    </row>
    <row r="7" spans="1:13" x14ac:dyDescent="0.35">
      <c r="A7" s="22" t="str">
        <f ca="1">VLOOKUP($C3,Workflows!$A:$K,6,0)</f>
        <v>USERPROFILE</v>
      </c>
      <c r="B7" s="22" t="s">
        <v>19</v>
      </c>
      <c r="C7" s="26" t="str">
        <f ca="1">VLOOKUP($C$3,Workflows!$A:$I,9,0)</f>
        <v>USERPROFILE_DSDK_PRESRC</v>
      </c>
      <c r="D7" s="70" t="b">
        <v>0</v>
      </c>
      <c r="I7" s="71"/>
      <c r="J7" s="75"/>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
      </c>
    </row>
    <row r="8" spans="1:13" x14ac:dyDescent="0.35">
      <c r="I8" s="71"/>
      <c r="J8" s="75"/>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
      </c>
    </row>
    <row r="9" spans="1:13" x14ac:dyDescent="0.35">
      <c r="I9" s="71"/>
      <c r="J9" s="75"/>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
      </c>
    </row>
    <row r="10" spans="1:13" x14ac:dyDescent="0.35">
      <c r="A10" s="31" t="s">
        <v>124</v>
      </c>
      <c r="I10" s="71"/>
      <c r="J10" s="75"/>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
      </c>
    </row>
    <row r="11" spans="1:13" x14ac:dyDescent="0.35">
      <c r="A11" s="29" t="s">
        <v>123</v>
      </c>
      <c r="I11" s="71"/>
      <c r="J11" s="75"/>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
      </c>
    </row>
    <row r="12" spans="1:13" x14ac:dyDescent="0.35">
      <c r="A12" s="71" t="s">
        <v>742</v>
      </c>
      <c r="I12" s="71"/>
      <c r="J12" s="75"/>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71"/>
      <c r="J13" s="75"/>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
      </c>
    </row>
    <row r="14" spans="1:13" x14ac:dyDescent="0.35">
      <c r="I14" s="71"/>
      <c r="J14" s="75"/>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
      </c>
    </row>
    <row r="15" spans="1:13" x14ac:dyDescent="0.35">
      <c r="I15" s="71"/>
      <c r="J15" s="75"/>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
      </c>
    </row>
    <row r="16" spans="1:13" x14ac:dyDescent="0.35">
      <c r="I16" s="71"/>
      <c r="J16" s="75"/>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71"/>
      <c r="J17" s="75"/>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
      </c>
    </row>
    <row r="18" spans="9:13" x14ac:dyDescent="0.35">
      <c r="I18" s="71"/>
      <c r="J18" s="75"/>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
      </c>
    </row>
    <row r="19" spans="9:13" x14ac:dyDescent="0.35">
      <c r="I19" s="71"/>
      <c r="J19" s="75"/>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
      </c>
    </row>
    <row r="20" spans="9:13" x14ac:dyDescent="0.35">
      <c r="I20" s="71"/>
      <c r="J20" s="75"/>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
      </c>
    </row>
    <row r="21" spans="9:13" x14ac:dyDescent="0.35">
      <c r="I21" s="79"/>
      <c r="J21" s="79"/>
      <c r="K21" s="79"/>
    </row>
    <row r="22" spans="9:13" x14ac:dyDescent="0.35">
      <c r="I22" s="79"/>
      <c r="J22" s="79"/>
      <c r="K22" s="79"/>
    </row>
    <row r="23" spans="9:13" x14ac:dyDescent="0.35">
      <c r="I23" s="79"/>
      <c r="J23" s="79"/>
      <c r="K23" s="79"/>
    </row>
    <row r="24" spans="9:13" x14ac:dyDescent="0.35">
      <c r="I24" s="79"/>
      <c r="J24" s="79"/>
      <c r="K24" s="79"/>
    </row>
    <row r="25" spans="9:13" x14ac:dyDescent="0.35">
      <c r="I25" s="79"/>
      <c r="J25" s="79"/>
      <c r="K25" s="79"/>
    </row>
  </sheetData>
  <sheetProtection algorithmName="SHA-512" hashValue="AkZQ1GeEtd7FkPnQ6nTNDX7o4hxGa7TMuUouR4zdfo032U7nMlYue//xLwjEt5RxLv4yq/OkW9dHc79OwmQy5A==" saltValue="DNd1DY7RJhqaFtxVUnNXPQ==" spinCount="100000" sheet="1" objects="1" scenarios="1"/>
  <conditionalFormatting sqref="I3:I5">
    <cfRule type="duplicateValues" dxfId="1486" priority="50"/>
  </conditionalFormatting>
  <conditionalFormatting sqref="M3:M5">
    <cfRule type="cellIs" dxfId="1485" priority="34" operator="equal">
      <formula>"INTERNAL_ATTR"</formula>
    </cfRule>
  </conditionalFormatting>
  <conditionalFormatting sqref="M3:M5">
    <cfRule type="cellIs" dxfId="1484" priority="43" stopIfTrue="1" operator="equal">
      <formula>"OTHER"</formula>
    </cfRule>
    <cfRule type="cellIs" dxfId="1483" priority="44" stopIfTrue="1" operator="equal">
      <formula>"ASIS"</formula>
    </cfRule>
    <cfRule type="cellIs" dxfId="1482" priority="45" stopIfTrue="1" operator="equal">
      <formula>"STRING"</formula>
    </cfRule>
    <cfRule type="cellIs" dxfId="1481" priority="46" stopIfTrue="1" operator="equal">
      <formula>"NUMBER"</formula>
    </cfRule>
    <cfRule type="cellIs" dxfId="1480" priority="47" stopIfTrue="1" operator="equal">
      <formula>"EXPR"</formula>
    </cfRule>
    <cfRule type="cellIs" dxfId="1479" priority="48" stopIfTrue="1" operator="equal">
      <formula>"ATTR_RESOLUTION"</formula>
    </cfRule>
    <cfRule type="cellIs" dxfId="1478" priority="49" stopIfTrue="1" operator="equal">
      <formula>"ATTR"</formula>
    </cfRule>
  </conditionalFormatting>
  <conditionalFormatting sqref="M3:M5">
    <cfRule type="cellIs" dxfId="1477" priority="42" operator="equal">
      <formula>"INTERNAL_ATTR"</formula>
    </cfRule>
  </conditionalFormatting>
  <conditionalFormatting sqref="M3:M5">
    <cfRule type="cellIs" dxfId="1476" priority="35" stopIfTrue="1" operator="equal">
      <formula>"OTHER"</formula>
    </cfRule>
    <cfRule type="cellIs" dxfId="1475" priority="36" stopIfTrue="1" operator="equal">
      <formula>"ASIS"</formula>
    </cfRule>
    <cfRule type="cellIs" dxfId="1474" priority="37" stopIfTrue="1" operator="equal">
      <formula>"STRING"</formula>
    </cfRule>
    <cfRule type="cellIs" dxfId="1473" priority="38" stopIfTrue="1" operator="equal">
      <formula>"NUMBER"</formula>
    </cfRule>
    <cfRule type="cellIs" dxfId="1472" priority="39" stopIfTrue="1" operator="equal">
      <formula>"EXPR"</formula>
    </cfRule>
    <cfRule type="cellIs" dxfId="1471" priority="40" stopIfTrue="1" operator="equal">
      <formula>"ATTR_RESOLUTION"</formula>
    </cfRule>
    <cfRule type="cellIs" dxfId="1470" priority="41" stopIfTrue="1" operator="equal">
      <formula>"ATTR"</formula>
    </cfRule>
  </conditionalFormatting>
  <conditionalFormatting sqref="M6:M20">
    <cfRule type="cellIs" dxfId="1469" priority="2" operator="equal">
      <formula>"INTERNAL_ATTR"</formula>
    </cfRule>
  </conditionalFormatting>
  <conditionalFormatting sqref="M6:M20">
    <cfRule type="cellIs" dxfId="1468" priority="11" stopIfTrue="1" operator="equal">
      <formula>"OTHER"</formula>
    </cfRule>
    <cfRule type="cellIs" dxfId="1467" priority="12" stopIfTrue="1" operator="equal">
      <formula>"ASIS"</formula>
    </cfRule>
    <cfRule type="cellIs" dxfId="1466" priority="13" stopIfTrue="1" operator="equal">
      <formula>"STRING"</formula>
    </cfRule>
    <cfRule type="cellIs" dxfId="1465" priority="14" stopIfTrue="1" operator="equal">
      <formula>"NUMBER"</formula>
    </cfRule>
    <cfRule type="cellIs" dxfId="1464" priority="15" stopIfTrue="1" operator="equal">
      <formula>"EXPR"</formula>
    </cfRule>
    <cfRule type="cellIs" dxfId="1463" priority="16" stopIfTrue="1" operator="equal">
      <formula>"ATTR_RESOLUTION"</formula>
    </cfRule>
    <cfRule type="cellIs" dxfId="1462" priority="17" stopIfTrue="1" operator="equal">
      <formula>"ATTR"</formula>
    </cfRule>
  </conditionalFormatting>
  <conditionalFormatting sqref="M6:M20">
    <cfRule type="cellIs" dxfId="1461" priority="10" operator="equal">
      <formula>"INTERNAL_ATTR"</formula>
    </cfRule>
  </conditionalFormatting>
  <conditionalFormatting sqref="M6:M20">
    <cfRule type="cellIs" dxfId="1460" priority="3" stopIfTrue="1" operator="equal">
      <formula>"OTHER"</formula>
    </cfRule>
    <cfRule type="cellIs" dxfId="1459" priority="4" stopIfTrue="1" operator="equal">
      <formula>"ASIS"</formula>
    </cfRule>
    <cfRule type="cellIs" dxfId="1458" priority="5" stopIfTrue="1" operator="equal">
      <formula>"STRING"</formula>
    </cfRule>
    <cfRule type="cellIs" dxfId="1457" priority="6" stopIfTrue="1" operator="equal">
      <formula>"NUMBER"</formula>
    </cfRule>
    <cfRule type="cellIs" dxfId="1456" priority="7" stopIfTrue="1" operator="equal">
      <formula>"EXPR"</formula>
    </cfRule>
    <cfRule type="cellIs" dxfId="1455" priority="8" stopIfTrue="1" operator="equal">
      <formula>"ATTR_RESOLUTION"</formula>
    </cfRule>
    <cfRule type="cellIs" dxfId="1454" priority="9" stopIfTrue="1" operator="equal">
      <formula>"ATTR"</formula>
    </cfRule>
  </conditionalFormatting>
  <conditionalFormatting sqref="I6:I20">
    <cfRule type="duplicateValues" dxfId="1453" priority="1"/>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20" xr:uid="{00000000-0002-0000-5400-000000000000}">
      <formula1>(M3&lt;&gt;"OTHER")</formula1>
    </dataValidation>
    <dataValidation type="list" allowBlank="1" showInputMessage="1" showErrorMessage="1" sqref="D7" xr:uid="{00000000-0002-0000-5400-000001000000}">
      <formula1>Enable_Values</formula1>
    </dataValidation>
    <dataValidation type="list" allowBlank="1" showInputMessage="1" showErrorMessage="1" sqref="A12" xr:uid="{00000000-0002-0000-5400-000002000000}">
      <formula1>expressionList</formula1>
    </dataValidation>
    <dataValidation type="whole" allowBlank="1" showInputMessage="1" showErrorMessage="1" error="Only numbers from 1-20 are allowed" sqref="K3:K20" xr:uid="{00000000-0002-0000-5400-000003000000}">
      <formula1>1</formula1>
      <formula2>20</formula2>
    </dataValidation>
  </dataValidations>
  <pageMargins left="0.7" right="0.7" top="0.75" bottom="0.75" header="0.3" footer="0.3"/>
  <pageSetup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93">
    <tabColor rgb="FF92D050"/>
  </sheetPr>
  <dimension ref="A1:M13"/>
  <sheetViews>
    <sheetView showGridLines="0" zoomScale="80" zoomScaleNormal="80" workbookViewId="0">
      <selection activeCell="G23" sqref="G23"/>
    </sheetView>
  </sheetViews>
  <sheetFormatPr defaultColWidth="8.81640625" defaultRowHeight="14.5" x14ac:dyDescent="0.35"/>
  <cols>
    <col min="1" max="1" width="18.81640625" style="28" bestFit="1" customWidth="1"/>
    <col min="2" max="2" width="17.81640625" style="28" bestFit="1" customWidth="1"/>
    <col min="3" max="3" width="26.81640625" style="28" bestFit="1" customWidth="1"/>
    <col min="4" max="4" width="16.453125" style="28" bestFit="1" customWidth="1"/>
    <col min="5" max="5" width="11.632812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IDENTITY_DSDK_PRESRC</v>
      </c>
      <c r="J2" s="29" t="str">
        <f ca="1">$G$3</f>
        <v>raw_dsdk_fig_mapping</v>
      </c>
      <c r="K2" s="29" t="s">
        <v>197</v>
      </c>
      <c r="M2" s="29" t="s">
        <v>866</v>
      </c>
    </row>
    <row r="3" spans="1:13" x14ac:dyDescent="0.35">
      <c r="A3" s="22" t="str">
        <f ca="1">MID(CELL("filename",$A$1),FIND("]",CELL("filename",$A$1))+1,255)</f>
        <v>presrc_22</v>
      </c>
      <c r="B3" s="22" t="str">
        <f ca="1">LEFT($A$3,FIND("_",$A$3,1)-1)</f>
        <v>presrc</v>
      </c>
      <c r="C3" s="22">
        <f ca="1">TRIM(MID($A$3,8,3))*1</f>
        <v>22</v>
      </c>
      <c r="D3" s="22" t="str">
        <f ca="1">VLOOKUP($C3,Workflows!$A:$H,4,0)</f>
        <v>DSDK</v>
      </c>
      <c r="E3" s="22" t="str">
        <f ca="1">VLOOKUP($C3,Workflows!$A:$H,5,0)</f>
        <v>fig_mapping</v>
      </c>
      <c r="F3" s="22" t="s">
        <v>21</v>
      </c>
      <c r="G3" s="22" t="str">
        <f ca="1">VLOOKUP($C3,Workflows!$A:$K,8,0)</f>
        <v>raw_dsdk_fig_mapping</v>
      </c>
      <c r="I3" s="8" t="str">
        <f>'Validation Values'!N3</f>
        <v>ak_user_id</v>
      </c>
      <c r="J3" s="71" t="str">
        <f>I3</f>
        <v>ak_user_id</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Values'!N4</f>
        <v>level_code</v>
      </c>
      <c r="J4" s="71" t="str">
        <f>I4</f>
        <v>level_code</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ATTR</v>
      </c>
    </row>
    <row r="5" spans="1:13" x14ac:dyDescent="0.35">
      <c r="A5" s="31" t="s">
        <v>151</v>
      </c>
      <c r="I5" s="10"/>
      <c r="J5" s="67"/>
      <c r="K5" s="10"/>
    </row>
    <row r="6" spans="1:13" x14ac:dyDescent="0.35">
      <c r="A6" s="29" t="s">
        <v>12</v>
      </c>
      <c r="B6" s="29" t="s">
        <v>198</v>
      </c>
      <c r="C6" s="29" t="s">
        <v>10</v>
      </c>
      <c r="D6" s="29" t="s">
        <v>190</v>
      </c>
      <c r="I6" s="10"/>
      <c r="J6" s="67"/>
      <c r="K6" s="10"/>
    </row>
    <row r="7" spans="1:13" x14ac:dyDescent="0.35">
      <c r="A7" s="22" t="str">
        <f ca="1">VLOOKUP($C3,Workflows!$A:$K,6,0)</f>
        <v>IDENTITY</v>
      </c>
      <c r="B7" s="22" t="s">
        <v>19</v>
      </c>
      <c r="C7" s="26" t="str">
        <f ca="1">VLOOKUP($C$3,Workflows!$A:$I,9,0)</f>
        <v>IDENTITY_DSDK_PRESRC</v>
      </c>
      <c r="D7" s="70" t="b">
        <v>0</v>
      </c>
      <c r="I7" s="10"/>
      <c r="J7" s="10"/>
      <c r="K7" s="10"/>
    </row>
    <row r="8" spans="1:13" x14ac:dyDescent="0.35">
      <c r="I8" s="10"/>
      <c r="J8" s="10"/>
      <c r="K8" s="10"/>
    </row>
    <row r="9" spans="1:13" x14ac:dyDescent="0.35">
      <c r="I9" s="10"/>
      <c r="J9" s="10"/>
      <c r="K9" s="10"/>
    </row>
    <row r="10" spans="1:13" x14ac:dyDescent="0.35">
      <c r="A10" s="31" t="s">
        <v>124</v>
      </c>
      <c r="I10" s="10"/>
      <c r="J10" s="68"/>
      <c r="K10" s="10"/>
    </row>
    <row r="11" spans="1:13" x14ac:dyDescent="0.35">
      <c r="A11" s="29" t="s">
        <v>123</v>
      </c>
      <c r="I11" s="10"/>
      <c r="J11" s="68"/>
      <c r="K11" s="10"/>
    </row>
    <row r="12" spans="1:13" x14ac:dyDescent="0.35">
      <c r="A12" s="71"/>
      <c r="I12" s="10"/>
      <c r="J12" s="67"/>
      <c r="K12" s="10"/>
    </row>
    <row r="13" spans="1:13" x14ac:dyDescent="0.35">
      <c r="I13" s="10"/>
      <c r="J13" s="69"/>
      <c r="K13" s="10"/>
    </row>
  </sheetData>
  <sheetProtection algorithmName="SHA-512" hashValue="2sQDJ+hU+SCw6TeXYYwDWy09BgRBhdlQ5183m/Wh0wOJsTmgkRFJwORkTquejYI7jx7jWlqaQ9SNA7d5edLTcQ==" saltValue="Hc4qd9FhDz+kMOxgHoUkfg==" spinCount="100000" sheet="1" objects="1" scenarios="1"/>
  <conditionalFormatting sqref="M3:M4">
    <cfRule type="cellIs" dxfId="1452" priority="17" operator="equal">
      <formula>"INTERNAL_ATTR"</formula>
    </cfRule>
  </conditionalFormatting>
  <conditionalFormatting sqref="M3:M4">
    <cfRule type="cellIs" dxfId="1451" priority="26" stopIfTrue="1" operator="equal">
      <formula>"OTHER"</formula>
    </cfRule>
    <cfRule type="cellIs" dxfId="1450" priority="27" stopIfTrue="1" operator="equal">
      <formula>"ASIS"</formula>
    </cfRule>
    <cfRule type="cellIs" dxfId="1449" priority="28" stopIfTrue="1" operator="equal">
      <formula>"STRING"</formula>
    </cfRule>
    <cfRule type="cellIs" dxfId="1448" priority="29" stopIfTrue="1" operator="equal">
      <formula>"NUMBER"</formula>
    </cfRule>
    <cfRule type="cellIs" dxfId="1447" priority="30" stopIfTrue="1" operator="equal">
      <formula>"EXPR"</formula>
    </cfRule>
    <cfRule type="cellIs" dxfId="1446" priority="31" stopIfTrue="1" operator="equal">
      <formula>"ATTR_RESOLUTION"</formula>
    </cfRule>
    <cfRule type="cellIs" dxfId="1445" priority="32" stopIfTrue="1" operator="equal">
      <formula>"ATTR"</formula>
    </cfRule>
  </conditionalFormatting>
  <conditionalFormatting sqref="M3:M4">
    <cfRule type="cellIs" dxfId="1444" priority="25" operator="equal">
      <formula>"INTERNAL_ATTR"</formula>
    </cfRule>
  </conditionalFormatting>
  <conditionalFormatting sqref="M3:M4">
    <cfRule type="cellIs" dxfId="1443" priority="18" stopIfTrue="1" operator="equal">
      <formula>"OTHER"</formula>
    </cfRule>
    <cfRule type="cellIs" dxfId="1442" priority="19" stopIfTrue="1" operator="equal">
      <formula>"ASIS"</formula>
    </cfRule>
    <cfRule type="cellIs" dxfId="1441" priority="20" stopIfTrue="1" operator="equal">
      <formula>"STRING"</formula>
    </cfRule>
    <cfRule type="cellIs" dxfId="1440" priority="21" stopIfTrue="1" operator="equal">
      <formula>"NUMBER"</formula>
    </cfRule>
    <cfRule type="cellIs" dxfId="1439" priority="22" stopIfTrue="1" operator="equal">
      <formula>"EXPR"</formula>
    </cfRule>
    <cfRule type="cellIs" dxfId="1438" priority="23" stopIfTrue="1" operator="equal">
      <formula>"ATTR_RESOLUTION"</formula>
    </cfRule>
    <cfRule type="cellIs" dxfId="1437" priority="24" stopIfTrue="1" operator="equal">
      <formula>"ATTR"</formula>
    </cfRule>
  </conditionalFormatting>
  <dataValidations count="5">
    <dataValidation type="whole" allowBlank="1" showInputMessage="1" showErrorMessage="1" sqref="K5:K13" xr:uid="{00000000-0002-0000-5500-000000000000}">
      <formula1>1</formula1>
      <formula2>20</formula2>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 xr:uid="{00000000-0002-0000-5500-000001000000}">
      <formula1>(M3&lt;&gt;"OTHER")</formula1>
    </dataValidation>
    <dataValidation type="list" allowBlank="1" showInputMessage="1" showErrorMessage="1" sqref="D7" xr:uid="{00000000-0002-0000-5500-000002000000}">
      <formula1>Enable_Values</formula1>
    </dataValidation>
    <dataValidation type="list" allowBlank="1" showInputMessage="1" showErrorMessage="1" sqref="A12" xr:uid="{00000000-0002-0000-5500-000003000000}">
      <formula1>expressionList</formula1>
    </dataValidation>
    <dataValidation type="whole" allowBlank="1" showInputMessage="1" showErrorMessage="1" error="Only numbers from 1-20 are allowed" sqref="K3:K4" xr:uid="{00000000-0002-0000-5500-000004000000}">
      <formula1>1</formula1>
      <formula2>20</formula2>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94">
    <tabColor rgb="FF92D050"/>
  </sheetPr>
  <dimension ref="A1:M44"/>
  <sheetViews>
    <sheetView showGridLines="0" topLeftCell="B1" zoomScale="130" zoomScaleNormal="130" workbookViewId="0">
      <selection activeCell="J5" sqref="J5"/>
    </sheetView>
  </sheetViews>
  <sheetFormatPr defaultColWidth="8.81640625" defaultRowHeight="14.5" x14ac:dyDescent="0.35"/>
  <cols>
    <col min="1" max="1" width="18.81640625" style="28" bestFit="1" customWidth="1"/>
    <col min="2" max="2" width="17.81640625" style="28" bestFit="1" customWidth="1"/>
    <col min="3" max="3" width="26.81640625" style="28" bestFit="1" customWidth="1"/>
    <col min="4" max="4" width="16.453125" style="28" bestFit="1" customWidth="1"/>
    <col min="5" max="5" width="9.81640625" style="28" bestFit="1" customWidth="1"/>
    <col min="6" max="6" width="15.453125" style="28" bestFit="1" customWidth="1"/>
    <col min="7" max="7" width="41.81640625" style="28" bestFit="1" customWidth="1"/>
    <col min="8" max="8" width="8.81640625" style="28"/>
    <col min="9" max="9" width="26.81640625" style="28" bestFit="1" customWidth="1"/>
    <col min="10" max="10" width="23.36328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EVENTS_FACEBOOK_PRESRC</v>
      </c>
      <c r="J2" s="29" t="str">
        <f ca="1">$G$3</f>
        <v>raw_facebook_exposures</v>
      </c>
      <c r="K2" s="29" t="s">
        <v>197</v>
      </c>
      <c r="M2" s="29" t="s">
        <v>866</v>
      </c>
    </row>
    <row r="3" spans="1:13" x14ac:dyDescent="0.35">
      <c r="A3" s="22" t="str">
        <f ca="1">MID(CELL("filename",$A$1),FIND("]",CELL("filename",$A$1))+1,255)</f>
        <v>presrc_23</v>
      </c>
      <c r="B3" s="22" t="str">
        <f ca="1">LEFT($A$3,FIND("_",$A$3,1)-1)</f>
        <v>presrc</v>
      </c>
      <c r="C3" s="22">
        <f ca="1">TRIM(MID($A$3,8,3))*1</f>
        <v>23</v>
      </c>
      <c r="D3" s="22" t="str">
        <f ca="1">VLOOKUP($C3,Workflows!$A:$H,4,0)</f>
        <v>FACEBOOK</v>
      </c>
      <c r="E3" s="22" t="str">
        <f ca="1">VLOOKUP($C3,Workflows!$A:$H,5,0)</f>
        <v>exposures</v>
      </c>
      <c r="F3" s="22" t="s">
        <v>21</v>
      </c>
      <c r="G3" s="22" t="str">
        <f ca="1">VLOOKUP($C3,Workflows!$A:$K,8,0)</f>
        <v>raw_facebook_exposures</v>
      </c>
      <c r="I3" s="8" t="str">
        <f>'Validation Values'!E3</f>
        <v>evtuuid</v>
      </c>
      <c r="J3" s="71" t="s">
        <v>110</v>
      </c>
      <c r="K3" s="73">
        <v>1</v>
      </c>
      <c r="M3" s="15" t="str">
        <f ca="1">IF(ISBLANK(J3),"",IF(ISNUMBER(J3),"NUMBER",IF(AND(CODE(LEFT(J3,1))=40,CODE(RIGHT(J3,1))=41),"ASIS",IF(AND(CODE(LEFT(J3,1))=39,CODE(RIGHT(J3,1))=39),"STRING",IF(AND(CODE(LEFT(J3,1))=34,CODE(RIGHT(J3,1))=34),"STRING",IF(NOT(ISNA(MATCH(J3,Variables!$B$3:$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Values'!E4</f>
        <v>evt_time</v>
      </c>
      <c r="J4" s="72" t="s">
        <v>529</v>
      </c>
      <c r="K4" s="73">
        <v>2</v>
      </c>
      <c r="M4" s="15" t="str">
        <f ca="1">IF(ISBLANK(J4),"",IF(ISNUMBER(J4),"NUMBER",IF(AND(CODE(LEFT(J4,1))=40,CODE(RIGHT(J4,1))=41),"ASIS",IF(AND(CODE(LEFT(J4,1))=39,CODE(RIGHT(J4,1))=39),"STRING",IF(AND(CODE(LEFT(J4,1))=34,CODE(RIGHT(J4,1))=34),"STRING",IF(NOT(ISNA(MATCH(J4,Variables!$B$3:$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Values'!E5</f>
        <v>evt_type_class</v>
      </c>
      <c r="J5" s="72" t="s">
        <v>1232</v>
      </c>
      <c r="K5" s="73">
        <v>3</v>
      </c>
      <c r="M5" s="15" t="str">
        <f ca="1">IF(ISBLANK(J5),"",IF(ISNUMBER(J5),"NUMBER",IF(AND(CODE(LEFT(J5,1))=40,CODE(RIGHT(J5,1))=41),"ASIS",IF(AND(CODE(LEFT(J5,1))=39,CODE(RIGHT(J5,1))=39),"STRING",IF(AND(CODE(LEFT(J5,1))=34,CODE(RIGHT(J5,1))=34),"STRING",IF(NOT(ISNA(MATCH(J5,Variables!$B$3:$B$1000,0))),"EXPR",IF(NOT(ISNA(MATCH(J5,INDIRECT($B$3&amp;"_ATTR!$A$3:$A$1000"),0))),"ATTR_RESOLUTION",IF(NOT(ISNA(MATCH(J5,InternalColumnNames,0))),"INTERNAL_ATTR",IF(NOT(ISNA(MATCH(J5,INDIRECT("raw_"&amp;INDEX(Workflows!$B$3:$B$1000,MATCH($G$3,Workflows!$H$3:$H$1000,0))&amp;"!$J$3:$J$10000"),0))),"ATTR","OTHER")))))))))</f>
        <v>EXPR</v>
      </c>
    </row>
    <row r="6" spans="1:13" x14ac:dyDescent="0.35">
      <c r="A6" s="29" t="s">
        <v>12</v>
      </c>
      <c r="B6" s="29" t="s">
        <v>198</v>
      </c>
      <c r="C6" s="29" t="s">
        <v>10</v>
      </c>
      <c r="D6" s="29" t="s">
        <v>190</v>
      </c>
      <c r="I6" s="8" t="str">
        <f>'Validation Values'!E6</f>
        <v>evt_campaign_key</v>
      </c>
      <c r="J6" s="71" t="s">
        <v>14</v>
      </c>
      <c r="K6" s="73">
        <v>4</v>
      </c>
      <c r="M6" s="15" t="str">
        <f ca="1">IF(ISBLANK(J6),"",IF(ISNUMBER(J6),"NUMBER",IF(AND(CODE(LEFT(J6,1))=40,CODE(RIGHT(J6,1))=41),"ASIS",IF(AND(CODE(LEFT(J6,1))=39,CODE(RIGHT(J6,1))=39),"STRING",IF(AND(CODE(LEFT(J6,1))=34,CODE(RIGHT(J6,1))=34),"STRING",IF(NOT(ISNA(MATCH(J6,Variables!$B$3:$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EVENTS_FACEBOOK_PRESRC</v>
      </c>
      <c r="D7" s="70" t="b">
        <v>0</v>
      </c>
      <c r="I7" s="8" t="str">
        <f>'Validation Values'!E7</f>
        <v>evt_placement_key</v>
      </c>
      <c r="J7" s="71" t="s">
        <v>699</v>
      </c>
      <c r="K7" s="73">
        <v>5</v>
      </c>
      <c r="M7" s="15" t="str">
        <f ca="1">IF(ISBLANK(J7),"",IF(ISNUMBER(J7),"NUMBER",IF(AND(CODE(LEFT(J7,1))=40,CODE(RIGHT(J7,1))=41),"ASIS",IF(AND(CODE(LEFT(J7,1))=39,CODE(RIGHT(J7,1))=39),"STRING",IF(AND(CODE(LEFT(J7,1))=34,CODE(RIGHT(J7,1))=34),"STRING",IF(NOT(ISNA(MATCH(J7,Variables!$B$3:$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Values'!E8</f>
        <v>evt_creative_key</v>
      </c>
      <c r="J8" s="71" t="s">
        <v>701</v>
      </c>
      <c r="K8" s="73">
        <v>6</v>
      </c>
      <c r="M8" s="15" t="str">
        <f ca="1">IF(ISBLANK(J8),"",IF(ISNUMBER(J8),"NUMBER",IF(AND(CODE(LEFT(J8,1))=40,CODE(RIGHT(J8,1))=41),"ASIS",IF(AND(CODE(LEFT(J8,1))=39,CODE(RIGHT(J8,1))=39),"STRING",IF(AND(CODE(LEFT(J8,1))=34,CODE(RIGHT(J8,1))=34),"STRING",IF(NOT(ISNA(MATCH(J8,Variables!$B$3:$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Values'!E9</f>
        <v>evt_geo_key</v>
      </c>
      <c r="J9" s="71" t="s">
        <v>709</v>
      </c>
      <c r="K9" s="73">
        <v>7</v>
      </c>
      <c r="M9" s="15" t="str">
        <f ca="1">IF(ISBLANK(J9),"",IF(ISNUMBER(J9),"NUMBER",IF(AND(CODE(LEFT(J9,1))=40,CODE(RIGHT(J9,1))=41),"ASIS",IF(AND(CODE(LEFT(J9,1))=39,CODE(RIGHT(J9,1))=39),"STRING",IF(AND(CODE(LEFT(J9,1))=34,CODE(RIGHT(J9,1))=34),"STRING",IF(NOT(ISNA(MATCH(J9,Variables!$B$3:$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Values'!E10</f>
        <v>evt_publisher_key</v>
      </c>
      <c r="J10" s="74" t="s">
        <v>744</v>
      </c>
      <c r="K10" s="73"/>
      <c r="M10" s="15" t="str">
        <f ca="1">IF(ISBLANK(J10),"",IF(ISNUMBER(J10),"NUMBER",IF(AND(CODE(LEFT(J10,1))=40,CODE(RIGHT(J10,1))=41),"ASIS",IF(AND(CODE(LEFT(J10,1))=39,CODE(RIGHT(J10,1))=39),"STRING",IF(AND(CODE(LEFT(J10,1))=34,CODE(RIGHT(J10,1))=34),"STRING",IF(NOT(ISNA(MATCH(J10,Variables!$B$3:$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Values'!E11</f>
        <v>evt_advertiser_key</v>
      </c>
      <c r="J11" s="71" t="s">
        <v>697</v>
      </c>
      <c r="K11" s="73">
        <v>9</v>
      </c>
      <c r="M11" s="15" t="str">
        <f ca="1">IF(ISBLANK(J11),"",IF(ISNUMBER(J11),"NUMBER",IF(AND(CODE(LEFT(J11,1))=40,CODE(RIGHT(J11,1))=41),"ASIS",IF(AND(CODE(LEFT(J11,1))=39,CODE(RIGHT(J11,1))=39),"STRING",IF(AND(CODE(LEFT(J11,1))=34,CODE(RIGHT(J11,1))=34),"STRING",IF(NOT(ISNA(MATCH(J11,Variables!$B$3:$B$1000,0))),"EXPR",IF(NOT(ISNA(MATCH(J11,INDIRECT($B$3&amp;"_ATTR!$A$3:$A$1000"),0))),"ATTR_RESOLUTION",IF(NOT(ISNA(MATCH(J11,InternalColumnNames,0))),"INTERNAL_ATTR",IF(NOT(ISNA(MATCH(J11,INDIRECT("raw_"&amp;INDEX(Workflows!$B$3:$B$1000,MATCH($G$3,Workflows!$H$3:$H$1000,0))&amp;"!$J$3:$J$10000"),0))),"ATTR","OTHER")))))))))</f>
        <v>ATTR</v>
      </c>
    </row>
    <row r="12" spans="1:13" x14ac:dyDescent="0.35">
      <c r="A12" s="71"/>
      <c r="I12" s="8" t="str">
        <f>'Validation Values'!E12</f>
        <v>evt_adgroup_key</v>
      </c>
      <c r="J12" s="71"/>
      <c r="K12" s="73"/>
      <c r="M12" s="15" t="str">
        <f ca="1">IF(ISBLANK(J12),"",IF(ISNUMBER(J12),"NUMBER",IF(AND(CODE(LEFT(J12,1))=40,CODE(RIGHT(J12,1))=41),"ASIS",IF(AND(CODE(LEFT(J12,1))=39,CODE(RIGHT(J12,1))=39),"STRING",IF(AND(CODE(LEFT(J12,1))=34,CODE(RIGHT(J12,1))=34),"STRING",IF(NOT(ISNA(MATCH(J12,Variables!$B$3:$B$1000,0))),"EXPR",IF(NOT(ISNA(MATCH(J12,INDIRECT($B$3&amp;"_ATTR!$A$3:$A$1000"),0))),"ATTR_RESOLUTION",IF(NOT(ISNA(MATCH(J12,InternalColumnNames,0))),"INTERNAL_ATTR",IF(NOT(ISNA(MATCH(J12,INDIRECT("raw_"&amp;INDEX(Workflows!$B$3:$B$1000,MATCH($G$3,Workflows!$H$3:$H$1000,0))&amp;"!$J$3:$J$10000"),0))),"ATTR","OTHER")))))))))</f>
        <v/>
      </c>
    </row>
    <row r="13" spans="1:13" x14ac:dyDescent="0.35">
      <c r="I13" s="8" t="str">
        <f>'Validation Values'!E13</f>
        <v>evt_device_type_key</v>
      </c>
      <c r="J13" s="71" t="s">
        <v>704</v>
      </c>
      <c r="K13" s="73">
        <v>8</v>
      </c>
      <c r="M13" s="15" t="str">
        <f ca="1">IF(ISBLANK(J13),"",IF(ISNUMBER(J13),"NUMBER",IF(AND(CODE(LEFT(J13,1))=40,CODE(RIGHT(J13,1))=41),"ASIS",IF(AND(CODE(LEFT(J13,1))=39,CODE(RIGHT(J13,1))=39),"STRING",IF(AND(CODE(LEFT(J13,1))=34,CODE(RIGHT(J13,1))=34),"STRING",IF(NOT(ISNA(MATCH(J13,Variables!$B$3:$B$1000,0))),"EXPR",IF(NOT(ISNA(MATCH(J13,INDIRECT($B$3&amp;"_ATTR!$A$3:$A$1000"),0))),"ATTR_RESOLUTION",IF(NOT(ISNA(MATCH(J13,InternalColumnNames,0))),"INTERNAL_ATTR",IF(NOT(ISNA(MATCH(J13,INDIRECT("raw_"&amp;INDEX(Workflows!$B$3:$B$1000,MATCH($G$3,Workflows!$H$3:$H$1000,0))&amp;"!$J$3:$J$10000"),0))),"ATTR","OTHER")))))))))</f>
        <v>ATTR</v>
      </c>
    </row>
    <row r="14" spans="1:13" x14ac:dyDescent="0.35">
      <c r="I14" s="8" t="str">
        <f>'Validation Values'!E14</f>
        <v>evt_source</v>
      </c>
      <c r="J14" s="71" t="s">
        <v>118</v>
      </c>
      <c r="K14" s="73">
        <v>10</v>
      </c>
      <c r="M14" s="15" t="str">
        <f ca="1">IF(ISBLANK(J14),"",IF(ISNUMBER(J14),"NUMBER",IF(AND(CODE(LEFT(J14,1))=40,CODE(RIGHT(J14,1))=41),"ASIS",IF(AND(CODE(LEFT(J14,1))=39,CODE(RIGHT(J14,1))=39),"STRING",IF(AND(CODE(LEFT(J14,1))=34,CODE(RIGHT(J14,1))=34),"STRING",IF(NOT(ISNA(MATCH(J14,Variables!$B$3:$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Values'!E15</f>
        <v>epc</v>
      </c>
      <c r="J15" s="72" t="s">
        <v>552</v>
      </c>
      <c r="K15" s="71"/>
      <c r="M15" s="15" t="str">
        <f ca="1">IF(ISBLANK(J15),"",IF(ISNUMBER(J15),"NUMBER",IF(AND(CODE(LEFT(J15,1))=40,CODE(RIGHT(J15,1))=41),"ASIS",IF(AND(CODE(LEFT(J15,1))=39,CODE(RIGHT(J15,1))=39),"STRING",IF(AND(CODE(LEFT(J15,1))=34,CODE(RIGHT(J15,1))=34),"STRING",IF(NOT(ISNA(MATCH(J15,Variables!$B$3:$B$1000,0))),"EXPR",IF(NOT(ISNA(MATCH(J15,INDIRECT($B$3&amp;"_ATTR!$A$3:$A$1000"),0))),"ATTR_RESOLUTION",IF(NOT(ISNA(MATCH(J15,InternalColumnNames,0))),"INTERNAL_ATTR",IF(NOT(ISNA(MATCH(J15,INDIRECT("raw_"&amp;INDEX(Workflows!$B$3:$B$1000,MATCH($G$3,Workflows!$H$3:$H$1000,0))&amp;"!$J$3:$J$10000"),0))),"ATTR","OTHER")))))))))</f>
        <v>EXPR</v>
      </c>
    </row>
    <row r="16" spans="1:13" x14ac:dyDescent="0.35">
      <c r="I16" s="8" t="str">
        <f>'Validation Values'!E16</f>
        <v>evt_is_measurable</v>
      </c>
      <c r="J16" s="75" t="s">
        <v>114</v>
      </c>
      <c r="K16" s="71"/>
      <c r="M16" s="15" t="str">
        <f ca="1">IF(ISBLANK(J16),"",IF(ISNUMBER(J16),"NUMBER",IF(AND(CODE(LEFT(J16,1))=40,CODE(RIGHT(J16,1))=41),"ASIS",IF(AND(CODE(LEFT(J16,1))=39,CODE(RIGHT(J16,1))=39),"STRING",IF(AND(CODE(LEFT(J16,1))=34,CODE(RIGHT(J16,1))=34),"STRING",IF(NOT(ISNA(MATCH(J16,Variables!$B$3:$B$1000,0))),"EXPR",IF(NOT(ISNA(MATCH(J16,INDIRECT($B$3&amp;"_ATTR!$A$3:$A$1000"),0))),"ATTR_RESOLUTION",IF(NOT(ISNA(MATCH(J16,InternalColumnNames,0))),"INTERNAL_ATTR",IF(NOT(ISNA(MATCH(J16,INDIRECT("raw_"&amp;INDEX(Workflows!$B$3:$B$1000,MATCH($G$3,Workflows!$H$3:$H$1000,0))&amp;"!$J$3:$J$10000"),0))),"ATTR","OTHER")))))))))</f>
        <v>STRING</v>
      </c>
    </row>
    <row r="17" spans="9:13" x14ac:dyDescent="0.35">
      <c r="I17" s="8" t="str">
        <f>'Validation Values'!E17</f>
        <v>evt_is_viewable</v>
      </c>
      <c r="J17" s="75" t="s">
        <v>114</v>
      </c>
      <c r="K17" s="71"/>
      <c r="M17" s="15" t="str">
        <f ca="1">IF(ISBLANK(J17),"",IF(ISNUMBER(J17),"NUMBER",IF(AND(CODE(LEFT(J17,1))=40,CODE(RIGHT(J17,1))=41),"ASIS",IF(AND(CODE(LEFT(J17,1))=39,CODE(RIGHT(J17,1))=39),"STRING",IF(AND(CODE(LEFT(J17,1))=34,CODE(RIGHT(J17,1))=34),"STRING",IF(NOT(ISNA(MATCH(J17,Variables!$B$3:$B$1000,0))),"EXPR",IF(NOT(ISNA(MATCH(J17,INDIRECT($B$3&amp;"_ATTR!$A$3:$A$1000"),0))),"ATTR_RESOLUTION",IF(NOT(ISNA(MATCH(J17,InternalColumnNames,0))),"INTERNAL_ATTR",IF(NOT(ISNA(MATCH(J17,INDIRECT("raw_"&amp;INDEX(Workflows!$B$3:$B$1000,MATCH($G$3,Workflows!$H$3:$H$1000,0))&amp;"!$J$3:$J$10000"),0))),"ATTR","OTHER")))))))))</f>
        <v>STRING</v>
      </c>
    </row>
    <row r="18" spans="9:13" x14ac:dyDescent="0.35">
      <c r="I18" s="8" t="str">
        <f>'Validation Values'!E18</f>
        <v>evt_is_new_user</v>
      </c>
      <c r="J18" s="75" t="s">
        <v>114</v>
      </c>
      <c r="K18" s="71"/>
      <c r="M18" s="15" t="str">
        <f ca="1">IF(ISBLANK(J18),"",IF(ISNUMBER(J18),"NUMBER",IF(AND(CODE(LEFT(J18,1))=40,CODE(RIGHT(J18,1))=41),"ASIS",IF(AND(CODE(LEFT(J18,1))=39,CODE(RIGHT(J18,1))=39),"STRING",IF(AND(CODE(LEFT(J18,1))=34,CODE(RIGHT(J18,1))=34),"STRING",IF(NOT(ISNA(MATCH(J18,Variables!$B$3:$B$1000,0))),"EXPR",IF(NOT(ISNA(MATCH(J18,INDIRECT($B$3&amp;"_ATTR!$A$3:$A$1000"),0))),"ATTR_RESOLUTION",IF(NOT(ISNA(MATCH(J18,InternalColumnNames,0))),"INTERNAL_ATTR",IF(NOT(ISNA(MATCH(J18,INDIRECT("raw_"&amp;INDEX(Workflows!$B$3:$B$1000,MATCH($G$3,Workflows!$H$3:$H$1000,0))&amp;"!$J$3:$J$10000"),0))),"ATTR","OTHER")))))))))</f>
        <v>STRING</v>
      </c>
    </row>
    <row r="19" spans="9:13" x14ac:dyDescent="0.35">
      <c r="I19" s="8" t="str">
        <f>'Validation Values'!E19</f>
        <v>evt_is_opted_out</v>
      </c>
      <c r="J19" s="75" t="s">
        <v>114</v>
      </c>
      <c r="K19" s="71"/>
      <c r="M19" s="15" t="str">
        <f ca="1">IF(ISBLANK(J19),"",IF(ISNUMBER(J19),"NUMBER",IF(AND(CODE(LEFT(J19,1))=40,CODE(RIGHT(J19,1))=41),"ASIS",IF(AND(CODE(LEFT(J19,1))=39,CODE(RIGHT(J19,1))=39),"STRING",IF(AND(CODE(LEFT(J19,1))=34,CODE(RIGHT(J19,1))=34),"STRING",IF(NOT(ISNA(MATCH(J19,Variables!$B$3:$B$1000,0))),"EXPR",IF(NOT(ISNA(MATCH(J19,INDIRECT($B$3&amp;"_ATTR!$A$3:$A$1000"),0))),"ATTR_RESOLUTION",IF(NOT(ISNA(MATCH(J19,InternalColumnNames,0))),"INTERNAL_ATTR",IF(NOT(ISNA(MATCH(J19,INDIRECT("raw_"&amp;INDEX(Workflows!$B$3:$B$1000,MATCH($G$3,Workflows!$H$3:$H$1000,0))&amp;"!$J$3:$J$10000"),0))),"ATTR","OTHER")))))))))</f>
        <v>STRING</v>
      </c>
    </row>
    <row r="20" spans="9:13" x14ac:dyDescent="0.35">
      <c r="I20" s="8" t="str">
        <f>'Validation Values'!E20</f>
        <v>evt_referrer_url</v>
      </c>
      <c r="J20" s="72" t="s">
        <v>745</v>
      </c>
      <c r="K20" s="71"/>
      <c r="M20" s="15" t="str">
        <f ca="1">IF(ISBLANK(J20),"",IF(ISNUMBER(J20),"NUMBER",IF(AND(CODE(LEFT(J20,1))=40,CODE(RIGHT(J20,1))=41),"ASIS",IF(AND(CODE(LEFT(J20,1))=39,CODE(RIGHT(J20,1))=39),"STRING",IF(AND(CODE(LEFT(J20,1))=34,CODE(RIGHT(J20,1))=34),"STRING",IF(NOT(ISNA(MATCH(J20,Variables!$B$3:$B$1000,0))),"EXPR",IF(NOT(ISNA(MATCH(J20,INDIRECT($B$3&amp;"_ATTR!$A$3:$A$1000"),0))),"ATTR_RESOLUTION",IF(NOT(ISNA(MATCH(J20,InternalColumnNames,0))),"INTERNAL_ATTR",IF(NOT(ISNA(MATCH(J20,INDIRECT("raw_"&amp;INDEX(Workflows!$B$3:$B$1000,MATCH($G$3,Workflows!$H$3:$H$1000,0))&amp;"!$J$3:$J$10000"),0))),"ATTR","OTHER")))))))))</f>
        <v>EXPR</v>
      </c>
    </row>
    <row r="21" spans="9:13" x14ac:dyDescent="0.35">
      <c r="I21" s="8" t="str">
        <f>'Validation Values'!E21</f>
        <v>evt_keyword</v>
      </c>
      <c r="J21" s="71"/>
      <c r="K21" s="71"/>
      <c r="M21" s="15" t="str">
        <f ca="1">IF(ISBLANK(J21),"",IF(ISNUMBER(J21),"NUMBER",IF(AND(CODE(LEFT(J21,1))=40,CODE(RIGHT(J21,1))=41),"ASIS",IF(AND(CODE(LEFT(J21,1))=39,CODE(RIGHT(J21,1))=39),"STRING",IF(AND(CODE(LEFT(J21,1))=34,CODE(RIGHT(J21,1))=34),"STRING",IF(NOT(ISNA(MATCH(J21,Variables!$B$3:$B$1000,0))),"EXPR",IF(NOT(ISNA(MATCH(J21,INDIRECT($B$3&amp;"_ATTR!$A$3:$A$1000"),0))),"ATTR_RESOLUTION",IF(NOT(ISNA(MATCH(J21,InternalColumnNames,0))),"INTERNAL_ATTR",IF(NOT(ISNA(MATCH(J21,INDIRECT("raw_"&amp;INDEX(Workflows!$B$3:$B$1000,MATCH($G$3,Workflows!$H$3:$H$1000,0))&amp;"!$J$3:$J$10000"),0))),"ATTR","OTHER")))))))))</f>
        <v/>
      </c>
    </row>
    <row r="22" spans="9:13" x14ac:dyDescent="0.35">
      <c r="I22" s="8" t="str">
        <f>'Validation Values'!E22</f>
        <v>ak_user_id</v>
      </c>
      <c r="J22" s="71" t="s">
        <v>559</v>
      </c>
      <c r="K22" s="73"/>
      <c r="M22" s="15" t="str">
        <f ca="1">IF(ISBLANK(J22),"",IF(ISNUMBER(J22),"NUMBER",IF(AND(CODE(LEFT(J22,1))=40,CODE(RIGHT(J22,1))=41),"ASIS",IF(AND(CODE(LEFT(J22,1))=39,CODE(RIGHT(J22,1))=39),"STRING",IF(AND(CODE(LEFT(J22,1))=34,CODE(RIGHT(J22,1))=34),"STRING",IF(NOT(ISNA(MATCH(J22,Variables!$B$3:$B$1000,0))),"EXPR",IF(NOT(ISNA(MATCH(J22,INDIRECT($B$3&amp;"_ATTR!$A$3:$A$1000"),0))),"ATTR_RESOLUTION",IF(NOT(ISNA(MATCH(J22,InternalColumnNames,0))),"INTERNAL_ATTR",IF(NOT(ISNA(MATCH(J22,INDIRECT("raw_"&amp;INDEX(Workflows!$B$3:$B$1000,MATCH($G$3,Workflows!$H$3:$H$1000,0))&amp;"!$J$3:$J$10000"),0))),"ATTR","OTHER")))))))))</f>
        <v>EXPR</v>
      </c>
    </row>
    <row r="23" spans="9:13" x14ac:dyDescent="0.35">
      <c r="I23" s="8" t="str">
        <f>'Validation Values'!E23</f>
        <v>evt_e1_segment</v>
      </c>
      <c r="J23" s="71"/>
      <c r="K23" s="71"/>
      <c r="M23" s="15" t="str">
        <f ca="1">IF(ISBLANK(J23),"",IF(ISNUMBER(J23),"NUMBER",IF(AND(CODE(LEFT(J23,1))=40,CODE(RIGHT(J23,1))=41),"ASIS",IF(AND(CODE(LEFT(J23,1))=39,CODE(RIGHT(J23,1))=39),"STRING",IF(AND(CODE(LEFT(J23,1))=34,CODE(RIGHT(J23,1))=34),"STRING",IF(NOT(ISNA(MATCH(J23,Variables!$B$3:$B$1000,0))),"EXPR",IF(NOT(ISNA(MATCH(J23,INDIRECT($B$3&amp;"_ATTR!$A$3:$A$1000"),0))),"ATTR_RESOLUTION",IF(NOT(ISNA(MATCH(J23,InternalColumnNames,0))),"INTERNAL_ATTR",IF(NOT(ISNA(MATCH(J23,INDIRECT("raw_"&amp;INDEX(Workflows!$B$3:$B$1000,MATCH($G$3,Workflows!$H$3:$H$1000,0))&amp;"!$J$3:$J$10000"),0))),"ATTR","OTHER")))))))))</f>
        <v/>
      </c>
    </row>
    <row r="24" spans="9:13" x14ac:dyDescent="0.35">
      <c r="I24" s="8" t="str">
        <f>'Validation Values'!E24</f>
        <v>evt_is_bot_user</v>
      </c>
      <c r="J24" s="75" t="s">
        <v>114</v>
      </c>
      <c r="K24" s="71"/>
      <c r="M24" s="15" t="str">
        <f ca="1">IF(ISBLANK(J24),"",IF(ISNUMBER(J24),"NUMBER",IF(AND(CODE(LEFT(J24,1))=40,CODE(RIGHT(J24,1))=41),"ASIS",IF(AND(CODE(LEFT(J24,1))=39,CODE(RIGHT(J24,1))=39),"STRING",IF(AND(CODE(LEFT(J24,1))=34,CODE(RIGHT(J24,1))=34),"STRING",IF(NOT(ISNA(MATCH(J24,Variables!$B$3:$B$1000,0))),"EXPR",IF(NOT(ISNA(MATCH(J24,INDIRECT($B$3&amp;"_ATTR!$A$3:$A$1000"),0))),"ATTR_RESOLUTION",IF(NOT(ISNA(MATCH(J24,InternalColumnNames,0))),"INTERNAL_ATTR",IF(NOT(ISNA(MATCH(J24,INDIRECT("raw_"&amp;INDEX(Workflows!$B$3:$B$1000,MATCH($G$3,Workflows!$H$3:$H$1000,0))&amp;"!$J$3:$J$10000"),0))),"ATTR","OTHER")))))))))</f>
        <v>STRING</v>
      </c>
    </row>
    <row r="25" spans="9:13" x14ac:dyDescent="0.35">
      <c r="I25" s="8" t="str">
        <f>'Validation Values'!E25</f>
        <v>evt_custom1</v>
      </c>
      <c r="J25" s="72" t="s">
        <v>745</v>
      </c>
      <c r="K25" s="71"/>
      <c r="M25" s="15" t="str">
        <f ca="1">IF(ISBLANK(J25),"",IF(ISNUMBER(J25),"NUMBER",IF(AND(CODE(LEFT(J25,1))=40,CODE(RIGHT(J25,1))=41),"ASIS",IF(AND(CODE(LEFT(J25,1))=39,CODE(RIGHT(J25,1))=39),"STRING",IF(AND(CODE(LEFT(J25,1))=34,CODE(RIGHT(J25,1))=34),"STRING",IF(NOT(ISNA(MATCH(J25,Variables!$B$3:$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Values'!E26</f>
        <v>evt_custom2</v>
      </c>
      <c r="J26" s="72" t="s">
        <v>745</v>
      </c>
      <c r="K26" s="71"/>
      <c r="M26" s="15" t="str">
        <f ca="1">IF(ISBLANK(J26),"",IF(ISNUMBER(J26),"NUMBER",IF(AND(CODE(LEFT(J26,1))=40,CODE(RIGHT(J26,1))=41),"ASIS",IF(AND(CODE(LEFT(J26,1))=39,CODE(RIGHT(J26,1))=39),"STRING",IF(AND(CODE(LEFT(J26,1))=34,CODE(RIGHT(J26,1))=34),"STRING",IF(NOT(ISNA(MATCH(J26,Variables!$B$3:$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Values'!E27</f>
        <v>evt_custom3</v>
      </c>
      <c r="J27" s="72" t="s">
        <v>745</v>
      </c>
      <c r="K27" s="71"/>
      <c r="M27" s="15" t="str">
        <f ca="1">IF(ISBLANK(J27),"",IF(ISNUMBER(J27),"NUMBER",IF(AND(CODE(LEFT(J27,1))=40,CODE(RIGHT(J27,1))=41),"ASIS",IF(AND(CODE(LEFT(J27,1))=39,CODE(RIGHT(J27,1))=39),"STRING",IF(AND(CODE(LEFT(J27,1))=34,CODE(RIGHT(J27,1))=34),"STRING",IF(NOT(ISNA(MATCH(J27,Variables!$B$3:$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Values'!E28</f>
        <v>evt_custom4</v>
      </c>
      <c r="J28" s="71" t="s">
        <v>654</v>
      </c>
      <c r="K28" s="71">
        <v>11</v>
      </c>
      <c r="M28" s="15" t="str">
        <f ca="1">IF(ISBLANK(J28),"",IF(ISNUMBER(J28),"NUMBER",IF(AND(CODE(LEFT(J28,1))=40,CODE(RIGHT(J28,1))=41),"ASIS",IF(AND(CODE(LEFT(J28,1))=39,CODE(RIGHT(J28,1))=39),"STRING",IF(AND(CODE(LEFT(J28,1))=34,CODE(RIGHT(J28,1))=34),"STRING",IF(NOT(ISNA(MATCH(J28,Variables!$B$3:$B$1000,0))),"EXPR",IF(NOT(ISNA(MATCH(J28,INDIRECT($B$3&amp;"_ATTR!$A$3:$A$1000"),0))),"ATTR_RESOLUTION",IF(NOT(ISNA(MATCH(J28,InternalColumnNames,0))),"INTERNAL_ATTR",IF(NOT(ISNA(MATCH(J28,INDIRECT("raw_"&amp;INDEX(Workflows!$B$3:$B$1000,MATCH($G$3,Workflows!$H$3:$H$1000,0))&amp;"!$J$3:$J$10000"),0))),"ATTR","OTHER")))))))))</f>
        <v>ATTR</v>
      </c>
    </row>
    <row r="29" spans="9:13" x14ac:dyDescent="0.35">
      <c r="I29" s="8" t="str">
        <f>'Validation Values'!E29</f>
        <v>evt_custom5</v>
      </c>
      <c r="J29" s="71" t="s">
        <v>698</v>
      </c>
      <c r="K29" s="71">
        <v>12</v>
      </c>
      <c r="M29" s="15" t="str">
        <f ca="1">IF(ISBLANK(J29),"",IF(ISNUMBER(J29),"NUMBER",IF(AND(CODE(LEFT(J29,1))=40,CODE(RIGHT(J29,1))=41),"ASIS",IF(AND(CODE(LEFT(J29,1))=39,CODE(RIGHT(J29,1))=39),"STRING",IF(AND(CODE(LEFT(J29,1))=34,CODE(RIGHT(J29,1))=34),"STRING",IF(NOT(ISNA(MATCH(J29,Variables!$B$3:$B$1000,0))),"EXPR",IF(NOT(ISNA(MATCH(J29,INDIRECT($B$3&amp;"_ATTR!$A$3:$A$1000"),0))),"ATTR_RESOLUTION",IF(NOT(ISNA(MATCH(J29,InternalColumnNames,0))),"INTERNAL_ATTR",IF(NOT(ISNA(MATCH(J29,INDIRECT("raw_"&amp;INDEX(Workflows!$B$3:$B$1000,MATCH($G$3,Workflows!$H$3:$H$1000,0))&amp;"!$J$3:$J$10000"),0))),"ATTR","OTHER")))))))))</f>
        <v>ATTR</v>
      </c>
    </row>
    <row r="30" spans="9:13" x14ac:dyDescent="0.35">
      <c r="I30" s="8" t="str">
        <f>'Validation Values'!E30</f>
        <v>evt_custom6</v>
      </c>
      <c r="J30" s="71" t="s">
        <v>700</v>
      </c>
      <c r="K30" s="71">
        <v>13</v>
      </c>
      <c r="M30" s="15" t="str">
        <f ca="1">IF(ISBLANK(J30),"",IF(ISNUMBER(J30),"NUMBER",IF(AND(CODE(LEFT(J30,1))=40,CODE(RIGHT(J30,1))=41),"ASIS",IF(AND(CODE(LEFT(J30,1))=39,CODE(RIGHT(J30,1))=39),"STRING",IF(AND(CODE(LEFT(J30,1))=34,CODE(RIGHT(J30,1))=34),"STRING",IF(NOT(ISNA(MATCH(J30,Variables!$B$3:$B$1000,0))),"EXPR",IF(NOT(ISNA(MATCH(J30,INDIRECT($B$3&amp;"_ATTR!$A$3:$A$1000"),0))),"ATTR_RESOLUTION",IF(NOT(ISNA(MATCH(J30,InternalColumnNames,0))),"INTERNAL_ATTR",IF(NOT(ISNA(MATCH(J30,INDIRECT("raw_"&amp;INDEX(Workflows!$B$3:$B$1000,MATCH($G$3,Workflows!$H$3:$H$1000,0))&amp;"!$J$3:$J$10000"),0))),"ATTR","OTHER")))))))))</f>
        <v>ATTR</v>
      </c>
    </row>
    <row r="31" spans="9:13" x14ac:dyDescent="0.35">
      <c r="I31" s="8" t="str">
        <f>'Validation Values'!E31</f>
        <v>evt_custom7</v>
      </c>
      <c r="J31" s="71" t="s">
        <v>696</v>
      </c>
      <c r="K31" s="71">
        <v>14</v>
      </c>
      <c r="M31" s="15" t="str">
        <f ca="1">IF(ISBLANK(J31),"",IF(ISNUMBER(J31),"NUMBER",IF(AND(CODE(LEFT(J31,1))=40,CODE(RIGHT(J31,1))=41),"ASIS",IF(AND(CODE(LEFT(J31,1))=39,CODE(RIGHT(J31,1))=39),"STRING",IF(AND(CODE(LEFT(J31,1))=34,CODE(RIGHT(J31,1))=34),"STRING",IF(NOT(ISNA(MATCH(J31,Variables!$B$3:$B$1000,0))),"EXPR",IF(NOT(ISNA(MATCH(J31,INDIRECT($B$3&amp;"_ATTR!$A$3:$A$1000"),0))),"ATTR_RESOLUTION",IF(NOT(ISNA(MATCH(J31,InternalColumnNames,0))),"INTERNAL_ATTR",IF(NOT(ISNA(MATCH(J31,INDIRECT("raw_"&amp;INDEX(Workflows!$B$3:$B$1000,MATCH($G$3,Workflows!$H$3:$H$1000,0))&amp;"!$J$3:$J$10000"),0))),"ATTR","OTHER")))))))))</f>
        <v>ATTR</v>
      </c>
    </row>
    <row r="32" spans="9:13" x14ac:dyDescent="0.35">
      <c r="I32" s="8" t="str">
        <f>'Validation Values'!E32</f>
        <v>evt_custom8</v>
      </c>
      <c r="J32" s="72" t="s">
        <v>745</v>
      </c>
      <c r="K32" s="71"/>
      <c r="M32" s="15" t="str">
        <f ca="1">IF(ISBLANK(J32),"",IF(ISNUMBER(J32),"NUMBER",IF(AND(CODE(LEFT(J32,1))=40,CODE(RIGHT(J32,1))=41),"ASIS",IF(AND(CODE(LEFT(J32,1))=39,CODE(RIGHT(J32,1))=39),"STRING",IF(AND(CODE(LEFT(J32,1))=34,CODE(RIGHT(J32,1))=34),"STRING",IF(NOT(ISNA(MATCH(J32,Variables!$B$3:$B$1000,0))),"EXPR",IF(NOT(ISNA(MATCH(J32,INDIRECT($B$3&amp;"_ATTR!$A$3:$A$1000"),0))),"ATTR_RESOLUTION",IF(NOT(ISNA(MATCH(J32,InternalColumnNames,0))),"INTERNAL_ATTR",IF(NOT(ISNA(MATCH(J32,INDIRECT("raw_"&amp;INDEX(Workflows!$B$3:$B$1000,MATCH($G$3,Workflows!$H$3:$H$1000,0))&amp;"!$J$3:$J$10000"),0))),"ATTR","OTHER")))))))))</f>
        <v>EXPR</v>
      </c>
    </row>
    <row r="33" spans="9:13" x14ac:dyDescent="0.35">
      <c r="I33" s="8" t="str">
        <f>'Validation Values'!E33</f>
        <v>evt_custom9</v>
      </c>
      <c r="J33" s="71"/>
      <c r="K33" s="71"/>
      <c r="M33" s="15" t="str">
        <f ca="1">IF(ISBLANK(J33),"",IF(ISNUMBER(J33),"NUMBER",IF(AND(CODE(LEFT(J33,1))=40,CODE(RIGHT(J33,1))=41),"ASIS",IF(AND(CODE(LEFT(J33,1))=39,CODE(RIGHT(J33,1))=39),"STRING",IF(AND(CODE(LEFT(J33,1))=34,CODE(RIGHT(J33,1))=34),"STRING",IF(NOT(ISNA(MATCH(J33,Variables!$B$3:$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Values'!E34</f>
        <v>evt_custom10</v>
      </c>
      <c r="J34" s="71"/>
      <c r="K34" s="71"/>
      <c r="M34" s="15" t="str">
        <f ca="1">IF(ISBLANK(J34),"",IF(ISNUMBER(J34),"NUMBER",IF(AND(CODE(LEFT(J34,1))=40,CODE(RIGHT(J34,1))=41),"ASIS",IF(AND(CODE(LEFT(J34,1))=39,CODE(RIGHT(J34,1))=39),"STRING",IF(AND(CODE(LEFT(J34,1))=34,CODE(RIGHT(J34,1))=34),"STRING",IF(NOT(ISNA(MATCH(J34,Variables!$B$3:$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Values'!E35</f>
        <v>evt_custom11</v>
      </c>
      <c r="J35" s="71"/>
      <c r="K35" s="71"/>
      <c r="M35" s="15" t="str">
        <f ca="1">IF(ISBLANK(J35),"",IF(ISNUMBER(J35),"NUMBER",IF(AND(CODE(LEFT(J35,1))=40,CODE(RIGHT(J35,1))=41),"ASIS",IF(AND(CODE(LEFT(J35,1))=39,CODE(RIGHT(J35,1))=39),"STRING",IF(AND(CODE(LEFT(J35,1))=34,CODE(RIGHT(J35,1))=34),"STRING",IF(NOT(ISNA(MATCH(J35,Variables!$B$3:$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Values'!E36</f>
        <v>evt_custom12</v>
      </c>
      <c r="J36" s="71"/>
      <c r="K36" s="71"/>
      <c r="M36" s="15" t="str">
        <f ca="1">IF(ISBLANK(J36),"",IF(ISNUMBER(J36),"NUMBER",IF(AND(CODE(LEFT(J36,1))=40,CODE(RIGHT(J36,1))=41),"ASIS",IF(AND(CODE(LEFT(J36,1))=39,CODE(RIGHT(J36,1))=39),"STRING",IF(AND(CODE(LEFT(J36,1))=34,CODE(RIGHT(J36,1))=34),"STRING",IF(NOT(ISNA(MATCH(J36,Variables!$B$3:$B$1000,0))),"EXPR",IF(NOT(ISNA(MATCH(J36,INDIRECT($B$3&amp;"_ATTR!$A$3:$A$1000"),0))),"ATTR_RESOLUTION",IF(NOT(ISNA(MATCH(J36,InternalColumnNames,0))),"INTERNAL_ATTR",IF(NOT(ISNA(MATCH(J36,INDIRECT("raw_"&amp;INDEX(Workflows!$B$3:$B$1000,MATCH($G$3,Workflows!$H$3:$H$1000,0))&amp;"!$J$3:$J$10000"),0))),"ATTR","OTHER")))))))))</f>
        <v/>
      </c>
    </row>
    <row r="37" spans="9:13" x14ac:dyDescent="0.35">
      <c r="I37" s="8" t="str">
        <f>'Validation Values'!E37</f>
        <v>evt_custom13</v>
      </c>
      <c r="J37" s="71"/>
      <c r="K37" s="71"/>
      <c r="M37" s="15" t="str">
        <f ca="1">IF(ISBLANK(J37),"",IF(ISNUMBER(J37),"NUMBER",IF(AND(CODE(LEFT(J37,1))=40,CODE(RIGHT(J37,1))=41),"ASIS",IF(AND(CODE(LEFT(J37,1))=39,CODE(RIGHT(J37,1))=39),"STRING",IF(AND(CODE(LEFT(J37,1))=34,CODE(RIGHT(J37,1))=34),"STRING",IF(NOT(ISNA(MATCH(J37,Variables!$B$3:$B$1000,0))),"EXPR",IF(NOT(ISNA(MATCH(J37,INDIRECT($B$3&amp;"_ATTR!$A$3:$A$1000"),0))),"ATTR_RESOLUTION",IF(NOT(ISNA(MATCH(J37,InternalColumnNames,0))),"INTERNAL_ATTR",IF(NOT(ISNA(MATCH(J37,INDIRECT("raw_"&amp;INDEX(Workflows!$B$3:$B$1000,MATCH($G$3,Workflows!$H$3:$H$1000,0))&amp;"!$J$3:$J$10000"),0))),"ATTR","OTHER")))))))))</f>
        <v/>
      </c>
    </row>
    <row r="38" spans="9:13" x14ac:dyDescent="0.35">
      <c r="I38" s="8" t="str">
        <f>'Validation Values'!E38</f>
        <v>evt_custom14</v>
      </c>
      <c r="J38" s="71"/>
      <c r="K38" s="71"/>
      <c r="M38" s="15" t="str">
        <f ca="1">IF(ISBLANK(J38),"",IF(ISNUMBER(J38),"NUMBER",IF(AND(CODE(LEFT(J38,1))=40,CODE(RIGHT(J38,1))=41),"ASIS",IF(AND(CODE(LEFT(J38,1))=39,CODE(RIGHT(J38,1))=39),"STRING",IF(AND(CODE(LEFT(J38,1))=34,CODE(RIGHT(J38,1))=34),"STRING",IF(NOT(ISNA(MATCH(J38,Variables!$B$3:$B$1000,0))),"EXPR",IF(NOT(ISNA(MATCH(J38,INDIRECT($B$3&amp;"_ATTR!$A$3:$A$1000"),0))),"ATTR_RESOLUTION",IF(NOT(ISNA(MATCH(J38,InternalColumnNames,0))),"INTERNAL_ATTR",IF(NOT(ISNA(MATCH(J38,INDIRECT("raw_"&amp;INDEX(Workflows!$B$3:$B$1000,MATCH($G$3,Workflows!$H$3:$H$1000,0))&amp;"!$J$3:$J$10000"),0))),"ATTR","OTHER")))))))))</f>
        <v/>
      </c>
    </row>
    <row r="39" spans="9:13" x14ac:dyDescent="0.35">
      <c r="I39" s="8" t="str">
        <f>'Validation Values'!E39</f>
        <v>evt_custom15</v>
      </c>
      <c r="J39" s="71"/>
      <c r="K39" s="71"/>
      <c r="M39" s="15" t="str">
        <f ca="1">IF(ISBLANK(J39),"",IF(ISNUMBER(J39),"NUMBER",IF(AND(CODE(LEFT(J39,1))=40,CODE(RIGHT(J39,1))=41),"ASIS",IF(AND(CODE(LEFT(J39,1))=39,CODE(RIGHT(J39,1))=39),"STRING",IF(AND(CODE(LEFT(J39,1))=34,CODE(RIGHT(J39,1))=34),"STRING",IF(NOT(ISNA(MATCH(J39,Variables!$B$3:$B$1000,0))),"EXPR",IF(NOT(ISNA(MATCH(J39,INDIRECT($B$3&amp;"_ATTR!$A$3:$A$1000"),0))),"ATTR_RESOLUTION",IF(NOT(ISNA(MATCH(J39,InternalColumnNames,0))),"INTERNAL_ATTR",IF(NOT(ISNA(MATCH(J39,INDIRECT("raw_"&amp;INDEX(Workflows!$B$3:$B$1000,MATCH($G$3,Workflows!$H$3:$H$1000,0))&amp;"!$J$3:$J$10000"),0))),"ATTR","OTHER")))))))))</f>
        <v/>
      </c>
    </row>
    <row r="40" spans="9:13" x14ac:dyDescent="0.35">
      <c r="I40" s="8" t="str">
        <f>'Validation Values'!E40</f>
        <v>evt_custom16</v>
      </c>
      <c r="J40" s="71"/>
      <c r="K40" s="71"/>
      <c r="M40" s="15" t="str">
        <f ca="1">IF(ISBLANK(J40),"",IF(ISNUMBER(J40),"NUMBER",IF(AND(CODE(LEFT(J40,1))=40,CODE(RIGHT(J40,1))=41),"ASIS",IF(AND(CODE(LEFT(J40,1))=39,CODE(RIGHT(J40,1))=39),"STRING",IF(AND(CODE(LEFT(J40,1))=34,CODE(RIGHT(J40,1))=34),"STRING",IF(NOT(ISNA(MATCH(J40,Variables!$B$3:$B$1000,0))),"EXPR",IF(NOT(ISNA(MATCH(J40,INDIRECT($B$3&amp;"_ATTR!$A$3:$A$1000"),0))),"ATTR_RESOLUTION",IF(NOT(ISNA(MATCH(J40,InternalColumnNames,0))),"INTERNAL_ATTR",IF(NOT(ISNA(MATCH(J40,INDIRECT("raw_"&amp;INDEX(Workflows!$B$3:$B$1000,MATCH($G$3,Workflows!$H$3:$H$1000,0))&amp;"!$J$3:$J$10000"),0))),"ATTR","OTHER")))))))))</f>
        <v/>
      </c>
    </row>
    <row r="41" spans="9:13" x14ac:dyDescent="0.35">
      <c r="I41" s="8" t="str">
        <f>'Validation Values'!E41</f>
        <v>evt_custom17</v>
      </c>
      <c r="J41" s="71"/>
      <c r="K41" s="71"/>
      <c r="M41" s="15" t="str">
        <f ca="1">IF(ISBLANK(J41),"",IF(ISNUMBER(J41),"NUMBER",IF(AND(CODE(LEFT(J41,1))=40,CODE(RIGHT(J41,1))=41),"ASIS",IF(AND(CODE(LEFT(J41,1))=39,CODE(RIGHT(J41,1))=39),"STRING",IF(AND(CODE(LEFT(J41,1))=34,CODE(RIGHT(J41,1))=34),"STRING",IF(NOT(ISNA(MATCH(J41,Variables!$B$3:$B$1000,0))),"EXPR",IF(NOT(ISNA(MATCH(J41,INDIRECT($B$3&amp;"_ATTR!$A$3:$A$1000"),0))),"ATTR_RESOLUTION",IF(NOT(ISNA(MATCH(J41,InternalColumnNames,0))),"INTERNAL_ATTR",IF(NOT(ISNA(MATCH(J41,INDIRECT("raw_"&amp;INDEX(Workflows!$B$3:$B$1000,MATCH($G$3,Workflows!$H$3:$H$1000,0))&amp;"!$J$3:$J$10000"),0))),"ATTR","OTHER")))))))))</f>
        <v/>
      </c>
    </row>
    <row r="42" spans="9:13" x14ac:dyDescent="0.35">
      <c r="I42" s="8" t="str">
        <f>'Validation Values'!E42</f>
        <v>evt_custom18</v>
      </c>
      <c r="J42" s="71"/>
      <c r="K42" s="71"/>
      <c r="M42" s="15" t="str">
        <f ca="1">IF(ISBLANK(J42),"",IF(ISNUMBER(J42),"NUMBER",IF(AND(CODE(LEFT(J42,1))=40,CODE(RIGHT(J42,1))=41),"ASIS",IF(AND(CODE(LEFT(J42,1))=39,CODE(RIGHT(J42,1))=39),"STRING",IF(AND(CODE(LEFT(J42,1))=34,CODE(RIGHT(J42,1))=34),"STRING",IF(NOT(ISNA(MATCH(J42,Variables!$B$3:$B$1000,0))),"EXPR",IF(NOT(ISNA(MATCH(J42,INDIRECT($B$3&amp;"_ATTR!$A$3:$A$1000"),0))),"ATTR_RESOLUTION",IF(NOT(ISNA(MATCH(J42,InternalColumnNames,0))),"INTERNAL_ATTR",IF(NOT(ISNA(MATCH(J42,INDIRECT("raw_"&amp;INDEX(Workflows!$B$3:$B$1000,MATCH($G$3,Workflows!$H$3:$H$1000,0))&amp;"!$J$3:$J$10000"),0))),"ATTR","OTHER")))))))))</f>
        <v/>
      </c>
    </row>
    <row r="43" spans="9:13" x14ac:dyDescent="0.35">
      <c r="I43" s="8" t="str">
        <f>'Validation Values'!E43</f>
        <v>evt_custom19</v>
      </c>
      <c r="J43" s="71"/>
      <c r="K43" s="71"/>
      <c r="M43" s="15" t="str">
        <f ca="1">IF(ISBLANK(J43),"",IF(ISNUMBER(J43),"NUMBER",IF(AND(CODE(LEFT(J43,1))=40,CODE(RIGHT(J43,1))=41),"ASIS",IF(AND(CODE(LEFT(J43,1))=39,CODE(RIGHT(J43,1))=39),"STRING",IF(AND(CODE(LEFT(J43,1))=34,CODE(RIGHT(J43,1))=34),"STRING",IF(NOT(ISNA(MATCH(J43,Variables!$B$3:$B$1000,0))),"EXPR",IF(NOT(ISNA(MATCH(J43,INDIRECT($B$3&amp;"_ATTR!$A$3:$A$1000"),0))),"ATTR_RESOLUTION",IF(NOT(ISNA(MATCH(J43,InternalColumnNames,0))),"INTERNAL_ATTR",IF(NOT(ISNA(MATCH(J43,INDIRECT("raw_"&amp;INDEX(Workflows!$B$3:$B$1000,MATCH($G$3,Workflows!$H$3:$H$1000,0))&amp;"!$J$3:$J$10000"),0))),"ATTR","OTHER")))))))))</f>
        <v/>
      </c>
    </row>
    <row r="44" spans="9:13" x14ac:dyDescent="0.35">
      <c r="I44" s="8" t="str">
        <f>'Validation Values'!E44</f>
        <v>evt_custom20</v>
      </c>
      <c r="J44" s="71"/>
      <c r="K44" s="71"/>
      <c r="M44" s="15" t="str">
        <f ca="1">IF(ISBLANK(J44),"",IF(ISNUMBER(J44),"NUMBER",IF(AND(CODE(LEFT(J44,1))=40,CODE(RIGHT(J44,1))=41),"ASIS",IF(AND(CODE(LEFT(J44,1))=39,CODE(RIGHT(J44,1))=39),"STRING",IF(AND(CODE(LEFT(J44,1))=34,CODE(RIGHT(J44,1))=34),"STRING",IF(NOT(ISNA(MATCH(J44,Variables!$B$3:$B$1000,0))),"EXPR",IF(NOT(ISNA(MATCH(J44,INDIRECT($B$3&amp;"_ATTR!$A$3:$A$1000"),0))),"ATTR_RESOLUTION",IF(NOT(ISNA(MATCH(J44,InternalColumnNames,0))),"INTERNAL_ATTR",IF(NOT(ISNA(MATCH(J44,INDIRECT("raw_"&amp;INDEX(Workflows!$B$3:$B$1000,MATCH($G$3,Workflows!$H$3:$H$1000,0))&amp;"!$J$3:$J$10000"),0))),"ATTR","OTHER")))))))))</f>
        <v/>
      </c>
    </row>
  </sheetData>
  <conditionalFormatting sqref="M3:M44">
    <cfRule type="cellIs" dxfId="1436" priority="33" operator="equal">
      <formula>"INTERNAL_ATTR"</formula>
    </cfRule>
  </conditionalFormatting>
  <conditionalFormatting sqref="M3:M44">
    <cfRule type="cellIs" dxfId="1435" priority="42" stopIfTrue="1" operator="equal">
      <formula>"OTHER"</formula>
    </cfRule>
    <cfRule type="cellIs" dxfId="1434" priority="43" stopIfTrue="1" operator="equal">
      <formula>"ASIS"</formula>
    </cfRule>
    <cfRule type="cellIs" dxfId="1433" priority="44" stopIfTrue="1" operator="equal">
      <formula>"STRING"</formula>
    </cfRule>
    <cfRule type="cellIs" dxfId="1432" priority="45" stopIfTrue="1" operator="equal">
      <formula>"NUMBER"</formula>
    </cfRule>
    <cfRule type="cellIs" dxfId="1431" priority="46" stopIfTrue="1" operator="equal">
      <formula>"EXPR"</formula>
    </cfRule>
    <cfRule type="cellIs" dxfId="1430" priority="47" stopIfTrue="1" operator="equal">
      <formula>"ATTR_RESOLUTION"</formula>
    </cfRule>
    <cfRule type="cellIs" dxfId="1429" priority="48" stopIfTrue="1" operator="equal">
      <formula>"ATTR"</formula>
    </cfRule>
  </conditionalFormatting>
  <conditionalFormatting sqref="M3:M44">
    <cfRule type="cellIs" dxfId="1428" priority="41" operator="equal">
      <formula>"INTERNAL_ATTR"</formula>
    </cfRule>
  </conditionalFormatting>
  <conditionalFormatting sqref="M3:M44">
    <cfRule type="cellIs" dxfId="1427" priority="34" stopIfTrue="1" operator="equal">
      <formula>"OTHER"</formula>
    </cfRule>
    <cfRule type="cellIs" dxfId="1426" priority="35" stopIfTrue="1" operator="equal">
      <formula>"ASIS"</formula>
    </cfRule>
    <cfRule type="cellIs" dxfId="1425" priority="36" stopIfTrue="1" operator="equal">
      <formula>"STRING"</formula>
    </cfRule>
    <cfRule type="cellIs" dxfId="1424" priority="37" stopIfTrue="1" operator="equal">
      <formula>"NUMBER"</formula>
    </cfRule>
    <cfRule type="cellIs" dxfId="1423" priority="38" stopIfTrue="1" operator="equal">
      <formula>"EXPR"</formula>
    </cfRule>
    <cfRule type="cellIs" dxfId="1422" priority="39" stopIfTrue="1" operator="equal">
      <formula>"ATTR_RESOLUTION"</formula>
    </cfRule>
    <cfRule type="cellIs" dxfId="1421" priority="40" stopIfTrue="1" operator="equal">
      <formula>"ATTR"</formula>
    </cfRule>
  </conditionalFormatting>
  <conditionalFormatting sqref="M7:M8">
    <cfRule type="cellIs" dxfId="1420" priority="17" operator="equal">
      <formula>"INTERNAL_ATTR"</formula>
    </cfRule>
  </conditionalFormatting>
  <conditionalFormatting sqref="M7:M8">
    <cfRule type="cellIs" dxfId="1419" priority="26" stopIfTrue="1" operator="equal">
      <formula>"OTHER"</formula>
    </cfRule>
    <cfRule type="cellIs" dxfId="1418" priority="27" stopIfTrue="1" operator="equal">
      <formula>"ASIS"</formula>
    </cfRule>
    <cfRule type="cellIs" dxfId="1417" priority="28" stopIfTrue="1" operator="equal">
      <formula>"STRING"</formula>
    </cfRule>
    <cfRule type="cellIs" dxfId="1416" priority="29" stopIfTrue="1" operator="equal">
      <formula>"NUMBER"</formula>
    </cfRule>
    <cfRule type="cellIs" dxfId="1415" priority="30" stopIfTrue="1" operator="equal">
      <formula>"EXPR"</formula>
    </cfRule>
    <cfRule type="cellIs" dxfId="1414" priority="31" stopIfTrue="1" operator="equal">
      <formula>"ATTR_RESOLUTION"</formula>
    </cfRule>
    <cfRule type="cellIs" dxfId="1413" priority="32" stopIfTrue="1" operator="equal">
      <formula>"ATTR"</formula>
    </cfRule>
  </conditionalFormatting>
  <conditionalFormatting sqref="M7:M8">
    <cfRule type="cellIs" dxfId="1412" priority="25" operator="equal">
      <formula>"INTERNAL_ATTR"</formula>
    </cfRule>
  </conditionalFormatting>
  <conditionalFormatting sqref="M7:M8">
    <cfRule type="cellIs" dxfId="1411" priority="18" stopIfTrue="1" operator="equal">
      <formula>"OTHER"</formula>
    </cfRule>
    <cfRule type="cellIs" dxfId="1410" priority="19" stopIfTrue="1" operator="equal">
      <formula>"ASIS"</formula>
    </cfRule>
    <cfRule type="cellIs" dxfId="1409" priority="20" stopIfTrue="1" operator="equal">
      <formula>"STRING"</formula>
    </cfRule>
    <cfRule type="cellIs" dxfId="1408" priority="21" stopIfTrue="1" operator="equal">
      <formula>"NUMBER"</formula>
    </cfRule>
    <cfRule type="cellIs" dxfId="1407" priority="22" stopIfTrue="1" operator="equal">
      <formula>"EXPR"</formula>
    </cfRule>
    <cfRule type="cellIs" dxfId="1406" priority="23" stopIfTrue="1" operator="equal">
      <formula>"ATTR_RESOLUTION"</formula>
    </cfRule>
    <cfRule type="cellIs" dxfId="1405" priority="24" stopIfTrue="1" operator="equal">
      <formula>"ATTR"</formula>
    </cfRule>
  </conditionalFormatting>
  <conditionalFormatting sqref="M9:M44">
    <cfRule type="cellIs" dxfId="1404" priority="1" operator="equal">
      <formula>"INTERNAL_ATTR"</formula>
    </cfRule>
  </conditionalFormatting>
  <conditionalFormatting sqref="M9:M44">
    <cfRule type="cellIs" dxfId="1403" priority="10" stopIfTrue="1" operator="equal">
      <formula>"OTHER"</formula>
    </cfRule>
    <cfRule type="cellIs" dxfId="1402" priority="11" stopIfTrue="1" operator="equal">
      <formula>"ASIS"</formula>
    </cfRule>
    <cfRule type="cellIs" dxfId="1401" priority="12" stopIfTrue="1" operator="equal">
      <formula>"STRING"</formula>
    </cfRule>
    <cfRule type="cellIs" dxfId="1400" priority="13" stopIfTrue="1" operator="equal">
      <formula>"NUMBER"</formula>
    </cfRule>
    <cfRule type="cellIs" dxfId="1399" priority="14" stopIfTrue="1" operator="equal">
      <formula>"EXPR"</formula>
    </cfRule>
    <cfRule type="cellIs" dxfId="1398" priority="15" stopIfTrue="1" operator="equal">
      <formula>"ATTR_RESOLUTION"</formula>
    </cfRule>
    <cfRule type="cellIs" dxfId="1397" priority="16" stopIfTrue="1" operator="equal">
      <formula>"ATTR"</formula>
    </cfRule>
  </conditionalFormatting>
  <conditionalFormatting sqref="M9:M44">
    <cfRule type="cellIs" dxfId="1396" priority="9" operator="equal">
      <formula>"INTERNAL_ATTR"</formula>
    </cfRule>
  </conditionalFormatting>
  <conditionalFormatting sqref="M9:M44">
    <cfRule type="cellIs" dxfId="1395" priority="2" stopIfTrue="1" operator="equal">
      <formula>"OTHER"</formula>
    </cfRule>
    <cfRule type="cellIs" dxfId="1394" priority="3" stopIfTrue="1" operator="equal">
      <formula>"ASIS"</formula>
    </cfRule>
    <cfRule type="cellIs" dxfId="1393" priority="4" stopIfTrue="1" operator="equal">
      <formula>"STRING"</formula>
    </cfRule>
    <cfRule type="cellIs" dxfId="1392" priority="5" stopIfTrue="1" operator="equal">
      <formula>"NUMBER"</formula>
    </cfRule>
    <cfRule type="cellIs" dxfId="1391" priority="6" stopIfTrue="1" operator="equal">
      <formula>"EXPR"</formula>
    </cfRule>
    <cfRule type="cellIs" dxfId="1390" priority="7" stopIfTrue="1" operator="equal">
      <formula>"ATTR_RESOLUTION"</formula>
    </cfRule>
    <cfRule type="cellIs" dxfId="1389" priority="8" stopIfTrue="1" operator="equal">
      <formula>"ATTR"</formula>
    </cfRule>
  </conditionalFormatting>
  <dataValidations count="5">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 J6:J44" xr:uid="{00000000-0002-0000-5600-000000000000}">
      <formula1>(M3&lt;&gt;"OTHER")</formula1>
    </dataValidation>
    <dataValidation type="list" allowBlank="1" showInputMessage="1" showErrorMessage="1" sqref="D7" xr:uid="{00000000-0002-0000-5600-000001000000}">
      <formula1>Enable_Values</formula1>
    </dataValidation>
    <dataValidation type="list" allowBlank="1" showInputMessage="1" showErrorMessage="1" sqref="A12" xr:uid="{00000000-0002-0000-5600-000002000000}">
      <formula1>expressionList</formula1>
    </dataValidation>
    <dataValidation type="whole" allowBlank="1" showInputMessage="1" showErrorMessage="1" error="Only numbers from 1-20 are allowed" sqref="K3:K44" xr:uid="{00000000-0002-0000-5600-000003000000}">
      <formula1>1</formula1>
      <formula2>20</formula2>
    </dataValidation>
    <dataValidation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5" xr:uid="{8D54BDA6-05C1-E147-90DD-D2B905C06F5D}"/>
  </dataValidation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86">
    <tabColor rgb="FF92D050"/>
  </sheetPr>
  <dimension ref="A1:M12"/>
  <sheetViews>
    <sheetView showGridLines="0" zoomScale="80" zoomScaleNormal="80" workbookViewId="0">
      <selection activeCell="A12" sqref="A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2.179687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SESSIONS_DSDK_PRESRC</v>
      </c>
      <c r="J2" s="29" t="str">
        <f ca="1">$G$3</f>
        <v>raw_dsdk_impression_attributed_conversions</v>
      </c>
      <c r="K2" s="29" t="s">
        <v>197</v>
      </c>
      <c r="M2" s="29" t="s">
        <v>866</v>
      </c>
    </row>
    <row r="3" spans="1:13" x14ac:dyDescent="0.35">
      <c r="A3" s="22" t="str">
        <f ca="1">MID(CELL("filename",$A$1),FIND("]",CELL("filename",$A$1))+1,255)</f>
        <v>presrc_15</v>
      </c>
      <c r="B3" s="22" t="str">
        <f ca="1">LEFT($A$3,FIND("_",$A$3,1)-1)</f>
        <v>presrc</v>
      </c>
      <c r="C3" s="22">
        <f ca="1">TRIM(MID($A$3,8,3))*1</f>
        <v>15</v>
      </c>
      <c r="D3" s="22" t="str">
        <f ca="1">VLOOKUP($C3,Workflows!$A:$H,4,0)</f>
        <v>DSDK</v>
      </c>
      <c r="E3" s="22" t="str">
        <f ca="1">VLOOKUP($C3,Workflows!$A:$H,5,0)</f>
        <v>impression_attributed_conversions</v>
      </c>
      <c r="F3" s="22" t="s">
        <v>21</v>
      </c>
      <c r="G3" s="22" t="str">
        <f ca="1">VLOOKUP($C3,Workflows!$A:$K,8,0)</f>
        <v>raw_dsdk_impression_attributed_conversions</v>
      </c>
      <c r="I3" s="8" t="str">
        <f>'Validation Values'!K3</f>
        <v>ak_user_id</v>
      </c>
      <c r="J3" s="71" t="s">
        <v>26</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2"/>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743</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SESSIONS_DSDK_PRESRC</v>
      </c>
      <c r="D7" s="70" t="b">
        <v>0</v>
      </c>
      <c r="I7" s="8" t="str">
        <f>'Validation Values'!K7</f>
        <v>max_date_time</v>
      </c>
      <c r="J7" s="71" t="s">
        <v>273</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71" t="s">
        <v>273</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6">
        <v>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NUMBER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5" t="s">
        <v>274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890</v>
      </c>
      <c r="I12" s="8" t="str">
        <f>'Validation Values'!K12</f>
        <v>datasource_nm</v>
      </c>
      <c r="J12" s="72" t="s">
        <v>118</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jcjmm8DpeBt8COX8qS7bvGsLr4yywvPAxOs9Dc1Eq+eaLsWRlR5ZdCT4ygIpvrEPg0xk7NndN9p93M2Q2af6TA==" saltValue="kMZ+oKPAZvPjiGODNmTf9A==" spinCount="100000" sheet="1" objects="1" scenarios="1"/>
  <conditionalFormatting sqref="M3:M5">
    <cfRule type="cellIs" dxfId="1388" priority="28" stopIfTrue="1" operator="equal">
      <formula>"OTHER"</formula>
    </cfRule>
    <cfRule type="cellIs" dxfId="1387" priority="29" stopIfTrue="1" operator="equal">
      <formula>"ASIS"</formula>
    </cfRule>
    <cfRule type="cellIs" dxfId="1386" priority="30" stopIfTrue="1" operator="equal">
      <formula>"STRING"</formula>
    </cfRule>
    <cfRule type="cellIs" dxfId="1385" priority="31" stopIfTrue="1" operator="equal">
      <formula>"NUMBER"</formula>
    </cfRule>
    <cfRule type="cellIs" dxfId="1384" priority="32" stopIfTrue="1" operator="equal">
      <formula>"EXPR"</formula>
    </cfRule>
    <cfRule type="cellIs" dxfId="1383" priority="33" stopIfTrue="1" operator="equal">
      <formula>"ATTR_RESOLUTION"</formula>
    </cfRule>
    <cfRule type="cellIs" dxfId="1382" priority="34" stopIfTrue="1" operator="equal">
      <formula>"ATTR"</formula>
    </cfRule>
  </conditionalFormatting>
  <conditionalFormatting sqref="M3">
    <cfRule type="cellIs" dxfId="1381" priority="27" operator="equal">
      <formula>"INTERNAL_ATTR"</formula>
    </cfRule>
  </conditionalFormatting>
  <conditionalFormatting sqref="M4:M5">
    <cfRule type="cellIs" dxfId="1380" priority="26" operator="equal">
      <formula>"INTERNAL_ATTR"</formula>
    </cfRule>
  </conditionalFormatting>
  <conditionalFormatting sqref="M4:M5">
    <cfRule type="cellIs" dxfId="1379" priority="25" operator="equal">
      <formula>"INTERNAL_ATTR"</formula>
    </cfRule>
  </conditionalFormatting>
  <conditionalFormatting sqref="M3:M5">
    <cfRule type="cellIs" dxfId="1378" priority="18" stopIfTrue="1" operator="equal">
      <formula>"OTHER"</formula>
    </cfRule>
    <cfRule type="cellIs" dxfId="1377" priority="19" stopIfTrue="1" operator="equal">
      <formula>"ASIS"</formula>
    </cfRule>
    <cfRule type="cellIs" dxfId="1376" priority="20" stopIfTrue="1" operator="equal">
      <formula>"STRING"</formula>
    </cfRule>
    <cfRule type="cellIs" dxfId="1375" priority="21" stopIfTrue="1" operator="equal">
      <formula>"NUMBER"</formula>
    </cfRule>
    <cfRule type="cellIs" dxfId="1374" priority="22" stopIfTrue="1" operator="equal">
      <formula>"EXPR"</formula>
    </cfRule>
    <cfRule type="cellIs" dxfId="1373" priority="23" stopIfTrue="1" operator="equal">
      <formula>"ATTR_RESOLUTION"</formula>
    </cfRule>
    <cfRule type="cellIs" dxfId="1372" priority="24" stopIfTrue="1" operator="equal">
      <formula>"ATTR"</formula>
    </cfRule>
  </conditionalFormatting>
  <conditionalFormatting sqref="M3:M5">
    <cfRule type="cellIs" dxfId="1371" priority="17" operator="equal">
      <formula>"INTERNAL_ATTR"</formula>
    </cfRule>
  </conditionalFormatting>
  <conditionalFormatting sqref="M6:M12">
    <cfRule type="cellIs" dxfId="1370" priority="10" stopIfTrue="1" operator="equal">
      <formula>"OTHER"</formula>
    </cfRule>
    <cfRule type="cellIs" dxfId="1369" priority="11" stopIfTrue="1" operator="equal">
      <formula>"ASIS"</formula>
    </cfRule>
    <cfRule type="cellIs" dxfId="1368" priority="12" stopIfTrue="1" operator="equal">
      <formula>"STRING"</formula>
    </cfRule>
    <cfRule type="cellIs" dxfId="1367" priority="13" stopIfTrue="1" operator="equal">
      <formula>"NUMBER"</formula>
    </cfRule>
    <cfRule type="cellIs" dxfId="1366" priority="14" stopIfTrue="1" operator="equal">
      <formula>"EXPR"</formula>
    </cfRule>
    <cfRule type="cellIs" dxfId="1365" priority="15" stopIfTrue="1" operator="equal">
      <formula>"ATTR_RESOLUTION"</formula>
    </cfRule>
    <cfRule type="cellIs" dxfId="1364" priority="16" stopIfTrue="1" operator="equal">
      <formula>"ATTR"</formula>
    </cfRule>
  </conditionalFormatting>
  <conditionalFormatting sqref="M6:M12">
    <cfRule type="cellIs" dxfId="1363" priority="9" operator="equal">
      <formula>"INTERNAL_ATTR"</formula>
    </cfRule>
  </conditionalFormatting>
  <conditionalFormatting sqref="M6:M12">
    <cfRule type="cellIs" dxfId="1362" priority="2" stopIfTrue="1" operator="equal">
      <formula>"OTHER"</formula>
    </cfRule>
    <cfRule type="cellIs" dxfId="1361" priority="3" stopIfTrue="1" operator="equal">
      <formula>"ASIS"</formula>
    </cfRule>
    <cfRule type="cellIs" dxfId="1360" priority="4" stopIfTrue="1" operator="equal">
      <formula>"STRING"</formula>
    </cfRule>
    <cfRule type="cellIs" dxfId="1359" priority="5" stopIfTrue="1" operator="equal">
      <formula>"NUMBER"</formula>
    </cfRule>
    <cfRule type="cellIs" dxfId="1358" priority="6" stopIfTrue="1" operator="equal">
      <formula>"EXPR"</formula>
    </cfRule>
    <cfRule type="cellIs" dxfId="1357" priority="7" stopIfTrue="1" operator="equal">
      <formula>"ATTR_RESOLUTION"</formula>
    </cfRule>
    <cfRule type="cellIs" dxfId="1356" priority="8" stopIfTrue="1" operator="equal">
      <formula>"ATTR"</formula>
    </cfRule>
  </conditionalFormatting>
  <conditionalFormatting sqref="M6:M12">
    <cfRule type="cellIs" dxfId="1355" priority="1" operator="equal">
      <formula>"INTERNAL_ATTR"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700-000000000000}">
      <formula1>(M3&lt;&gt;"OTHER")</formula1>
    </dataValidation>
    <dataValidation type="list" allowBlank="1" showInputMessage="1" showErrorMessage="1" sqref="D7" xr:uid="{00000000-0002-0000-5700-000001000000}">
      <formula1>Enable_Values</formula1>
    </dataValidation>
    <dataValidation type="list" allowBlank="1" showInputMessage="1" showErrorMessage="1" sqref="A12" xr:uid="{00000000-0002-0000-5700-000002000000}">
      <formula1>expressionList</formula1>
    </dataValidation>
    <dataValidation type="whole" allowBlank="1" showInputMessage="1" showErrorMessage="1" error="Only numbers from 1-20 are allowed" sqref="K3:K12" xr:uid="{00000000-0002-0000-5700-000003000000}">
      <formula1>1</formula1>
      <formula2>20</formula2>
    </dataValidation>
  </dataValidation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13">
    <tabColor rgb="FF92D050"/>
  </sheetPr>
  <dimension ref="A1:M12"/>
  <sheetViews>
    <sheetView showGridLines="0" topLeftCell="E1" zoomScale="125" zoomScaleNormal="125" workbookViewId="0">
      <selection activeCell="K3" sqref="K3:K12"/>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2.1796875" style="28" bestFit="1" customWidth="1"/>
    <col min="6" max="6" width="15.453125" style="28" bestFit="1" customWidth="1"/>
    <col min="7" max="7" width="41.81640625" style="28" bestFit="1" customWidth="1"/>
    <col min="8" max="8" width="8.81640625" style="28"/>
    <col min="9" max="9" width="26.81640625" style="28" bestFit="1" customWidth="1"/>
    <col min="10" max="10" width="41.816406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SESSIONS_CUSTOM_ADOBE_PRESRC</v>
      </c>
      <c r="J2" s="29" t="str">
        <f ca="1">$G$3</f>
        <v>raw_custom_adobe_adobe</v>
      </c>
      <c r="K2" s="29" t="s">
        <v>197</v>
      </c>
      <c r="M2" s="29" t="s">
        <v>866</v>
      </c>
    </row>
    <row r="3" spans="1:13" x14ac:dyDescent="0.35">
      <c r="A3" s="22" t="str">
        <f ca="1">MID(CELL("filename",$A$1),FIND("]",CELL("filename",$A$1))+1,255)</f>
        <v>presrc_25</v>
      </c>
      <c r="B3" s="22" t="str">
        <f ca="1">LEFT($A$3,FIND("_",$A$3,1)-1)</f>
        <v>presrc</v>
      </c>
      <c r="C3" s="22">
        <f ca="1">TRIM(MID($A$3,8,3))*1</f>
        <v>25</v>
      </c>
      <c r="D3" s="22" t="str">
        <f ca="1">VLOOKUP($C3,Workflows!$A:$H,4,0)</f>
        <v>CUSTOM_ADOBE</v>
      </c>
      <c r="E3" s="22" t="str">
        <f ca="1">VLOOKUP($C3,Workflows!$A:$H,5,0)</f>
        <v>ADOBE</v>
      </c>
      <c r="F3" s="22" t="s">
        <v>21</v>
      </c>
      <c r="G3" s="22" t="str">
        <f ca="1">VLOOKUP($C3,Workflows!$A:$K,8,0)</f>
        <v>raw_custom_adobe_adobe</v>
      </c>
      <c r="I3" s="8" t="str">
        <f>'Validation Values'!K3</f>
        <v>ak_user_id</v>
      </c>
      <c r="J3" s="71" t="s">
        <v>26</v>
      </c>
      <c r="K3" s="71">
        <v>1</v>
      </c>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ATTR</v>
      </c>
    </row>
    <row r="4" spans="1:13" x14ac:dyDescent="0.35">
      <c r="I4" s="8" t="str">
        <f>'Validation Values'!K4</f>
        <v>visid_high</v>
      </c>
      <c r="J4" s="71"/>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
      </c>
    </row>
    <row r="5" spans="1:13" x14ac:dyDescent="0.35">
      <c r="A5" s="31" t="s">
        <v>151</v>
      </c>
      <c r="I5" s="8" t="str">
        <f>'Validation Values'!K5</f>
        <v>visid_low</v>
      </c>
      <c r="J5" s="75"/>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
      </c>
    </row>
    <row r="6" spans="1:13" x14ac:dyDescent="0.35">
      <c r="A6" s="29" t="s">
        <v>12</v>
      </c>
      <c r="B6" s="29" t="s">
        <v>198</v>
      </c>
      <c r="C6" s="29" t="s">
        <v>10</v>
      </c>
      <c r="D6" s="29" t="s">
        <v>190</v>
      </c>
      <c r="I6" s="8" t="str">
        <f>'Validation Values'!K6</f>
        <v>visit_num</v>
      </c>
      <c r="J6" s="71" t="s">
        <v>1063</v>
      </c>
      <c r="K6" s="71">
        <v>2</v>
      </c>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EXPR</v>
      </c>
    </row>
    <row r="7" spans="1:13" x14ac:dyDescent="0.35">
      <c r="A7" s="22" t="str">
        <f ca="1">VLOOKUP($C3,Workflows!$A:$K,6,0)</f>
        <v>SESSIONS</v>
      </c>
      <c r="B7" s="22" t="s">
        <v>19</v>
      </c>
      <c r="C7" s="26" t="str">
        <f ca="1">VLOOKUP($C$3,Workflows!$A:$I,9,0)</f>
        <v>SESSIONS_CUSTOM_ADOBE_PRESRC</v>
      </c>
      <c r="D7" s="70" t="b">
        <v>0</v>
      </c>
      <c r="I7" s="8" t="str">
        <f>'Validation Values'!K7</f>
        <v>max_date_time</v>
      </c>
      <c r="J7" s="72" t="s">
        <v>1068</v>
      </c>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EXPR</v>
      </c>
    </row>
    <row r="8" spans="1:13" x14ac:dyDescent="0.35">
      <c r="I8" s="8" t="str">
        <f>'Validation Values'!K8</f>
        <v>min_date_time</v>
      </c>
      <c r="J8" s="110" t="s">
        <v>1067</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EXPR</v>
      </c>
    </row>
    <row r="9" spans="1:13" x14ac:dyDescent="0.35">
      <c r="I9" s="8" t="str">
        <f>'Validation Values'!K9</f>
        <v>max_visit_page_num</v>
      </c>
      <c r="J9" s="72" t="s">
        <v>1082</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EXPR</v>
      </c>
    </row>
    <row r="10" spans="1:13" x14ac:dyDescent="0.35">
      <c r="A10" s="31" t="s">
        <v>124</v>
      </c>
      <c r="I10" s="8" t="str">
        <f>'Validation Values'!K10</f>
        <v>dwelltime</v>
      </c>
      <c r="J10" s="76">
        <v>0</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NUMBER</v>
      </c>
    </row>
    <row r="11" spans="1:13" x14ac:dyDescent="0.35">
      <c r="A11" s="29" t="s">
        <v>123</v>
      </c>
      <c r="I11" s="8" t="str">
        <f>'Validation Values'!K11</f>
        <v>epc</v>
      </c>
      <c r="J11" s="72" t="s">
        <v>1083</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EXPR</v>
      </c>
    </row>
    <row r="12" spans="1:13" x14ac:dyDescent="0.35">
      <c r="A12" s="71" t="s">
        <v>1066</v>
      </c>
      <c r="I12" s="8" t="str">
        <f>'Validation Values'!K12</f>
        <v>datasource_nm</v>
      </c>
      <c r="J12" s="72" t="s">
        <v>118</v>
      </c>
      <c r="K12" s="71">
        <v>3</v>
      </c>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INTERNAL_ATTR</v>
      </c>
    </row>
  </sheetData>
  <sheetProtection algorithmName="SHA-512" hashValue="jcjmm8DpeBt8COX8qS7bvGsLr4yywvPAxOs9Dc1Eq+eaLsWRlR5ZdCT4ygIpvrEPg0xk7NndN9p93M2Q2af6TA==" saltValue="kMZ+oKPAZvPjiGODNmTf9A==" spinCount="100000" sheet="1" objects="1" scenarios="1"/>
  <conditionalFormatting sqref="M3:M5">
    <cfRule type="cellIs" dxfId="1354" priority="28" stopIfTrue="1" operator="equal">
      <formula>"OTHER"</formula>
    </cfRule>
    <cfRule type="cellIs" dxfId="1353" priority="29" stopIfTrue="1" operator="equal">
      <formula>"ASIS"</formula>
    </cfRule>
    <cfRule type="cellIs" dxfId="1352" priority="30" stopIfTrue="1" operator="equal">
      <formula>"STRING"</formula>
    </cfRule>
    <cfRule type="cellIs" dxfId="1351" priority="31" stopIfTrue="1" operator="equal">
      <formula>"NUMBER"</formula>
    </cfRule>
    <cfRule type="cellIs" dxfId="1350" priority="32" stopIfTrue="1" operator="equal">
      <formula>"EXPR"</formula>
    </cfRule>
    <cfRule type="cellIs" dxfId="1349" priority="33" stopIfTrue="1" operator="equal">
      <formula>"ATTR_RESOLUTION"</formula>
    </cfRule>
    <cfRule type="cellIs" dxfId="1348" priority="34" stopIfTrue="1" operator="equal">
      <formula>"ATTR"</formula>
    </cfRule>
  </conditionalFormatting>
  <conditionalFormatting sqref="M3">
    <cfRule type="cellIs" dxfId="1347" priority="27" operator="equal">
      <formula>"INTERNAL_ATTR"</formula>
    </cfRule>
  </conditionalFormatting>
  <conditionalFormatting sqref="M4:M5">
    <cfRule type="cellIs" dxfId="1346" priority="26" operator="equal">
      <formula>"INTERNAL_ATTR"</formula>
    </cfRule>
  </conditionalFormatting>
  <conditionalFormatting sqref="M4:M5">
    <cfRule type="cellIs" dxfId="1345" priority="25" operator="equal">
      <formula>"INTERNAL_ATTR"</formula>
    </cfRule>
  </conditionalFormatting>
  <conditionalFormatting sqref="M3:M5">
    <cfRule type="cellIs" dxfId="1344" priority="18" stopIfTrue="1" operator="equal">
      <formula>"OTHER"</formula>
    </cfRule>
    <cfRule type="cellIs" dxfId="1343" priority="19" stopIfTrue="1" operator="equal">
      <formula>"ASIS"</formula>
    </cfRule>
    <cfRule type="cellIs" dxfId="1342" priority="20" stopIfTrue="1" operator="equal">
      <formula>"STRING"</formula>
    </cfRule>
    <cfRule type="cellIs" dxfId="1341" priority="21" stopIfTrue="1" operator="equal">
      <formula>"NUMBER"</formula>
    </cfRule>
    <cfRule type="cellIs" dxfId="1340" priority="22" stopIfTrue="1" operator="equal">
      <formula>"EXPR"</formula>
    </cfRule>
    <cfRule type="cellIs" dxfId="1339" priority="23" stopIfTrue="1" operator="equal">
      <formula>"ATTR_RESOLUTION"</formula>
    </cfRule>
    <cfRule type="cellIs" dxfId="1338" priority="24" stopIfTrue="1" operator="equal">
      <formula>"ATTR"</formula>
    </cfRule>
  </conditionalFormatting>
  <conditionalFormatting sqref="M3:M5">
    <cfRule type="cellIs" dxfId="1337" priority="17" operator="equal">
      <formula>"INTERNAL_ATTR"</formula>
    </cfRule>
  </conditionalFormatting>
  <conditionalFormatting sqref="M6:M12">
    <cfRule type="cellIs" dxfId="1336" priority="10" stopIfTrue="1" operator="equal">
      <formula>"OTHER"</formula>
    </cfRule>
    <cfRule type="cellIs" dxfId="1335" priority="11" stopIfTrue="1" operator="equal">
      <formula>"ASIS"</formula>
    </cfRule>
    <cfRule type="cellIs" dxfId="1334" priority="12" stopIfTrue="1" operator="equal">
      <formula>"STRING"</formula>
    </cfRule>
    <cfRule type="cellIs" dxfId="1333" priority="13" stopIfTrue="1" operator="equal">
      <formula>"NUMBER"</formula>
    </cfRule>
    <cfRule type="cellIs" dxfId="1332" priority="14" stopIfTrue="1" operator="equal">
      <formula>"EXPR"</formula>
    </cfRule>
    <cfRule type="cellIs" dxfId="1331" priority="15" stopIfTrue="1" operator="equal">
      <formula>"ATTR_RESOLUTION"</formula>
    </cfRule>
    <cfRule type="cellIs" dxfId="1330" priority="16" stopIfTrue="1" operator="equal">
      <formula>"ATTR"</formula>
    </cfRule>
  </conditionalFormatting>
  <conditionalFormatting sqref="M6:M12">
    <cfRule type="cellIs" dxfId="1329" priority="9" operator="equal">
      <formula>"INTERNAL_ATTR"</formula>
    </cfRule>
  </conditionalFormatting>
  <conditionalFormatting sqref="M6:M12">
    <cfRule type="cellIs" dxfId="1328" priority="2" stopIfTrue="1" operator="equal">
      <formula>"OTHER"</formula>
    </cfRule>
    <cfRule type="cellIs" dxfId="1327" priority="3" stopIfTrue="1" operator="equal">
      <formula>"ASIS"</formula>
    </cfRule>
    <cfRule type="cellIs" dxfId="1326" priority="4" stopIfTrue="1" operator="equal">
      <formula>"STRING"</formula>
    </cfRule>
    <cfRule type="cellIs" dxfId="1325" priority="5" stopIfTrue="1" operator="equal">
      <formula>"NUMBER"</formula>
    </cfRule>
    <cfRule type="cellIs" dxfId="1324" priority="6" stopIfTrue="1" operator="equal">
      <formula>"EXPR"</formula>
    </cfRule>
    <cfRule type="cellIs" dxfId="1323" priority="7" stopIfTrue="1" operator="equal">
      <formula>"ATTR_RESOLUTION"</formula>
    </cfRule>
    <cfRule type="cellIs" dxfId="1322" priority="8" stopIfTrue="1" operator="equal">
      <formula>"ATTR"</formula>
    </cfRule>
  </conditionalFormatting>
  <conditionalFormatting sqref="M6:M12">
    <cfRule type="cellIs" dxfId="1321" priority="1" operator="equal">
      <formula>"INTERNAL_ATTR"</formula>
    </cfRule>
  </conditionalFormatting>
  <dataValidations count="4">
    <dataValidation type="whole" allowBlank="1" showInputMessage="1" showErrorMessage="1" error="Only numbers from 1-20 are allowed" sqref="K3:K12" xr:uid="{00000000-0002-0000-5800-000000000000}">
      <formula1>1</formula1>
      <formula2>20</formula2>
    </dataValidation>
    <dataValidation type="list" allowBlank="1" showInputMessage="1" showErrorMessage="1" sqref="A12" xr:uid="{00000000-0002-0000-5800-000001000000}">
      <formula1>expressionList</formula1>
    </dataValidation>
    <dataValidation type="list" allowBlank="1" showInputMessage="1" showErrorMessage="1" sqref="D7" xr:uid="{00000000-0002-0000-58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12" xr:uid="{00000000-0002-0000-5800-000003000000}">
      <formula1>(M3&lt;&gt;"OTHER")</formula1>
    </dataValidation>
  </dataValidation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09">
    <tabColor rgb="FF92D050"/>
  </sheetPr>
  <dimension ref="A1:M36"/>
  <sheetViews>
    <sheetView showGridLines="0" topLeftCell="G2" zoomScale="150" zoomScaleNormal="150" workbookViewId="0">
      <selection activeCell="J26" sqref="J26"/>
    </sheetView>
  </sheetViews>
  <sheetFormatPr defaultColWidth="8.81640625" defaultRowHeight="14.5" x14ac:dyDescent="0.35"/>
  <cols>
    <col min="1" max="1" width="22.81640625" style="28" bestFit="1" customWidth="1"/>
    <col min="2" max="2" width="17.81640625" style="28" bestFit="1" customWidth="1"/>
    <col min="3" max="3" width="26.81640625" style="28" bestFit="1" customWidth="1"/>
    <col min="4" max="4" width="16.453125" style="28" bestFit="1" customWidth="1"/>
    <col min="5" max="5" width="36" style="28" bestFit="1" customWidth="1"/>
    <col min="6" max="6" width="15.453125" style="28" bestFit="1" customWidth="1"/>
    <col min="7" max="7" width="45.453125" style="28" bestFit="1" customWidth="1"/>
    <col min="8" max="8" width="8.81640625" style="28"/>
    <col min="9" max="9" width="26.81640625" style="28" bestFit="1" customWidth="1"/>
    <col min="10" max="10" width="45.453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CONVERSIONS_CUSTOM_O2O_BINDS_PRESRC</v>
      </c>
      <c r="J2" s="29" t="str">
        <f ca="1">$G$3</f>
        <v>raw_custom_o2o_binds_o2o_binds</v>
      </c>
      <c r="K2" s="29" t="s">
        <v>197</v>
      </c>
      <c r="M2" s="29" t="s">
        <v>866</v>
      </c>
    </row>
    <row r="3" spans="1:13" x14ac:dyDescent="0.35">
      <c r="A3" s="22" t="str">
        <f ca="1">MID(CELL("filename",$A$1),FIND("]",CELL("filename",$A$1))+1,255)</f>
        <v>presrc_28</v>
      </c>
      <c r="B3" s="22" t="str">
        <f ca="1">LEFT($A$3,FIND("_",$A$3,1)-1)</f>
        <v>presrc</v>
      </c>
      <c r="C3" s="22">
        <f ca="1">TRIM(MID($A$3,8,3))*1</f>
        <v>28</v>
      </c>
      <c r="D3" s="22" t="str">
        <f ca="1">VLOOKUP($C3,Workflows!$A:$H,4,0)</f>
        <v>CUSTOM_O2O_BINDS</v>
      </c>
      <c r="E3" s="22" t="str">
        <f ca="1">VLOOKUP($C3,Workflows!$A:$H,5,0)</f>
        <v>O2O_BINDS</v>
      </c>
      <c r="F3" s="22" t="s">
        <v>21</v>
      </c>
      <c r="G3" s="22" t="str">
        <f ca="1">VLOOKUP($C3,Workflows!$A:$K,8,0)</f>
        <v>raw_custom_o2o_binds_o2o_binds</v>
      </c>
      <c r="I3" s="8" t="str">
        <f>'Validation Values'!H3</f>
        <v>actuuid</v>
      </c>
      <c r="J3" s="71" t="s">
        <v>110</v>
      </c>
      <c r="K3" s="71"/>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Values'!H4</f>
        <v>act_time</v>
      </c>
      <c r="J4" s="72" t="s">
        <v>1035</v>
      </c>
      <c r="K4" s="71"/>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EXPR</v>
      </c>
    </row>
    <row r="5" spans="1:13" x14ac:dyDescent="0.35">
      <c r="A5" s="31" t="s">
        <v>151</v>
      </c>
      <c r="I5" s="8" t="str">
        <f>'Validation Values'!H5</f>
        <v>activity_type</v>
      </c>
      <c r="J5" s="74" t="s">
        <v>1044</v>
      </c>
      <c r="K5" s="71"/>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 t="str">
        <f>'Validation Values'!H6</f>
        <v>act_channel</v>
      </c>
      <c r="J6" s="71" t="s">
        <v>1030</v>
      </c>
      <c r="K6" s="71"/>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CONVERSIONS</v>
      </c>
      <c r="B7" s="22" t="s">
        <v>19</v>
      </c>
      <c r="C7" s="26" t="str">
        <f ca="1">VLOOKUP($C$3,Workflows!$A:$I,9,0)</f>
        <v>CONVERSIONS_CUSTOM_O2O_BINDS_PRESRC</v>
      </c>
      <c r="D7" s="70" t="b">
        <v>0</v>
      </c>
      <c r="I7" s="8" t="str">
        <f>'Validation Values'!H7</f>
        <v>order_id</v>
      </c>
      <c r="J7" s="71"/>
      <c r="K7" s="71"/>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
      </c>
    </row>
    <row r="8" spans="1:13" x14ac:dyDescent="0.35">
      <c r="I8" s="8" t="str">
        <f>'Validation Values'!H8</f>
        <v>revenue</v>
      </c>
      <c r="J8" s="71">
        <v>0</v>
      </c>
      <c r="K8" s="71"/>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NUMBER</v>
      </c>
    </row>
    <row r="9" spans="1:13" x14ac:dyDescent="0.35">
      <c r="I9" s="8" t="str">
        <f>'Validation Values'!H9</f>
        <v>quantity</v>
      </c>
      <c r="J9" s="71" t="s">
        <v>1031</v>
      </c>
      <c r="K9" s="71"/>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ATTR</v>
      </c>
    </row>
    <row r="10" spans="1:13" x14ac:dyDescent="0.35">
      <c r="A10" s="31" t="s">
        <v>124</v>
      </c>
      <c r="I10" s="8" t="str">
        <f>'Validation Values'!H10</f>
        <v>act_is_bot_user</v>
      </c>
      <c r="J10" s="71" t="s">
        <v>114</v>
      </c>
      <c r="K10" s="71"/>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STRING</v>
      </c>
    </row>
    <row r="11" spans="1:13" x14ac:dyDescent="0.35">
      <c r="A11" s="29" t="s">
        <v>123</v>
      </c>
      <c r="I11" s="8" t="str">
        <f>'Validation Values'!H11</f>
        <v>act_is_opted_out</v>
      </c>
      <c r="J11" s="71" t="s">
        <v>114</v>
      </c>
      <c r="K11" s="71"/>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STRING</v>
      </c>
    </row>
    <row r="12" spans="1:13" x14ac:dyDescent="0.35">
      <c r="A12" s="71"/>
      <c r="I12" s="8" t="str">
        <f>'Validation Values'!H12</f>
        <v>ak_user_id</v>
      </c>
      <c r="J12" s="71" t="s">
        <v>1025</v>
      </c>
      <c r="K12" s="71"/>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ATTR</v>
      </c>
    </row>
    <row r="13" spans="1:13" x14ac:dyDescent="0.35">
      <c r="I13" s="8" t="str">
        <f>'Validation Values'!H13</f>
        <v>apc</v>
      </c>
      <c r="J13" s="71" t="s">
        <v>1141</v>
      </c>
      <c r="K13" s="71"/>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EXPR</v>
      </c>
    </row>
    <row r="14" spans="1:13" x14ac:dyDescent="0.35">
      <c r="I14" s="8" t="str">
        <f>'Validation Values'!H14</f>
        <v>act_source</v>
      </c>
      <c r="J14" s="71" t="s">
        <v>118</v>
      </c>
      <c r="K14" s="71"/>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Values'!H15</f>
        <v>act_e1_segment</v>
      </c>
      <c r="J15" s="71" t="s">
        <v>1024</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ATTR</v>
      </c>
    </row>
    <row r="16" spans="1:13" x14ac:dyDescent="0.35">
      <c r="I16" s="8" t="str">
        <f>'Validation Values'!H16</f>
        <v>act_product_key</v>
      </c>
      <c r="J16" s="71"/>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
      </c>
    </row>
    <row r="17" spans="9:13" x14ac:dyDescent="0.35">
      <c r="I17" s="8" t="str">
        <f>'Validation Values'!H17</f>
        <v>act_custom1</v>
      </c>
      <c r="J17" s="71" t="s">
        <v>745</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EXPR</v>
      </c>
    </row>
    <row r="18" spans="9:13" x14ac:dyDescent="0.35">
      <c r="I18" s="8" t="str">
        <f>'Validation Values'!H18</f>
        <v>act_custom2</v>
      </c>
      <c r="J18" s="71" t="s">
        <v>745</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EXPR</v>
      </c>
    </row>
    <row r="19" spans="9:13" x14ac:dyDescent="0.35">
      <c r="I19" s="8" t="str">
        <f>'Validation Values'!H19</f>
        <v>act_custom3</v>
      </c>
      <c r="J19" s="71" t="s">
        <v>745</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EXPR</v>
      </c>
    </row>
    <row r="20" spans="9:13" x14ac:dyDescent="0.35">
      <c r="I20" s="8" t="str">
        <f>'Validation Values'!H20</f>
        <v>act_custom4</v>
      </c>
      <c r="J20" s="71" t="s">
        <v>745</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EXPR</v>
      </c>
    </row>
    <row r="21" spans="9:13" x14ac:dyDescent="0.35">
      <c r="I21" s="8" t="str">
        <f>'Validation Values'!H21</f>
        <v>act_custom5</v>
      </c>
      <c r="J21" s="71" t="s">
        <v>745</v>
      </c>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EXPR</v>
      </c>
    </row>
    <row r="22" spans="9:13" x14ac:dyDescent="0.35">
      <c r="I22" s="8" t="str">
        <f>'Validation Values'!H22</f>
        <v>act_custom6</v>
      </c>
      <c r="J22" s="71" t="s">
        <v>745</v>
      </c>
      <c r="K22" s="71"/>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EXPR</v>
      </c>
    </row>
    <row r="23" spans="9:13" x14ac:dyDescent="0.35">
      <c r="I23" s="8" t="str">
        <f>'Validation Values'!H23</f>
        <v>act_custom7</v>
      </c>
      <c r="J23" s="71" t="s">
        <v>1039</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ATTR_RESOLUTION</v>
      </c>
    </row>
    <row r="24" spans="9:13" x14ac:dyDescent="0.35">
      <c r="I24" s="8" t="str">
        <f>'Validation Values'!H24</f>
        <v>act_custom8</v>
      </c>
      <c r="J24" s="71" t="s">
        <v>1054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ATTR_RESOLUTION</v>
      </c>
    </row>
    <row r="25" spans="9:13" x14ac:dyDescent="0.35">
      <c r="I25" s="8" t="str">
        <f>'Validation Values'!H25</f>
        <v>act_custom9</v>
      </c>
      <c r="J25" s="71" t="s">
        <v>1029</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ATTR</v>
      </c>
    </row>
    <row r="26" spans="9:13" x14ac:dyDescent="0.35">
      <c r="I26" s="8" t="str">
        <f>'Validation Values'!H26</f>
        <v>act_custom10</v>
      </c>
      <c r="J26" s="71" t="s">
        <v>1030</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ATTR</v>
      </c>
    </row>
    <row r="27" spans="9:13" x14ac:dyDescent="0.35">
      <c r="I27" s="8" t="str">
        <f>'Validation Values'!H27</f>
        <v>act_custom11</v>
      </c>
      <c r="J27" s="71" t="s">
        <v>1022</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ATTR</v>
      </c>
    </row>
    <row r="28" spans="9:13" x14ac:dyDescent="0.35">
      <c r="I28" s="8" t="str">
        <f>'Validation Values'!H28</f>
        <v>act_custom12</v>
      </c>
      <c r="J28" s="71" t="s">
        <v>1026</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ATTR</v>
      </c>
    </row>
    <row r="29" spans="9:13" x14ac:dyDescent="0.35">
      <c r="I29" s="8" t="str">
        <f>'Validation Values'!H29</f>
        <v>act_custom13</v>
      </c>
      <c r="J29" s="71" t="s">
        <v>1028</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ATTR</v>
      </c>
    </row>
    <row r="30" spans="9:13" x14ac:dyDescent="0.35">
      <c r="I30" s="8" t="str">
        <f>'Validation Values'!H30</f>
        <v>act_custom14</v>
      </c>
      <c r="J30" s="71"/>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
      </c>
    </row>
    <row r="31" spans="9:13" x14ac:dyDescent="0.35">
      <c r="I31" s="8" t="str">
        <f>'Validation Values'!H31</f>
        <v>act_custom15</v>
      </c>
      <c r="J31" s="71"/>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
      </c>
    </row>
    <row r="32" spans="9:13" x14ac:dyDescent="0.35">
      <c r="I32" s="8" t="str">
        <f>'Validation Values'!H32</f>
        <v>act_custom16</v>
      </c>
      <c r="J32" s="71"/>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
      </c>
    </row>
    <row r="33" spans="9:13" x14ac:dyDescent="0.35">
      <c r="I33" s="8" t="str">
        <f>'Validation Values'!H33</f>
        <v>act_custom17</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Values'!H34</f>
        <v>act_custom18</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Values'!H35</f>
        <v>act_custom19</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Values'!H36</f>
        <v>act_custom20</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sheetData>
  <sheetProtection algorithmName="SHA-512" hashValue="WLdPlmx9cOsR2mLCZXn2pYSwRkUHzIP2rqZUhnyH8QeKS6US+qVgHOCs56D8xlTx1vXjCbWodHnTsYL5HoyBsQ==" saltValue="Z1Prh1SnBAsm9rRqr1Hzvw==" spinCount="100000" sheet="1" objects="1" scenarios="1"/>
  <conditionalFormatting sqref="M3:M6">
    <cfRule type="cellIs" dxfId="1320" priority="33" operator="equal">
      <formula>"INTERNAL_ATTR"</formula>
    </cfRule>
  </conditionalFormatting>
  <conditionalFormatting sqref="M3:M6">
    <cfRule type="cellIs" dxfId="1319" priority="42" stopIfTrue="1" operator="equal">
      <formula>"OTHER"</formula>
    </cfRule>
    <cfRule type="cellIs" dxfId="1318" priority="43" stopIfTrue="1" operator="equal">
      <formula>"ASIS"</formula>
    </cfRule>
    <cfRule type="cellIs" dxfId="1317" priority="44" stopIfTrue="1" operator="equal">
      <formula>"STRING"</formula>
    </cfRule>
    <cfRule type="cellIs" dxfId="1316" priority="45" stopIfTrue="1" operator="equal">
      <formula>"NUMBER"</formula>
    </cfRule>
    <cfRule type="cellIs" dxfId="1315" priority="46" stopIfTrue="1" operator="equal">
      <formula>"EXPR"</formula>
    </cfRule>
    <cfRule type="cellIs" dxfId="1314" priority="47" stopIfTrue="1" operator="equal">
      <formula>"ATTR_RESOLUTION"</formula>
    </cfRule>
    <cfRule type="cellIs" dxfId="1313" priority="48" stopIfTrue="1" operator="equal">
      <formula>"ATTR"</formula>
    </cfRule>
  </conditionalFormatting>
  <conditionalFormatting sqref="M3:M6">
    <cfRule type="cellIs" dxfId="1312" priority="41" operator="equal">
      <formula>"INTERNAL_ATTR"</formula>
    </cfRule>
  </conditionalFormatting>
  <conditionalFormatting sqref="M3:M6">
    <cfRule type="cellIs" dxfId="1311" priority="34" stopIfTrue="1" operator="equal">
      <formula>"OTHER"</formula>
    </cfRule>
    <cfRule type="cellIs" dxfId="1310" priority="35" stopIfTrue="1" operator="equal">
      <formula>"ASIS"</formula>
    </cfRule>
    <cfRule type="cellIs" dxfId="1309" priority="36" stopIfTrue="1" operator="equal">
      <formula>"STRING"</formula>
    </cfRule>
    <cfRule type="cellIs" dxfId="1308" priority="37" stopIfTrue="1" operator="equal">
      <formula>"NUMBER"</formula>
    </cfRule>
    <cfRule type="cellIs" dxfId="1307" priority="38" stopIfTrue="1" operator="equal">
      <formula>"EXPR"</formula>
    </cfRule>
    <cfRule type="cellIs" dxfId="1306" priority="39" stopIfTrue="1" operator="equal">
      <formula>"ATTR_RESOLUTION"</formula>
    </cfRule>
    <cfRule type="cellIs" dxfId="1305" priority="40" stopIfTrue="1" operator="equal">
      <formula>"ATTR"</formula>
    </cfRule>
  </conditionalFormatting>
  <conditionalFormatting sqref="M7:M8">
    <cfRule type="cellIs" dxfId="1304" priority="17" operator="equal">
      <formula>"INTERNAL_ATTR"</formula>
    </cfRule>
  </conditionalFormatting>
  <conditionalFormatting sqref="M7:M8">
    <cfRule type="cellIs" dxfId="1303" priority="26" stopIfTrue="1" operator="equal">
      <formula>"OTHER"</formula>
    </cfRule>
    <cfRule type="cellIs" dxfId="1302" priority="27" stopIfTrue="1" operator="equal">
      <formula>"ASIS"</formula>
    </cfRule>
    <cfRule type="cellIs" dxfId="1301" priority="28" stopIfTrue="1" operator="equal">
      <formula>"STRING"</formula>
    </cfRule>
    <cfRule type="cellIs" dxfId="1300" priority="29" stopIfTrue="1" operator="equal">
      <formula>"NUMBER"</formula>
    </cfRule>
    <cfRule type="cellIs" dxfId="1299" priority="30" stopIfTrue="1" operator="equal">
      <formula>"EXPR"</formula>
    </cfRule>
    <cfRule type="cellIs" dxfId="1298" priority="31" stopIfTrue="1" operator="equal">
      <formula>"ATTR_RESOLUTION"</formula>
    </cfRule>
    <cfRule type="cellIs" dxfId="1297" priority="32" stopIfTrue="1" operator="equal">
      <formula>"ATTR"</formula>
    </cfRule>
  </conditionalFormatting>
  <conditionalFormatting sqref="M7:M8">
    <cfRule type="cellIs" dxfId="1296" priority="25" operator="equal">
      <formula>"INTERNAL_ATTR"</formula>
    </cfRule>
  </conditionalFormatting>
  <conditionalFormatting sqref="M7:M8">
    <cfRule type="cellIs" dxfId="1295" priority="18" stopIfTrue="1" operator="equal">
      <formula>"OTHER"</formula>
    </cfRule>
    <cfRule type="cellIs" dxfId="1294" priority="19" stopIfTrue="1" operator="equal">
      <formula>"ASIS"</formula>
    </cfRule>
    <cfRule type="cellIs" dxfId="1293" priority="20" stopIfTrue="1" operator="equal">
      <formula>"STRING"</formula>
    </cfRule>
    <cfRule type="cellIs" dxfId="1292" priority="21" stopIfTrue="1" operator="equal">
      <formula>"NUMBER"</formula>
    </cfRule>
    <cfRule type="cellIs" dxfId="1291" priority="22" stopIfTrue="1" operator="equal">
      <formula>"EXPR"</formula>
    </cfRule>
    <cfRule type="cellIs" dxfId="1290" priority="23" stopIfTrue="1" operator="equal">
      <formula>"ATTR_RESOLUTION"</formula>
    </cfRule>
    <cfRule type="cellIs" dxfId="1289" priority="24" stopIfTrue="1" operator="equal">
      <formula>"ATTR"</formula>
    </cfRule>
  </conditionalFormatting>
  <conditionalFormatting sqref="M9:M36">
    <cfRule type="cellIs" dxfId="1288" priority="1" operator="equal">
      <formula>"INTERNAL_ATTR"</formula>
    </cfRule>
  </conditionalFormatting>
  <conditionalFormatting sqref="M9:M36">
    <cfRule type="cellIs" dxfId="1287" priority="10" stopIfTrue="1" operator="equal">
      <formula>"OTHER"</formula>
    </cfRule>
    <cfRule type="cellIs" dxfId="1286" priority="11" stopIfTrue="1" operator="equal">
      <formula>"ASIS"</formula>
    </cfRule>
    <cfRule type="cellIs" dxfId="1285" priority="12" stopIfTrue="1" operator="equal">
      <formula>"STRING"</formula>
    </cfRule>
    <cfRule type="cellIs" dxfId="1284" priority="13" stopIfTrue="1" operator="equal">
      <formula>"NUMBER"</formula>
    </cfRule>
    <cfRule type="cellIs" dxfId="1283" priority="14" stopIfTrue="1" operator="equal">
      <formula>"EXPR"</formula>
    </cfRule>
    <cfRule type="cellIs" dxfId="1282" priority="15" stopIfTrue="1" operator="equal">
      <formula>"ATTR_RESOLUTION"</formula>
    </cfRule>
    <cfRule type="cellIs" dxfId="1281" priority="16" stopIfTrue="1" operator="equal">
      <formula>"ATTR"</formula>
    </cfRule>
  </conditionalFormatting>
  <conditionalFormatting sqref="M9:M36">
    <cfRule type="cellIs" dxfId="1280" priority="9" operator="equal">
      <formula>"INTERNAL_ATTR"</formula>
    </cfRule>
  </conditionalFormatting>
  <conditionalFormatting sqref="M9:M36">
    <cfRule type="cellIs" dxfId="1279" priority="2" stopIfTrue="1" operator="equal">
      <formula>"OTHER"</formula>
    </cfRule>
    <cfRule type="cellIs" dxfId="1278" priority="3" stopIfTrue="1" operator="equal">
      <formula>"ASIS"</formula>
    </cfRule>
    <cfRule type="cellIs" dxfId="1277" priority="4" stopIfTrue="1" operator="equal">
      <formula>"STRING"</formula>
    </cfRule>
    <cfRule type="cellIs" dxfId="1276" priority="5" stopIfTrue="1" operator="equal">
      <formula>"NUMBER"</formula>
    </cfRule>
    <cfRule type="cellIs" dxfId="1275" priority="6" stopIfTrue="1" operator="equal">
      <formula>"EXPR"</formula>
    </cfRule>
    <cfRule type="cellIs" dxfId="1274" priority="7" stopIfTrue="1" operator="equal">
      <formula>"ATTR_RESOLUTION"</formula>
    </cfRule>
    <cfRule type="cellIs" dxfId="1273" priority="8" stopIfTrue="1" operator="equal">
      <formula>"ATTR"</formula>
    </cfRule>
  </conditionalFormatting>
  <dataValidations count="4">
    <dataValidation type="whole" allowBlank="1" showInputMessage="1" showErrorMessage="1" error="Only numbers from 1-20 are allowed" sqref="K3:K36" xr:uid="{00000000-0002-0000-5A00-000000000000}">
      <formula1>1</formula1>
      <formula2>20</formula2>
    </dataValidation>
    <dataValidation type="list" allowBlank="1" showInputMessage="1" showErrorMessage="1" sqref="A12" xr:uid="{00000000-0002-0000-5A00-000001000000}">
      <formula1>expressionList</formula1>
    </dataValidation>
    <dataValidation type="list" allowBlank="1" showInputMessage="1" showErrorMessage="1" sqref="D7" xr:uid="{00000000-0002-0000-5A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36" xr:uid="{00000000-0002-0000-5A00-000003000000}">
      <formula1>(M3&lt;&gt;"OTHER")</formula1>
    </dataValidation>
  </dataValidation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16">
    <tabColor rgb="FF92D050"/>
  </sheetPr>
  <dimension ref="A1:M44"/>
  <sheetViews>
    <sheetView showGridLines="0" topLeftCell="D1" zoomScale="120" zoomScaleNormal="120" workbookViewId="0">
      <selection activeCell="I3" sqref="I3"/>
    </sheetView>
  </sheetViews>
  <sheetFormatPr defaultColWidth="8.81640625" defaultRowHeight="14.5" x14ac:dyDescent="0.35"/>
  <cols>
    <col min="1" max="1" width="18.81640625" style="28" bestFit="1" customWidth="1"/>
    <col min="2" max="2" width="17.81640625" style="28" bestFit="1" customWidth="1"/>
    <col min="3" max="3" width="26.81640625" style="28" bestFit="1" customWidth="1"/>
    <col min="4" max="4" width="16.453125" style="28" bestFit="1" customWidth="1"/>
    <col min="5" max="5" width="9.81640625" style="28" bestFit="1" customWidth="1"/>
    <col min="6" max="6" width="15.453125" style="28" bestFit="1" customWidth="1"/>
    <col min="7" max="7" width="41.81640625" style="28" bestFit="1" customWidth="1"/>
    <col min="8" max="8" width="8.81640625" style="28"/>
    <col min="9" max="9" width="26.81640625" style="28" bestFit="1" customWidth="1"/>
    <col min="10" max="10" width="23.36328125" style="28" bestFit="1" customWidth="1"/>
    <col min="11" max="11" width="8.1796875" style="28" bestFit="1" customWidth="1"/>
    <col min="12" max="12" width="8.81640625" style="28"/>
    <col min="13" max="13" width="17.36328125" style="28" bestFit="1" customWidth="1"/>
    <col min="14" max="16384" width="8.81640625" style="28"/>
  </cols>
  <sheetData>
    <row r="1" spans="1:13" x14ac:dyDescent="0.35">
      <c r="A1" s="31" t="s">
        <v>152</v>
      </c>
      <c r="I1" s="31" t="s">
        <v>18</v>
      </c>
      <c r="J1" s="31"/>
      <c r="K1" s="31"/>
    </row>
    <row r="2" spans="1:13" x14ac:dyDescent="0.35">
      <c r="A2" s="29" t="s">
        <v>119</v>
      </c>
      <c r="B2" s="29" t="s">
        <v>120</v>
      </c>
      <c r="C2" s="29" t="s">
        <v>0</v>
      </c>
      <c r="D2" s="29" t="s">
        <v>11</v>
      </c>
      <c r="E2" s="29" t="s">
        <v>109</v>
      </c>
      <c r="F2" s="29" t="s">
        <v>196</v>
      </c>
      <c r="G2" s="29" t="s">
        <v>191</v>
      </c>
      <c r="I2" s="16" t="str">
        <f ca="1">$C$7</f>
        <v>EVENTS_CUSTOM_COMSCORE_PRESRC</v>
      </c>
      <c r="J2" s="29" t="str">
        <f ca="1">$G$3</f>
        <v>raw_custom_comscore_comscore</v>
      </c>
      <c r="K2" s="29" t="s">
        <v>197</v>
      </c>
      <c r="M2" s="29" t="s">
        <v>866</v>
      </c>
    </row>
    <row r="3" spans="1:13" x14ac:dyDescent="0.35">
      <c r="A3" s="22" t="str">
        <f ca="1">MID(CELL("filename",$A$1),FIND("]",CELL("filename",$A$1))+1,255)</f>
        <v>presrc_29</v>
      </c>
      <c r="B3" s="22" t="str">
        <f ca="1">LEFT($A$3,FIND("_",$A$3,1)-1)</f>
        <v>presrc</v>
      </c>
      <c r="C3" s="22">
        <f ca="1">TRIM(MID($A$3,8,3))*1</f>
        <v>29</v>
      </c>
      <c r="D3" s="22" t="str">
        <f ca="1">VLOOKUP($C3,Workflows!$A:$H,4,0)</f>
        <v>CUSTOM_COMSCORE</v>
      </c>
      <c r="E3" s="22" t="str">
        <f ca="1">VLOOKUP($C3,Workflows!$A:$H,5,0)</f>
        <v>COMSCORE</v>
      </c>
      <c r="F3" s="22" t="s">
        <v>21</v>
      </c>
      <c r="G3" s="22" t="str">
        <f ca="1">VLOOKUP($C3,Workflows!$A:$K,8,0)</f>
        <v>raw_custom_comscore_comscore</v>
      </c>
      <c r="I3" s="8" t="str">
        <f>'Validation Values'!E3</f>
        <v>evtuuid</v>
      </c>
      <c r="J3" s="71" t="s">
        <v>110</v>
      </c>
      <c r="K3" s="73"/>
      <c r="M3" s="15" t="str">
        <f ca="1">IF(ISBLANK(J3),"",IF(ISNUMBER(J3),"NUMBER",IF(AND(CODE(LEFT(J3,1))=40,CODE(RIGHT(J3,1))=41),"ASIS",IF(AND(CODE(LEFT(J3,1))=39,CODE(RIGHT(J3,1))=39),"STRING",IF(AND(CODE(LEFT(J3,1))=34,CODE(RIGHT(J3,1))=34),"STRING",IF(NOT(ISNA(MATCH(J3,Variables!$B$4:$B$1000,0))),"EXPR",IF(NOT(ISNA(MATCH(J3,INDIRECT($B$3&amp;"_ATTR!$A$3:$A$1000"),0))),"ATTR_RESOLUTION",IF(NOT(ISNA(MATCH(J3,InternalColumnNames,0))),"INTERNAL_ATTR",IF(NOT(ISNA(MATCH(J3,INDIRECT("raw_"&amp;INDEX(Workflows!$B$3:$B$1000,MATCH($G$3,Workflows!$H$3:$H$1000,0))&amp;"!$J$3:$J$10000"),0))),"ATTR","OTHER")))))))))</f>
        <v>INTERNAL_ATTR</v>
      </c>
    </row>
    <row r="4" spans="1:13" x14ac:dyDescent="0.35">
      <c r="I4" s="8" t="str">
        <f>'Validation Values'!E4</f>
        <v>evt_time</v>
      </c>
      <c r="J4" s="71" t="s">
        <v>37</v>
      </c>
      <c r="K4" s="73"/>
      <c r="M4" s="15" t="str">
        <f ca="1">IF(ISBLANK(J4),"",IF(ISNUMBER(J4),"NUMBER",IF(AND(CODE(LEFT(J4,1))=40,CODE(RIGHT(J4,1))=41),"ASIS",IF(AND(CODE(LEFT(J4,1))=39,CODE(RIGHT(J4,1))=39),"STRING",IF(AND(CODE(LEFT(J4,1))=34,CODE(RIGHT(J4,1))=34),"STRING",IF(NOT(ISNA(MATCH(J4,Variables!$B$4:$B$1000,0))),"EXPR",IF(NOT(ISNA(MATCH(J4,INDIRECT($B$3&amp;"_ATTR!$A$3:$A$1000"),0))),"ATTR_RESOLUTION",IF(NOT(ISNA(MATCH(J4,InternalColumnNames,0))),"INTERNAL_ATTR",IF(NOT(ISNA(MATCH(J4,INDIRECT("raw_"&amp;INDEX(Workflows!$B$3:$B$1000,MATCH($G$3,Workflows!$H$3:$H$1000,0))&amp;"!$J$3:$J$10000"),0))),"ATTR","OTHER")))))))))</f>
        <v>ATTR</v>
      </c>
    </row>
    <row r="5" spans="1:13" x14ac:dyDescent="0.35">
      <c r="A5" s="31" t="s">
        <v>151</v>
      </c>
      <c r="I5" s="8" t="str">
        <f>'Validation Values'!E5</f>
        <v>evt_type_class</v>
      </c>
      <c r="J5" s="75" t="s">
        <v>1145</v>
      </c>
      <c r="K5" s="73"/>
      <c r="M5" s="15" t="str">
        <f ca="1">IF(ISBLANK(J5),"",IF(ISNUMBER(J5),"NUMBER",IF(AND(CODE(LEFT(J5,1))=40,CODE(RIGHT(J5,1))=41),"ASIS",IF(AND(CODE(LEFT(J5,1))=39,CODE(RIGHT(J5,1))=39),"STRING",IF(AND(CODE(LEFT(J5,1))=34,CODE(RIGHT(J5,1))=34),"STRING",IF(NOT(ISNA(MATCH(J5,Variables!$B$4:$B$1000,0))),"EXPR",IF(NOT(ISNA(MATCH(J5,INDIRECT($B$3&amp;"_ATTR!$A$3:$A$1000"),0))),"ATTR_RESOLUTION",IF(NOT(ISNA(MATCH(J5,InternalColumnNames,0))),"INTERNAL_ATTR",IF(NOT(ISNA(MATCH(J5,INDIRECT("raw_"&amp;INDEX(Workflows!$B$3:$B$1000,MATCH($G$3,Workflows!$H$3:$H$1000,0))&amp;"!$J$3:$J$10000"),0))),"ATTR","OTHER")))))))))</f>
        <v>STRING</v>
      </c>
    </row>
    <row r="6" spans="1:13" x14ac:dyDescent="0.35">
      <c r="A6" s="29" t="s">
        <v>12</v>
      </c>
      <c r="B6" s="29" t="s">
        <v>198</v>
      </c>
      <c r="C6" s="29" t="s">
        <v>10</v>
      </c>
      <c r="D6" s="29" t="s">
        <v>190</v>
      </c>
      <c r="I6" s="8" t="str">
        <f>'Validation Values'!E6</f>
        <v>evt_campaign_key</v>
      </c>
      <c r="J6" s="71" t="s">
        <v>1073</v>
      </c>
      <c r="K6" s="73"/>
      <c r="M6" s="15" t="str">
        <f ca="1">IF(ISBLANK(J6),"",IF(ISNUMBER(J6),"NUMBER",IF(AND(CODE(LEFT(J6,1))=40,CODE(RIGHT(J6,1))=41),"ASIS",IF(AND(CODE(LEFT(J6,1))=39,CODE(RIGHT(J6,1))=39),"STRING",IF(AND(CODE(LEFT(J6,1))=34,CODE(RIGHT(J6,1))=34),"STRING",IF(NOT(ISNA(MATCH(J6,Variables!$B$4:$B$1000,0))),"EXPR",IF(NOT(ISNA(MATCH(J6,INDIRECT($B$3&amp;"_ATTR!$A$3:$A$1000"),0))),"ATTR_RESOLUTION",IF(NOT(ISNA(MATCH(J6,InternalColumnNames,0))),"INTERNAL_ATTR",IF(NOT(ISNA(MATCH(J6,INDIRECT("raw_"&amp;INDEX(Workflows!$B$3:$B$1000,MATCH($G$3,Workflows!$H$3:$H$1000,0))&amp;"!$J$3:$J$10000"),0))),"ATTR","OTHER")))))))))</f>
        <v>ATTR</v>
      </c>
    </row>
    <row r="7" spans="1:13" x14ac:dyDescent="0.35">
      <c r="A7" s="22" t="str">
        <f ca="1">VLOOKUP($C3,Workflows!$A:$K,6,0)</f>
        <v>EVENTS</v>
      </c>
      <c r="B7" s="22" t="s">
        <v>19</v>
      </c>
      <c r="C7" s="26" t="str">
        <f ca="1">VLOOKUP($C$3,Workflows!$A:$I,9,0)</f>
        <v>EVENTS_CUSTOM_COMSCORE_PRESRC</v>
      </c>
      <c r="D7" s="70" t="b">
        <v>0</v>
      </c>
      <c r="I7" s="8" t="str">
        <f>'Validation Values'!E7</f>
        <v>evt_placement_key</v>
      </c>
      <c r="J7" s="71" t="s">
        <v>1073</v>
      </c>
      <c r="K7" s="73"/>
      <c r="M7" s="15" t="str">
        <f ca="1">IF(ISBLANK(J7),"",IF(ISNUMBER(J7),"NUMBER",IF(AND(CODE(LEFT(J7,1))=40,CODE(RIGHT(J7,1))=41),"ASIS",IF(AND(CODE(LEFT(J7,1))=39,CODE(RIGHT(J7,1))=39),"STRING",IF(AND(CODE(LEFT(J7,1))=34,CODE(RIGHT(J7,1))=34),"STRING",IF(NOT(ISNA(MATCH(J7,Variables!$B$4:$B$1000,0))),"EXPR",IF(NOT(ISNA(MATCH(J7,INDIRECT($B$3&amp;"_ATTR!$A$3:$A$1000"),0))),"ATTR_RESOLUTION",IF(NOT(ISNA(MATCH(J7,InternalColumnNames,0))),"INTERNAL_ATTR",IF(NOT(ISNA(MATCH(J7,INDIRECT("raw_"&amp;INDEX(Workflows!$B$3:$B$1000,MATCH($G$3,Workflows!$H$3:$H$1000,0))&amp;"!$J$3:$J$10000"),0))),"ATTR","OTHER")))))))))</f>
        <v>ATTR</v>
      </c>
    </row>
    <row r="8" spans="1:13" x14ac:dyDescent="0.35">
      <c r="I8" s="8" t="str">
        <f>'Validation Values'!E8</f>
        <v>evt_creative_key</v>
      </c>
      <c r="J8" s="71" t="s">
        <v>1073</v>
      </c>
      <c r="K8" s="73"/>
      <c r="M8" s="15" t="str">
        <f ca="1">IF(ISBLANK(J8),"",IF(ISNUMBER(J8),"NUMBER",IF(AND(CODE(LEFT(J8,1))=40,CODE(RIGHT(J8,1))=41),"ASIS",IF(AND(CODE(LEFT(J8,1))=39,CODE(RIGHT(J8,1))=39),"STRING",IF(AND(CODE(LEFT(J8,1))=34,CODE(RIGHT(J8,1))=34),"STRING",IF(NOT(ISNA(MATCH(J8,Variables!$B$4:$B$1000,0))),"EXPR",IF(NOT(ISNA(MATCH(J8,INDIRECT($B$3&amp;"_ATTR!$A$3:$A$1000"),0))),"ATTR_RESOLUTION",IF(NOT(ISNA(MATCH(J8,InternalColumnNames,0))),"INTERNAL_ATTR",IF(NOT(ISNA(MATCH(J8,INDIRECT("raw_"&amp;INDEX(Workflows!$B$3:$B$1000,MATCH($G$3,Workflows!$H$3:$H$1000,0))&amp;"!$J$3:$J$10000"),0))),"ATTR","OTHER")))))))))</f>
        <v>ATTR</v>
      </c>
    </row>
    <row r="9" spans="1:13" x14ac:dyDescent="0.35">
      <c r="I9" s="8" t="str">
        <f>'Validation Values'!E9</f>
        <v>evt_geo_key</v>
      </c>
      <c r="J9" s="71"/>
      <c r="K9" s="73"/>
      <c r="M9" s="15" t="str">
        <f ca="1">IF(ISBLANK(J9),"",IF(ISNUMBER(J9),"NUMBER",IF(AND(CODE(LEFT(J9,1))=40,CODE(RIGHT(J9,1))=41),"ASIS",IF(AND(CODE(LEFT(J9,1))=39,CODE(RIGHT(J9,1))=39),"STRING",IF(AND(CODE(LEFT(J9,1))=34,CODE(RIGHT(J9,1))=34),"STRING",IF(NOT(ISNA(MATCH(J9,Variables!$B$4:$B$1000,0))),"EXPR",IF(NOT(ISNA(MATCH(J9,INDIRECT($B$3&amp;"_ATTR!$A$3:$A$1000"),0))),"ATTR_RESOLUTION",IF(NOT(ISNA(MATCH(J9,InternalColumnNames,0))),"INTERNAL_ATTR",IF(NOT(ISNA(MATCH(J9,INDIRECT("raw_"&amp;INDEX(Workflows!$B$3:$B$1000,MATCH($G$3,Workflows!$H$3:$H$1000,0))&amp;"!$J$3:$J$10000"),0))),"ATTR","OTHER")))))))))</f>
        <v/>
      </c>
    </row>
    <row r="10" spans="1:13" x14ac:dyDescent="0.35">
      <c r="A10" s="31" t="s">
        <v>124</v>
      </c>
      <c r="I10" s="8" t="str">
        <f>'Validation Values'!E10</f>
        <v>evt_publisher_key</v>
      </c>
      <c r="J10" s="74"/>
      <c r="K10" s="73"/>
      <c r="M10" s="15" t="str">
        <f ca="1">IF(ISBLANK(J10),"",IF(ISNUMBER(J10),"NUMBER",IF(AND(CODE(LEFT(J10,1))=40,CODE(RIGHT(J10,1))=41),"ASIS",IF(AND(CODE(LEFT(J10,1))=39,CODE(RIGHT(J10,1))=39),"STRING",IF(AND(CODE(LEFT(J10,1))=34,CODE(RIGHT(J10,1))=34),"STRING",IF(NOT(ISNA(MATCH(J10,Variables!$B$4:$B$1000,0))),"EXPR",IF(NOT(ISNA(MATCH(J10,INDIRECT($B$3&amp;"_ATTR!$A$3:$A$1000"),0))),"ATTR_RESOLUTION",IF(NOT(ISNA(MATCH(J10,InternalColumnNames,0))),"INTERNAL_ATTR",IF(NOT(ISNA(MATCH(J10,INDIRECT("raw_"&amp;INDEX(Workflows!$B$3:$B$1000,MATCH($G$3,Workflows!$H$3:$H$1000,0))&amp;"!$J$3:$J$10000"),0))),"ATTR","OTHER")))))))))</f>
        <v/>
      </c>
    </row>
    <row r="11" spans="1:13" x14ac:dyDescent="0.35">
      <c r="A11" s="29" t="s">
        <v>123</v>
      </c>
      <c r="I11" s="8" t="str">
        <f>'Validation Values'!E11</f>
        <v>evt_advertiser_key</v>
      </c>
      <c r="J11" s="71"/>
      <c r="K11" s="73"/>
      <c r="M11" s="15" t="str">
        <f ca="1">IF(ISBLANK(J11),"",IF(ISNUMBER(J11),"NUMBER",IF(AND(CODE(LEFT(J11,1))=40,CODE(RIGHT(J11,1))=41),"ASIS",IF(AND(CODE(LEFT(J11,1))=39,CODE(RIGHT(J11,1))=39),"STRING",IF(AND(CODE(LEFT(J11,1))=34,CODE(RIGHT(J11,1))=34),"STRING",IF(NOT(ISNA(MATCH(J11,Variables!$B$4:$B$1000,0))),"EXPR",IF(NOT(ISNA(MATCH(J11,INDIRECT($B$3&amp;"_ATTR!$A$3:$A$1000"),0))),"ATTR_RESOLUTION",IF(NOT(ISNA(MATCH(J11,InternalColumnNames,0))),"INTERNAL_ATTR",IF(NOT(ISNA(MATCH(J11,INDIRECT("raw_"&amp;INDEX(Workflows!$B$3:$B$1000,MATCH($G$3,Workflows!$H$3:$H$1000,0))&amp;"!$J$3:$J$10000"),0))),"ATTR","OTHER")))))))))</f>
        <v/>
      </c>
    </row>
    <row r="12" spans="1:13" x14ac:dyDescent="0.35">
      <c r="A12" s="71"/>
      <c r="I12" s="8" t="str">
        <f>'Validation Values'!E12</f>
        <v>evt_adgroup_key</v>
      </c>
      <c r="J12" s="71"/>
      <c r="K12" s="73"/>
      <c r="M12" s="15" t="str">
        <f ca="1">IF(ISBLANK(J12),"",IF(ISNUMBER(J12),"NUMBER",IF(AND(CODE(LEFT(J12,1))=40,CODE(RIGHT(J12,1))=41),"ASIS",IF(AND(CODE(LEFT(J12,1))=39,CODE(RIGHT(J12,1))=39),"STRING",IF(AND(CODE(LEFT(J12,1))=34,CODE(RIGHT(J12,1))=34),"STRING",IF(NOT(ISNA(MATCH(J12,Variables!$B$4:$B$1000,0))),"EXPR",IF(NOT(ISNA(MATCH(J12,INDIRECT($B$3&amp;"_ATTR!$A$3:$A$1000"),0))),"ATTR_RESOLUTION",IF(NOT(ISNA(MATCH(J12,InternalColumnNames,0))),"INTERNAL_ATTR",IF(NOT(ISNA(MATCH(J12,INDIRECT("raw_"&amp;INDEX(Workflows!$B$3:$B$1000,MATCH($G$3,Workflows!$H$3:$H$1000,0))&amp;"!$J$3:$J$10000"),0))),"ATTR","OTHER")))))))))</f>
        <v/>
      </c>
    </row>
    <row r="13" spans="1:13" x14ac:dyDescent="0.35">
      <c r="I13" s="8" t="str">
        <f>'Validation Values'!E13</f>
        <v>evt_device_type_key</v>
      </c>
      <c r="J13" s="71"/>
      <c r="K13" s="73"/>
      <c r="M13" s="15" t="str">
        <f ca="1">IF(ISBLANK(J13),"",IF(ISNUMBER(J13),"NUMBER",IF(AND(CODE(LEFT(J13,1))=40,CODE(RIGHT(J13,1))=41),"ASIS",IF(AND(CODE(LEFT(J13,1))=39,CODE(RIGHT(J13,1))=39),"STRING",IF(AND(CODE(LEFT(J13,1))=34,CODE(RIGHT(J13,1))=34),"STRING",IF(NOT(ISNA(MATCH(J13,Variables!$B$4:$B$1000,0))),"EXPR",IF(NOT(ISNA(MATCH(J13,INDIRECT($B$3&amp;"_ATTR!$A$3:$A$1000"),0))),"ATTR_RESOLUTION",IF(NOT(ISNA(MATCH(J13,InternalColumnNames,0))),"INTERNAL_ATTR",IF(NOT(ISNA(MATCH(J13,INDIRECT("raw_"&amp;INDEX(Workflows!$B$3:$B$1000,MATCH($G$3,Workflows!$H$3:$H$1000,0))&amp;"!$J$3:$J$10000"),0))),"ATTR","OTHER")))))))))</f>
        <v/>
      </c>
    </row>
    <row r="14" spans="1:13" x14ac:dyDescent="0.35">
      <c r="I14" s="8" t="str">
        <f>'Validation Values'!E14</f>
        <v>evt_source</v>
      </c>
      <c r="J14" s="71" t="s">
        <v>118</v>
      </c>
      <c r="K14" s="73"/>
      <c r="M14" s="15" t="str">
        <f ca="1">IF(ISBLANK(J14),"",IF(ISNUMBER(J14),"NUMBER",IF(AND(CODE(LEFT(J14,1))=40,CODE(RIGHT(J14,1))=41),"ASIS",IF(AND(CODE(LEFT(J14,1))=39,CODE(RIGHT(J14,1))=39),"STRING",IF(AND(CODE(LEFT(J14,1))=34,CODE(RIGHT(J14,1))=34),"STRING",IF(NOT(ISNA(MATCH(J14,Variables!$B$4:$B$1000,0))),"EXPR",IF(NOT(ISNA(MATCH(J14,INDIRECT($B$3&amp;"_ATTR!$A$3:$A$1000"),0))),"ATTR_RESOLUTION",IF(NOT(ISNA(MATCH(J14,InternalColumnNames,0))),"INTERNAL_ATTR",IF(NOT(ISNA(MATCH(J14,INDIRECT("raw_"&amp;INDEX(Workflows!$B$3:$B$1000,MATCH($G$3,Workflows!$H$3:$H$1000,0))&amp;"!$J$3:$J$10000"),0))),"ATTR","OTHER")))))))))</f>
        <v>INTERNAL_ATTR</v>
      </c>
    </row>
    <row r="15" spans="1:13" x14ac:dyDescent="0.35">
      <c r="I15" s="8" t="str">
        <f>'Validation Values'!E15</f>
        <v>epc</v>
      </c>
      <c r="J15" s="72" t="s">
        <v>1069</v>
      </c>
      <c r="K15" s="71"/>
      <c r="M15" s="15" t="str">
        <f ca="1">IF(ISBLANK(J15),"",IF(ISNUMBER(J15),"NUMBER",IF(AND(CODE(LEFT(J15,1))=40,CODE(RIGHT(J15,1))=41),"ASIS",IF(AND(CODE(LEFT(J15,1))=39,CODE(RIGHT(J15,1))=39),"STRING",IF(AND(CODE(LEFT(J15,1))=34,CODE(RIGHT(J15,1))=34),"STRING",IF(NOT(ISNA(MATCH(J15,Variables!$B$4:$B$1000,0))),"EXPR",IF(NOT(ISNA(MATCH(J15,INDIRECT($B$3&amp;"_ATTR!$A$3:$A$1000"),0))),"ATTR_RESOLUTION",IF(NOT(ISNA(MATCH(J15,InternalColumnNames,0))),"INTERNAL_ATTR",IF(NOT(ISNA(MATCH(J15,INDIRECT("raw_"&amp;INDEX(Workflows!$B$3:$B$1000,MATCH($G$3,Workflows!$H$3:$H$1000,0))&amp;"!$J$3:$J$10000"),0))),"ATTR","OTHER")))))))))</f>
        <v>EXPR</v>
      </c>
    </row>
    <row r="16" spans="1:13" x14ac:dyDescent="0.35">
      <c r="I16" s="8" t="str">
        <f>'Validation Values'!E16</f>
        <v>evt_is_measurable</v>
      </c>
      <c r="J16" s="75" t="s">
        <v>114</v>
      </c>
      <c r="K16" s="71"/>
      <c r="M16" s="15" t="str">
        <f ca="1">IF(ISBLANK(J16),"",IF(ISNUMBER(J16),"NUMBER",IF(AND(CODE(LEFT(J16,1))=40,CODE(RIGHT(J16,1))=41),"ASIS",IF(AND(CODE(LEFT(J16,1))=39,CODE(RIGHT(J16,1))=39),"STRING",IF(AND(CODE(LEFT(J16,1))=34,CODE(RIGHT(J16,1))=34),"STRING",IF(NOT(ISNA(MATCH(J16,Variables!$B$4:$B$1000,0))),"EXPR",IF(NOT(ISNA(MATCH(J16,INDIRECT($B$3&amp;"_ATTR!$A$3:$A$1000"),0))),"ATTR_RESOLUTION",IF(NOT(ISNA(MATCH(J16,InternalColumnNames,0))),"INTERNAL_ATTR",IF(NOT(ISNA(MATCH(J16,INDIRECT("raw_"&amp;INDEX(Workflows!$B$3:$B$1000,MATCH($G$3,Workflows!$H$3:$H$1000,0))&amp;"!$J$3:$J$10000"),0))),"ATTR","OTHER")))))))))</f>
        <v>STRING</v>
      </c>
    </row>
    <row r="17" spans="9:13" x14ac:dyDescent="0.35">
      <c r="I17" s="8" t="str">
        <f>'Validation Values'!E17</f>
        <v>evt_is_viewable</v>
      </c>
      <c r="J17" s="75" t="s">
        <v>114</v>
      </c>
      <c r="K17" s="71"/>
      <c r="M17" s="15" t="str">
        <f ca="1">IF(ISBLANK(J17),"",IF(ISNUMBER(J17),"NUMBER",IF(AND(CODE(LEFT(J17,1))=40,CODE(RIGHT(J17,1))=41),"ASIS",IF(AND(CODE(LEFT(J17,1))=39,CODE(RIGHT(J17,1))=39),"STRING",IF(AND(CODE(LEFT(J17,1))=34,CODE(RIGHT(J17,1))=34),"STRING",IF(NOT(ISNA(MATCH(J17,Variables!$B$4:$B$1000,0))),"EXPR",IF(NOT(ISNA(MATCH(J17,INDIRECT($B$3&amp;"_ATTR!$A$3:$A$1000"),0))),"ATTR_RESOLUTION",IF(NOT(ISNA(MATCH(J17,InternalColumnNames,0))),"INTERNAL_ATTR",IF(NOT(ISNA(MATCH(J17,INDIRECT("raw_"&amp;INDEX(Workflows!$B$3:$B$1000,MATCH($G$3,Workflows!$H$3:$H$1000,0))&amp;"!$J$3:$J$10000"),0))),"ATTR","OTHER")))))))))</f>
        <v>STRING</v>
      </c>
    </row>
    <row r="18" spans="9:13" x14ac:dyDescent="0.35">
      <c r="I18" s="8" t="str">
        <f>'Validation Values'!E18</f>
        <v>evt_is_new_user</v>
      </c>
      <c r="J18" s="75" t="s">
        <v>114</v>
      </c>
      <c r="K18" s="71"/>
      <c r="M18" s="15" t="str">
        <f ca="1">IF(ISBLANK(J18),"",IF(ISNUMBER(J18),"NUMBER",IF(AND(CODE(LEFT(J18,1))=40,CODE(RIGHT(J18,1))=41),"ASIS",IF(AND(CODE(LEFT(J18,1))=39,CODE(RIGHT(J18,1))=39),"STRING",IF(AND(CODE(LEFT(J18,1))=34,CODE(RIGHT(J18,1))=34),"STRING",IF(NOT(ISNA(MATCH(J18,Variables!$B$4:$B$1000,0))),"EXPR",IF(NOT(ISNA(MATCH(J18,INDIRECT($B$3&amp;"_ATTR!$A$3:$A$1000"),0))),"ATTR_RESOLUTION",IF(NOT(ISNA(MATCH(J18,InternalColumnNames,0))),"INTERNAL_ATTR",IF(NOT(ISNA(MATCH(J18,INDIRECT("raw_"&amp;INDEX(Workflows!$B$3:$B$1000,MATCH($G$3,Workflows!$H$3:$H$1000,0))&amp;"!$J$3:$J$10000"),0))),"ATTR","OTHER")))))))))</f>
        <v>STRING</v>
      </c>
    </row>
    <row r="19" spans="9:13" x14ac:dyDescent="0.35">
      <c r="I19" s="8" t="str">
        <f>'Validation Values'!E19</f>
        <v>evt_is_opted_out</v>
      </c>
      <c r="J19" s="75" t="s">
        <v>114</v>
      </c>
      <c r="K19" s="71"/>
      <c r="M19" s="15" t="str">
        <f ca="1">IF(ISBLANK(J19),"",IF(ISNUMBER(J19),"NUMBER",IF(AND(CODE(LEFT(J19,1))=40,CODE(RIGHT(J19,1))=41),"ASIS",IF(AND(CODE(LEFT(J19,1))=39,CODE(RIGHT(J19,1))=39),"STRING",IF(AND(CODE(LEFT(J19,1))=34,CODE(RIGHT(J19,1))=34),"STRING",IF(NOT(ISNA(MATCH(J19,Variables!$B$4:$B$1000,0))),"EXPR",IF(NOT(ISNA(MATCH(J19,INDIRECT($B$3&amp;"_ATTR!$A$3:$A$1000"),0))),"ATTR_RESOLUTION",IF(NOT(ISNA(MATCH(J19,InternalColumnNames,0))),"INTERNAL_ATTR",IF(NOT(ISNA(MATCH(J19,INDIRECT("raw_"&amp;INDEX(Workflows!$B$3:$B$1000,MATCH($G$3,Workflows!$H$3:$H$1000,0))&amp;"!$J$3:$J$10000"),0))),"ATTR","OTHER")))))))))</f>
        <v>STRING</v>
      </c>
    </row>
    <row r="20" spans="9:13" x14ac:dyDescent="0.35">
      <c r="I20" s="8" t="str">
        <f>'Validation Values'!E20</f>
        <v>evt_referrer_url</v>
      </c>
      <c r="J20" s="72" t="s">
        <v>745</v>
      </c>
      <c r="K20" s="71"/>
      <c r="M20" s="15" t="str">
        <f ca="1">IF(ISBLANK(J20),"",IF(ISNUMBER(J20),"NUMBER",IF(AND(CODE(LEFT(J20,1))=40,CODE(RIGHT(J20,1))=41),"ASIS",IF(AND(CODE(LEFT(J20,1))=39,CODE(RIGHT(J20,1))=39),"STRING",IF(AND(CODE(LEFT(J20,1))=34,CODE(RIGHT(J20,1))=34),"STRING",IF(NOT(ISNA(MATCH(J20,Variables!$B$4:$B$1000,0))),"EXPR",IF(NOT(ISNA(MATCH(J20,INDIRECT($B$3&amp;"_ATTR!$A$3:$A$1000"),0))),"ATTR_RESOLUTION",IF(NOT(ISNA(MATCH(J20,InternalColumnNames,0))),"INTERNAL_ATTR",IF(NOT(ISNA(MATCH(J20,INDIRECT("raw_"&amp;INDEX(Workflows!$B$3:$B$1000,MATCH($G$3,Workflows!$H$3:$H$1000,0))&amp;"!$J$3:$J$10000"),0))),"ATTR","OTHER")))))))))</f>
        <v>EXPR</v>
      </c>
    </row>
    <row r="21" spans="9:13" x14ac:dyDescent="0.35">
      <c r="I21" s="8" t="str">
        <f>'Validation Values'!E21</f>
        <v>evt_keyword</v>
      </c>
      <c r="J21" s="71"/>
      <c r="K21" s="71"/>
      <c r="M21" s="15" t="str">
        <f ca="1">IF(ISBLANK(J21),"",IF(ISNUMBER(J21),"NUMBER",IF(AND(CODE(LEFT(J21,1))=40,CODE(RIGHT(J21,1))=41),"ASIS",IF(AND(CODE(LEFT(J21,1))=39,CODE(RIGHT(J21,1))=39),"STRING",IF(AND(CODE(LEFT(J21,1))=34,CODE(RIGHT(J21,1))=34),"STRING",IF(NOT(ISNA(MATCH(J21,Variables!$B$4:$B$1000,0))),"EXPR",IF(NOT(ISNA(MATCH(J21,INDIRECT($B$3&amp;"_ATTR!$A$3:$A$1000"),0))),"ATTR_RESOLUTION",IF(NOT(ISNA(MATCH(J21,InternalColumnNames,0))),"INTERNAL_ATTR",IF(NOT(ISNA(MATCH(J21,INDIRECT("raw_"&amp;INDEX(Workflows!$B$3:$B$1000,MATCH($G$3,Workflows!$H$3:$H$1000,0))&amp;"!$J$3:$J$10000"),0))),"ATTR","OTHER")))))))))</f>
        <v/>
      </c>
    </row>
    <row r="22" spans="9:13" x14ac:dyDescent="0.35">
      <c r="I22" s="8" t="str">
        <f>'Validation Values'!E22</f>
        <v>ak_user_id</v>
      </c>
      <c r="J22" s="71" t="s">
        <v>1072</v>
      </c>
      <c r="K22" s="73"/>
      <c r="M22" s="15" t="str">
        <f ca="1">IF(ISBLANK(J22),"",IF(ISNUMBER(J22),"NUMBER",IF(AND(CODE(LEFT(J22,1))=40,CODE(RIGHT(J22,1))=41),"ASIS",IF(AND(CODE(LEFT(J22,1))=39,CODE(RIGHT(J22,1))=39),"STRING",IF(AND(CODE(LEFT(J22,1))=34,CODE(RIGHT(J22,1))=34),"STRING",IF(NOT(ISNA(MATCH(J22,Variables!$B$4:$B$1000,0))),"EXPR",IF(NOT(ISNA(MATCH(J22,INDIRECT($B$3&amp;"_ATTR!$A$3:$A$1000"),0))),"ATTR_RESOLUTION",IF(NOT(ISNA(MATCH(J22,InternalColumnNames,0))),"INTERNAL_ATTR",IF(NOT(ISNA(MATCH(J22,INDIRECT("raw_"&amp;INDEX(Workflows!$B$3:$B$1000,MATCH($G$3,Workflows!$H$3:$H$1000,0))&amp;"!$J$3:$J$10000"),0))),"ATTR","OTHER")))))))))</f>
        <v>ATTR</v>
      </c>
    </row>
    <row r="23" spans="9:13" x14ac:dyDescent="0.35">
      <c r="I23" s="8" t="str">
        <f>'Validation Values'!E23</f>
        <v>evt_e1_segment</v>
      </c>
      <c r="J23" s="72" t="s">
        <v>745</v>
      </c>
      <c r="K23" s="71"/>
      <c r="M23" s="15" t="str">
        <f ca="1">IF(ISBLANK(J23),"",IF(ISNUMBER(J23),"NUMBER",IF(AND(CODE(LEFT(J23,1))=40,CODE(RIGHT(J23,1))=41),"ASIS",IF(AND(CODE(LEFT(J23,1))=39,CODE(RIGHT(J23,1))=39),"STRING",IF(AND(CODE(LEFT(J23,1))=34,CODE(RIGHT(J23,1))=34),"STRING",IF(NOT(ISNA(MATCH(J23,Variables!$B$4:$B$1000,0))),"EXPR",IF(NOT(ISNA(MATCH(J23,INDIRECT($B$3&amp;"_ATTR!$A$3:$A$1000"),0))),"ATTR_RESOLUTION",IF(NOT(ISNA(MATCH(J23,InternalColumnNames,0))),"INTERNAL_ATTR",IF(NOT(ISNA(MATCH(J23,INDIRECT("raw_"&amp;INDEX(Workflows!$B$3:$B$1000,MATCH($G$3,Workflows!$H$3:$H$1000,0))&amp;"!$J$3:$J$10000"),0))),"ATTR","OTHER")))))))))</f>
        <v>EXPR</v>
      </c>
    </row>
    <row r="24" spans="9:13" x14ac:dyDescent="0.35">
      <c r="I24" s="8" t="str">
        <f>'Validation Values'!E24</f>
        <v>evt_is_bot_user</v>
      </c>
      <c r="J24" s="75" t="s">
        <v>114</v>
      </c>
      <c r="K24" s="71"/>
      <c r="M24" s="15" t="str">
        <f ca="1">IF(ISBLANK(J24),"",IF(ISNUMBER(J24),"NUMBER",IF(AND(CODE(LEFT(J24,1))=40,CODE(RIGHT(J24,1))=41),"ASIS",IF(AND(CODE(LEFT(J24,1))=39,CODE(RIGHT(J24,1))=39),"STRING",IF(AND(CODE(LEFT(J24,1))=34,CODE(RIGHT(J24,1))=34),"STRING",IF(NOT(ISNA(MATCH(J24,Variables!$B$4:$B$1000,0))),"EXPR",IF(NOT(ISNA(MATCH(J24,INDIRECT($B$3&amp;"_ATTR!$A$3:$A$1000"),0))),"ATTR_RESOLUTION",IF(NOT(ISNA(MATCH(J24,InternalColumnNames,0))),"INTERNAL_ATTR",IF(NOT(ISNA(MATCH(J24,INDIRECT("raw_"&amp;INDEX(Workflows!$B$3:$B$1000,MATCH($G$3,Workflows!$H$3:$H$1000,0))&amp;"!$J$3:$J$10000"),0))),"ATTR","OTHER")))))))))</f>
        <v>STRING</v>
      </c>
    </row>
    <row r="25" spans="9:13" x14ac:dyDescent="0.35">
      <c r="I25" s="8" t="str">
        <f>'Validation Values'!E25</f>
        <v>evt_custom1</v>
      </c>
      <c r="J25" s="72" t="s">
        <v>745</v>
      </c>
      <c r="K25" s="71"/>
      <c r="M25" s="15" t="str">
        <f ca="1">IF(ISBLANK(J25),"",IF(ISNUMBER(J25),"NUMBER",IF(AND(CODE(LEFT(J25,1))=40,CODE(RIGHT(J25,1))=41),"ASIS",IF(AND(CODE(LEFT(J25,1))=39,CODE(RIGHT(J25,1))=39),"STRING",IF(AND(CODE(LEFT(J25,1))=34,CODE(RIGHT(J25,1))=34),"STRING",IF(NOT(ISNA(MATCH(J25,Variables!$B$4:$B$1000,0))),"EXPR",IF(NOT(ISNA(MATCH(J25,INDIRECT($B$3&amp;"_ATTR!$A$3:$A$1000"),0))),"ATTR_RESOLUTION",IF(NOT(ISNA(MATCH(J25,InternalColumnNames,0))),"INTERNAL_ATTR",IF(NOT(ISNA(MATCH(J25,INDIRECT("raw_"&amp;INDEX(Workflows!$B$3:$B$1000,MATCH($G$3,Workflows!$H$3:$H$1000,0))&amp;"!$J$3:$J$10000"),0))),"ATTR","OTHER")))))))))</f>
        <v>EXPR</v>
      </c>
    </row>
    <row r="26" spans="9:13" x14ac:dyDescent="0.35">
      <c r="I26" s="8" t="str">
        <f>'Validation Values'!E26</f>
        <v>evt_custom2</v>
      </c>
      <c r="J26" s="72" t="s">
        <v>745</v>
      </c>
      <c r="K26" s="71"/>
      <c r="M26" s="15" t="str">
        <f ca="1">IF(ISBLANK(J26),"",IF(ISNUMBER(J26),"NUMBER",IF(AND(CODE(LEFT(J26,1))=40,CODE(RIGHT(J26,1))=41),"ASIS",IF(AND(CODE(LEFT(J26,1))=39,CODE(RIGHT(J26,1))=39),"STRING",IF(AND(CODE(LEFT(J26,1))=34,CODE(RIGHT(J26,1))=34),"STRING",IF(NOT(ISNA(MATCH(J26,Variables!$B$4:$B$1000,0))),"EXPR",IF(NOT(ISNA(MATCH(J26,INDIRECT($B$3&amp;"_ATTR!$A$3:$A$1000"),0))),"ATTR_RESOLUTION",IF(NOT(ISNA(MATCH(J26,InternalColumnNames,0))),"INTERNAL_ATTR",IF(NOT(ISNA(MATCH(J26,INDIRECT("raw_"&amp;INDEX(Workflows!$B$3:$B$1000,MATCH($G$3,Workflows!$H$3:$H$1000,0))&amp;"!$J$3:$J$10000"),0))),"ATTR","OTHER")))))))))</f>
        <v>EXPR</v>
      </c>
    </row>
    <row r="27" spans="9:13" x14ac:dyDescent="0.35">
      <c r="I27" s="8" t="str">
        <f>'Validation Values'!E27</f>
        <v>evt_custom3</v>
      </c>
      <c r="J27" s="72" t="s">
        <v>745</v>
      </c>
      <c r="K27" s="71"/>
      <c r="M27" s="15" t="str">
        <f ca="1">IF(ISBLANK(J27),"",IF(ISNUMBER(J27),"NUMBER",IF(AND(CODE(LEFT(J27,1))=40,CODE(RIGHT(J27,1))=41),"ASIS",IF(AND(CODE(LEFT(J27,1))=39,CODE(RIGHT(J27,1))=39),"STRING",IF(AND(CODE(LEFT(J27,1))=34,CODE(RIGHT(J27,1))=34),"STRING",IF(NOT(ISNA(MATCH(J27,Variables!$B$4:$B$1000,0))),"EXPR",IF(NOT(ISNA(MATCH(J27,INDIRECT($B$3&amp;"_ATTR!$A$3:$A$1000"),0))),"ATTR_RESOLUTION",IF(NOT(ISNA(MATCH(J27,InternalColumnNames,0))),"INTERNAL_ATTR",IF(NOT(ISNA(MATCH(J27,INDIRECT("raw_"&amp;INDEX(Workflows!$B$3:$B$1000,MATCH($G$3,Workflows!$H$3:$H$1000,0))&amp;"!$J$3:$J$10000"),0))),"ATTR","OTHER")))))))))</f>
        <v>EXPR</v>
      </c>
    </row>
    <row r="28" spans="9:13" x14ac:dyDescent="0.35">
      <c r="I28" s="8" t="str">
        <f>'Validation Values'!E28</f>
        <v>evt_custom4</v>
      </c>
      <c r="J28" s="72" t="s">
        <v>745</v>
      </c>
      <c r="K28" s="71"/>
      <c r="M28" s="15" t="str">
        <f ca="1">IF(ISBLANK(J28),"",IF(ISNUMBER(J28),"NUMBER",IF(AND(CODE(LEFT(J28,1))=40,CODE(RIGHT(J28,1))=41),"ASIS",IF(AND(CODE(LEFT(J28,1))=39,CODE(RIGHT(J28,1))=39),"STRING",IF(AND(CODE(LEFT(J28,1))=34,CODE(RIGHT(J28,1))=34),"STRING",IF(NOT(ISNA(MATCH(J28,Variables!$B$4:$B$1000,0))),"EXPR",IF(NOT(ISNA(MATCH(J28,INDIRECT($B$3&amp;"_ATTR!$A$3:$A$1000"),0))),"ATTR_RESOLUTION",IF(NOT(ISNA(MATCH(J28,InternalColumnNames,0))),"INTERNAL_ATTR",IF(NOT(ISNA(MATCH(J28,INDIRECT("raw_"&amp;INDEX(Workflows!$B$3:$B$1000,MATCH($G$3,Workflows!$H$3:$H$1000,0))&amp;"!$J$3:$J$10000"),0))),"ATTR","OTHER")))))))))</f>
        <v>EXPR</v>
      </c>
    </row>
    <row r="29" spans="9:13" x14ac:dyDescent="0.35">
      <c r="I29" s="8" t="str">
        <f>'Validation Values'!E29</f>
        <v>evt_custom5</v>
      </c>
      <c r="J29" s="72" t="s">
        <v>745</v>
      </c>
      <c r="K29" s="71"/>
      <c r="M29" s="15" t="str">
        <f ca="1">IF(ISBLANK(J29),"",IF(ISNUMBER(J29),"NUMBER",IF(AND(CODE(LEFT(J29,1))=40,CODE(RIGHT(J29,1))=41),"ASIS",IF(AND(CODE(LEFT(J29,1))=39,CODE(RIGHT(J29,1))=39),"STRING",IF(AND(CODE(LEFT(J29,1))=34,CODE(RIGHT(J29,1))=34),"STRING",IF(NOT(ISNA(MATCH(J29,Variables!$B$4:$B$1000,0))),"EXPR",IF(NOT(ISNA(MATCH(J29,INDIRECT($B$3&amp;"_ATTR!$A$3:$A$1000"),0))),"ATTR_RESOLUTION",IF(NOT(ISNA(MATCH(J29,InternalColumnNames,0))),"INTERNAL_ATTR",IF(NOT(ISNA(MATCH(J29,INDIRECT("raw_"&amp;INDEX(Workflows!$B$3:$B$1000,MATCH($G$3,Workflows!$H$3:$H$1000,0))&amp;"!$J$3:$J$10000"),0))),"ATTR","OTHER")))))))))</f>
        <v>EXPR</v>
      </c>
    </row>
    <row r="30" spans="9:13" x14ac:dyDescent="0.35">
      <c r="I30" s="8" t="str">
        <f>'Validation Values'!E30</f>
        <v>evt_custom6</v>
      </c>
      <c r="J30" s="72" t="s">
        <v>745</v>
      </c>
      <c r="K30" s="71"/>
      <c r="M30" s="15" t="str">
        <f ca="1">IF(ISBLANK(J30),"",IF(ISNUMBER(J30),"NUMBER",IF(AND(CODE(LEFT(J30,1))=40,CODE(RIGHT(J30,1))=41),"ASIS",IF(AND(CODE(LEFT(J30,1))=39,CODE(RIGHT(J30,1))=39),"STRING",IF(AND(CODE(LEFT(J30,1))=34,CODE(RIGHT(J30,1))=34),"STRING",IF(NOT(ISNA(MATCH(J30,Variables!$B$4:$B$1000,0))),"EXPR",IF(NOT(ISNA(MATCH(J30,INDIRECT($B$3&amp;"_ATTR!$A$3:$A$1000"),0))),"ATTR_RESOLUTION",IF(NOT(ISNA(MATCH(J30,InternalColumnNames,0))),"INTERNAL_ATTR",IF(NOT(ISNA(MATCH(J30,INDIRECT("raw_"&amp;INDEX(Workflows!$B$3:$B$1000,MATCH($G$3,Workflows!$H$3:$H$1000,0))&amp;"!$J$3:$J$10000"),0))),"ATTR","OTHER")))))))))</f>
        <v>EXPR</v>
      </c>
    </row>
    <row r="31" spans="9:13" x14ac:dyDescent="0.35">
      <c r="I31" s="8" t="str">
        <f>'Validation Values'!E31</f>
        <v>evt_custom7</v>
      </c>
      <c r="J31" s="72" t="s">
        <v>745</v>
      </c>
      <c r="K31" s="71"/>
      <c r="M31" s="15" t="str">
        <f ca="1">IF(ISBLANK(J31),"",IF(ISNUMBER(J31),"NUMBER",IF(AND(CODE(LEFT(J31,1))=40,CODE(RIGHT(J31,1))=41),"ASIS",IF(AND(CODE(LEFT(J31,1))=39,CODE(RIGHT(J31,1))=39),"STRING",IF(AND(CODE(LEFT(J31,1))=34,CODE(RIGHT(J31,1))=34),"STRING",IF(NOT(ISNA(MATCH(J31,Variables!$B$4:$B$1000,0))),"EXPR",IF(NOT(ISNA(MATCH(J31,INDIRECT($B$3&amp;"_ATTR!$A$3:$A$1000"),0))),"ATTR_RESOLUTION",IF(NOT(ISNA(MATCH(J31,InternalColumnNames,0))),"INTERNAL_ATTR",IF(NOT(ISNA(MATCH(J31,INDIRECT("raw_"&amp;INDEX(Workflows!$B$3:$B$1000,MATCH($G$3,Workflows!$H$3:$H$1000,0))&amp;"!$J$3:$J$10000"),0))),"ATTR","OTHER")))))))))</f>
        <v>EXPR</v>
      </c>
    </row>
    <row r="32" spans="9:13" x14ac:dyDescent="0.35">
      <c r="I32" s="8" t="str">
        <f>'Validation Values'!E32</f>
        <v>evt_custom8</v>
      </c>
      <c r="J32" s="71" t="s">
        <v>1074</v>
      </c>
      <c r="K32" s="71"/>
      <c r="M32" s="15" t="str">
        <f ca="1">IF(ISBLANK(J32),"",IF(ISNUMBER(J32),"NUMBER",IF(AND(CODE(LEFT(J32,1))=40,CODE(RIGHT(J32,1))=41),"ASIS",IF(AND(CODE(LEFT(J32,1))=39,CODE(RIGHT(J32,1))=39),"STRING",IF(AND(CODE(LEFT(J32,1))=34,CODE(RIGHT(J32,1))=34),"STRING",IF(NOT(ISNA(MATCH(J32,Variables!$B$4:$B$1000,0))),"EXPR",IF(NOT(ISNA(MATCH(J32,INDIRECT($B$3&amp;"_ATTR!$A$3:$A$1000"),0))),"ATTR_RESOLUTION",IF(NOT(ISNA(MATCH(J32,InternalColumnNames,0))),"INTERNAL_ATTR",IF(NOT(ISNA(MATCH(J32,INDIRECT("raw_"&amp;INDEX(Workflows!$B$3:$B$1000,MATCH($G$3,Workflows!$H$3:$H$1000,0))&amp;"!$J$3:$J$10000"),0))),"ATTR","OTHER")))))))))</f>
        <v>ATTR</v>
      </c>
    </row>
    <row r="33" spans="9:13" x14ac:dyDescent="0.35">
      <c r="I33" s="8" t="str">
        <f>'Validation Values'!E33</f>
        <v>evt_custom9</v>
      </c>
      <c r="J33" s="71"/>
      <c r="K33" s="71"/>
      <c r="M33" s="15" t="str">
        <f ca="1">IF(ISBLANK(J33),"",IF(ISNUMBER(J33),"NUMBER",IF(AND(CODE(LEFT(J33,1))=40,CODE(RIGHT(J33,1))=41),"ASIS",IF(AND(CODE(LEFT(J33,1))=39,CODE(RIGHT(J33,1))=39),"STRING",IF(AND(CODE(LEFT(J33,1))=34,CODE(RIGHT(J33,1))=34),"STRING",IF(NOT(ISNA(MATCH(J33,Variables!$B$4:$B$1000,0))),"EXPR",IF(NOT(ISNA(MATCH(J33,INDIRECT($B$3&amp;"_ATTR!$A$3:$A$1000"),0))),"ATTR_RESOLUTION",IF(NOT(ISNA(MATCH(J33,InternalColumnNames,0))),"INTERNAL_ATTR",IF(NOT(ISNA(MATCH(J33,INDIRECT("raw_"&amp;INDEX(Workflows!$B$3:$B$1000,MATCH($G$3,Workflows!$H$3:$H$1000,0))&amp;"!$J$3:$J$10000"),0))),"ATTR","OTHER")))))))))</f>
        <v/>
      </c>
    </row>
    <row r="34" spans="9:13" x14ac:dyDescent="0.35">
      <c r="I34" s="8" t="str">
        <f>'Validation Values'!E34</f>
        <v>evt_custom10</v>
      </c>
      <c r="J34" s="71"/>
      <c r="K34" s="71"/>
      <c r="M34" s="15" t="str">
        <f ca="1">IF(ISBLANK(J34),"",IF(ISNUMBER(J34),"NUMBER",IF(AND(CODE(LEFT(J34,1))=40,CODE(RIGHT(J34,1))=41),"ASIS",IF(AND(CODE(LEFT(J34,1))=39,CODE(RIGHT(J34,1))=39),"STRING",IF(AND(CODE(LEFT(J34,1))=34,CODE(RIGHT(J34,1))=34),"STRING",IF(NOT(ISNA(MATCH(J34,Variables!$B$4:$B$1000,0))),"EXPR",IF(NOT(ISNA(MATCH(J34,INDIRECT($B$3&amp;"_ATTR!$A$3:$A$1000"),0))),"ATTR_RESOLUTION",IF(NOT(ISNA(MATCH(J34,InternalColumnNames,0))),"INTERNAL_ATTR",IF(NOT(ISNA(MATCH(J34,INDIRECT("raw_"&amp;INDEX(Workflows!$B$3:$B$1000,MATCH($G$3,Workflows!$H$3:$H$1000,0))&amp;"!$J$3:$J$10000"),0))),"ATTR","OTHER")))))))))</f>
        <v/>
      </c>
    </row>
    <row r="35" spans="9:13" x14ac:dyDescent="0.35">
      <c r="I35" s="8" t="str">
        <f>'Validation Values'!E35</f>
        <v>evt_custom11</v>
      </c>
      <c r="J35" s="71"/>
      <c r="K35" s="71"/>
      <c r="M35" s="15" t="str">
        <f ca="1">IF(ISBLANK(J35),"",IF(ISNUMBER(J35),"NUMBER",IF(AND(CODE(LEFT(J35,1))=40,CODE(RIGHT(J35,1))=41),"ASIS",IF(AND(CODE(LEFT(J35,1))=39,CODE(RIGHT(J35,1))=39),"STRING",IF(AND(CODE(LEFT(J35,1))=34,CODE(RIGHT(J35,1))=34),"STRING",IF(NOT(ISNA(MATCH(J35,Variables!$B$4:$B$1000,0))),"EXPR",IF(NOT(ISNA(MATCH(J35,INDIRECT($B$3&amp;"_ATTR!$A$3:$A$1000"),0))),"ATTR_RESOLUTION",IF(NOT(ISNA(MATCH(J35,InternalColumnNames,0))),"INTERNAL_ATTR",IF(NOT(ISNA(MATCH(J35,INDIRECT("raw_"&amp;INDEX(Workflows!$B$3:$B$1000,MATCH($G$3,Workflows!$H$3:$H$1000,0))&amp;"!$J$3:$J$10000"),0))),"ATTR","OTHER")))))))))</f>
        <v/>
      </c>
    </row>
    <row r="36" spans="9:13" x14ac:dyDescent="0.35">
      <c r="I36" s="8" t="str">
        <f>'Validation Values'!E36</f>
        <v>evt_custom12</v>
      </c>
      <c r="J36" s="71"/>
      <c r="K36" s="71"/>
      <c r="M36" s="15" t="str">
        <f ca="1">IF(ISBLANK(J36),"",IF(ISNUMBER(J36),"NUMBER",IF(AND(CODE(LEFT(J36,1))=40,CODE(RIGHT(J36,1))=41),"ASIS",IF(AND(CODE(LEFT(J36,1))=39,CODE(RIGHT(J36,1))=39),"STRING",IF(AND(CODE(LEFT(J36,1))=34,CODE(RIGHT(J36,1))=34),"STRING",IF(NOT(ISNA(MATCH(J36,Variables!$B$4:$B$1000,0))),"EXPR",IF(NOT(ISNA(MATCH(J36,INDIRECT($B$3&amp;"_ATTR!$A$3:$A$1000"),0))),"ATTR_RESOLUTION",IF(NOT(ISNA(MATCH(J36,InternalColumnNames,0))),"INTERNAL_ATTR",IF(NOT(ISNA(MATCH(J36,INDIRECT("raw_"&amp;INDEX(Workflows!$B$3:$B$1000,MATCH($G$3,Workflows!$H$3:$H$1000,0))&amp;"!$J$3:$J$10000"),0))),"ATTR","OTHER")))))))))</f>
        <v/>
      </c>
    </row>
    <row r="37" spans="9:13" x14ac:dyDescent="0.35">
      <c r="I37" s="8" t="str">
        <f>'Validation Values'!E37</f>
        <v>evt_custom13</v>
      </c>
      <c r="J37" s="71"/>
      <c r="K37" s="71"/>
      <c r="M37" s="15" t="str">
        <f ca="1">IF(ISBLANK(J37),"",IF(ISNUMBER(J37),"NUMBER",IF(AND(CODE(LEFT(J37,1))=40,CODE(RIGHT(J37,1))=41),"ASIS",IF(AND(CODE(LEFT(J37,1))=39,CODE(RIGHT(J37,1))=39),"STRING",IF(AND(CODE(LEFT(J37,1))=34,CODE(RIGHT(J37,1))=34),"STRING",IF(NOT(ISNA(MATCH(J37,Variables!$B$4:$B$1000,0))),"EXPR",IF(NOT(ISNA(MATCH(J37,INDIRECT($B$3&amp;"_ATTR!$A$3:$A$1000"),0))),"ATTR_RESOLUTION",IF(NOT(ISNA(MATCH(J37,InternalColumnNames,0))),"INTERNAL_ATTR",IF(NOT(ISNA(MATCH(J37,INDIRECT("raw_"&amp;INDEX(Workflows!$B$3:$B$1000,MATCH($G$3,Workflows!$H$3:$H$1000,0))&amp;"!$J$3:$J$10000"),0))),"ATTR","OTHER")))))))))</f>
        <v/>
      </c>
    </row>
    <row r="38" spans="9:13" x14ac:dyDescent="0.35">
      <c r="I38" s="8" t="str">
        <f>'Validation Values'!E38</f>
        <v>evt_custom14</v>
      </c>
      <c r="J38" s="71"/>
      <c r="K38" s="71"/>
      <c r="M38" s="15" t="str">
        <f ca="1">IF(ISBLANK(J38),"",IF(ISNUMBER(J38),"NUMBER",IF(AND(CODE(LEFT(J38,1))=40,CODE(RIGHT(J38,1))=41),"ASIS",IF(AND(CODE(LEFT(J38,1))=39,CODE(RIGHT(J38,1))=39),"STRING",IF(AND(CODE(LEFT(J38,1))=34,CODE(RIGHT(J38,1))=34),"STRING",IF(NOT(ISNA(MATCH(J38,Variables!$B$4:$B$1000,0))),"EXPR",IF(NOT(ISNA(MATCH(J38,INDIRECT($B$3&amp;"_ATTR!$A$3:$A$1000"),0))),"ATTR_RESOLUTION",IF(NOT(ISNA(MATCH(J38,InternalColumnNames,0))),"INTERNAL_ATTR",IF(NOT(ISNA(MATCH(J38,INDIRECT("raw_"&amp;INDEX(Workflows!$B$3:$B$1000,MATCH($G$3,Workflows!$H$3:$H$1000,0))&amp;"!$J$3:$J$10000"),0))),"ATTR","OTHER")))))))))</f>
        <v/>
      </c>
    </row>
    <row r="39" spans="9:13" x14ac:dyDescent="0.35">
      <c r="I39" s="8" t="str">
        <f>'Validation Values'!E39</f>
        <v>evt_custom15</v>
      </c>
      <c r="J39" s="71"/>
      <c r="K39" s="71"/>
      <c r="M39" s="15" t="str">
        <f ca="1">IF(ISBLANK(J39),"",IF(ISNUMBER(J39),"NUMBER",IF(AND(CODE(LEFT(J39,1))=40,CODE(RIGHT(J39,1))=41),"ASIS",IF(AND(CODE(LEFT(J39,1))=39,CODE(RIGHT(J39,1))=39),"STRING",IF(AND(CODE(LEFT(J39,1))=34,CODE(RIGHT(J39,1))=34),"STRING",IF(NOT(ISNA(MATCH(J39,Variables!$B$4:$B$1000,0))),"EXPR",IF(NOT(ISNA(MATCH(J39,INDIRECT($B$3&amp;"_ATTR!$A$3:$A$1000"),0))),"ATTR_RESOLUTION",IF(NOT(ISNA(MATCH(J39,InternalColumnNames,0))),"INTERNAL_ATTR",IF(NOT(ISNA(MATCH(J39,INDIRECT("raw_"&amp;INDEX(Workflows!$B$3:$B$1000,MATCH($G$3,Workflows!$H$3:$H$1000,0))&amp;"!$J$3:$J$10000"),0))),"ATTR","OTHER")))))))))</f>
        <v/>
      </c>
    </row>
    <row r="40" spans="9:13" x14ac:dyDescent="0.35">
      <c r="I40" s="8" t="str">
        <f>'Validation Values'!E40</f>
        <v>evt_custom16</v>
      </c>
      <c r="J40" s="71"/>
      <c r="K40" s="71"/>
      <c r="M40" s="15" t="str">
        <f ca="1">IF(ISBLANK(J40),"",IF(ISNUMBER(J40),"NUMBER",IF(AND(CODE(LEFT(J40,1))=40,CODE(RIGHT(J40,1))=41),"ASIS",IF(AND(CODE(LEFT(J40,1))=39,CODE(RIGHT(J40,1))=39),"STRING",IF(AND(CODE(LEFT(J40,1))=34,CODE(RIGHT(J40,1))=34),"STRING",IF(NOT(ISNA(MATCH(J40,Variables!$B$4:$B$1000,0))),"EXPR",IF(NOT(ISNA(MATCH(J40,INDIRECT($B$3&amp;"_ATTR!$A$3:$A$1000"),0))),"ATTR_RESOLUTION",IF(NOT(ISNA(MATCH(J40,InternalColumnNames,0))),"INTERNAL_ATTR",IF(NOT(ISNA(MATCH(J40,INDIRECT("raw_"&amp;INDEX(Workflows!$B$3:$B$1000,MATCH($G$3,Workflows!$H$3:$H$1000,0))&amp;"!$J$3:$J$10000"),0))),"ATTR","OTHER")))))))))</f>
        <v/>
      </c>
    </row>
    <row r="41" spans="9:13" x14ac:dyDescent="0.35">
      <c r="I41" s="8" t="str">
        <f>'Validation Values'!E41</f>
        <v>evt_custom17</v>
      </c>
      <c r="J41" s="71"/>
      <c r="K41" s="71"/>
      <c r="M41" s="15" t="str">
        <f ca="1">IF(ISBLANK(J41),"",IF(ISNUMBER(J41),"NUMBER",IF(AND(CODE(LEFT(J41,1))=40,CODE(RIGHT(J41,1))=41),"ASIS",IF(AND(CODE(LEFT(J41,1))=39,CODE(RIGHT(J41,1))=39),"STRING",IF(AND(CODE(LEFT(J41,1))=34,CODE(RIGHT(J41,1))=34),"STRING",IF(NOT(ISNA(MATCH(J41,Variables!$B$4:$B$1000,0))),"EXPR",IF(NOT(ISNA(MATCH(J41,INDIRECT($B$3&amp;"_ATTR!$A$3:$A$1000"),0))),"ATTR_RESOLUTION",IF(NOT(ISNA(MATCH(J41,InternalColumnNames,0))),"INTERNAL_ATTR",IF(NOT(ISNA(MATCH(J41,INDIRECT("raw_"&amp;INDEX(Workflows!$B$3:$B$1000,MATCH($G$3,Workflows!$H$3:$H$1000,0))&amp;"!$J$3:$J$10000"),0))),"ATTR","OTHER")))))))))</f>
        <v/>
      </c>
    </row>
    <row r="42" spans="9:13" x14ac:dyDescent="0.35">
      <c r="I42" s="8" t="str">
        <f>'Validation Values'!E42</f>
        <v>evt_custom18</v>
      </c>
      <c r="J42" s="71"/>
      <c r="K42" s="71"/>
      <c r="M42" s="15" t="str">
        <f ca="1">IF(ISBLANK(J42),"",IF(ISNUMBER(J42),"NUMBER",IF(AND(CODE(LEFT(J42,1))=40,CODE(RIGHT(J42,1))=41),"ASIS",IF(AND(CODE(LEFT(J42,1))=39,CODE(RIGHT(J42,1))=39),"STRING",IF(AND(CODE(LEFT(J42,1))=34,CODE(RIGHT(J42,1))=34),"STRING",IF(NOT(ISNA(MATCH(J42,Variables!$B$4:$B$1000,0))),"EXPR",IF(NOT(ISNA(MATCH(J42,INDIRECT($B$3&amp;"_ATTR!$A$3:$A$1000"),0))),"ATTR_RESOLUTION",IF(NOT(ISNA(MATCH(J42,InternalColumnNames,0))),"INTERNAL_ATTR",IF(NOT(ISNA(MATCH(J42,INDIRECT("raw_"&amp;INDEX(Workflows!$B$3:$B$1000,MATCH($G$3,Workflows!$H$3:$H$1000,0))&amp;"!$J$3:$J$10000"),0))),"ATTR","OTHER")))))))))</f>
        <v/>
      </c>
    </row>
    <row r="43" spans="9:13" x14ac:dyDescent="0.35">
      <c r="I43" s="8" t="str">
        <f>'Validation Values'!E43</f>
        <v>evt_custom19</v>
      </c>
      <c r="J43" s="71"/>
      <c r="K43" s="71"/>
      <c r="M43" s="15" t="str">
        <f ca="1">IF(ISBLANK(J43),"",IF(ISNUMBER(J43),"NUMBER",IF(AND(CODE(LEFT(J43,1))=40,CODE(RIGHT(J43,1))=41),"ASIS",IF(AND(CODE(LEFT(J43,1))=39,CODE(RIGHT(J43,1))=39),"STRING",IF(AND(CODE(LEFT(J43,1))=34,CODE(RIGHT(J43,1))=34),"STRING",IF(NOT(ISNA(MATCH(J43,Variables!$B$4:$B$1000,0))),"EXPR",IF(NOT(ISNA(MATCH(J43,INDIRECT($B$3&amp;"_ATTR!$A$3:$A$1000"),0))),"ATTR_RESOLUTION",IF(NOT(ISNA(MATCH(J43,InternalColumnNames,0))),"INTERNAL_ATTR",IF(NOT(ISNA(MATCH(J43,INDIRECT("raw_"&amp;INDEX(Workflows!$B$3:$B$1000,MATCH($G$3,Workflows!$H$3:$H$1000,0))&amp;"!$J$3:$J$10000"),0))),"ATTR","OTHER")))))))))</f>
        <v/>
      </c>
    </row>
    <row r="44" spans="9:13" x14ac:dyDescent="0.35">
      <c r="I44" s="8" t="str">
        <f>'Validation Values'!E44</f>
        <v>evt_custom20</v>
      </c>
      <c r="J44" s="71"/>
      <c r="K44" s="71"/>
      <c r="M44" s="15" t="str">
        <f ca="1">IF(ISBLANK(J44),"",IF(ISNUMBER(J44),"NUMBER",IF(AND(CODE(LEFT(J44,1))=40,CODE(RIGHT(J44,1))=41),"ASIS",IF(AND(CODE(LEFT(J44,1))=39,CODE(RIGHT(J44,1))=39),"STRING",IF(AND(CODE(LEFT(J44,1))=34,CODE(RIGHT(J44,1))=34),"STRING",IF(NOT(ISNA(MATCH(J44,Variables!$B$4:$B$1000,0))),"EXPR",IF(NOT(ISNA(MATCH(J44,INDIRECT($B$3&amp;"_ATTR!$A$3:$A$1000"),0))),"ATTR_RESOLUTION",IF(NOT(ISNA(MATCH(J44,InternalColumnNames,0))),"INTERNAL_ATTR",IF(NOT(ISNA(MATCH(J44,INDIRECT("raw_"&amp;INDEX(Workflows!$B$3:$B$1000,MATCH($G$3,Workflows!$H$3:$H$1000,0))&amp;"!$J$3:$J$10000"),0))),"ATTR","OTHER")))))))))</f>
        <v/>
      </c>
    </row>
  </sheetData>
  <sheetProtection algorithmName="SHA-512" hashValue="93J3bFVAKoVablI/ZqP4fpAkNfs4jsoGWMpKIgYtEQKMGMxbl2oUWelExmwEjgTRbfZNsGqxNZmN6pGMLxWV+g==" saltValue="CVLrncxWDbQ0BDnqQXZd0Q==" spinCount="100000" sheet="1" objects="1" scenarios="1"/>
  <conditionalFormatting sqref="M3:M6">
    <cfRule type="cellIs" dxfId="1272" priority="33" operator="equal">
      <formula>"INTERNAL_ATTR"</formula>
    </cfRule>
  </conditionalFormatting>
  <conditionalFormatting sqref="M3:M6">
    <cfRule type="cellIs" dxfId="1271" priority="42" stopIfTrue="1" operator="equal">
      <formula>"OTHER"</formula>
    </cfRule>
    <cfRule type="cellIs" dxfId="1270" priority="43" stopIfTrue="1" operator="equal">
      <formula>"ASIS"</formula>
    </cfRule>
    <cfRule type="cellIs" dxfId="1269" priority="44" stopIfTrue="1" operator="equal">
      <formula>"STRING"</formula>
    </cfRule>
    <cfRule type="cellIs" dxfId="1268" priority="45" stopIfTrue="1" operator="equal">
      <formula>"NUMBER"</formula>
    </cfRule>
    <cfRule type="cellIs" dxfId="1267" priority="46" stopIfTrue="1" operator="equal">
      <formula>"EXPR"</formula>
    </cfRule>
    <cfRule type="cellIs" dxfId="1266" priority="47" stopIfTrue="1" operator="equal">
      <formula>"ATTR_RESOLUTION"</formula>
    </cfRule>
    <cfRule type="cellIs" dxfId="1265" priority="48" stopIfTrue="1" operator="equal">
      <formula>"ATTR"</formula>
    </cfRule>
  </conditionalFormatting>
  <conditionalFormatting sqref="M3:M6">
    <cfRule type="cellIs" dxfId="1264" priority="41" operator="equal">
      <formula>"INTERNAL_ATTR"</formula>
    </cfRule>
  </conditionalFormatting>
  <conditionalFormatting sqref="M3:M6">
    <cfRule type="cellIs" dxfId="1263" priority="34" stopIfTrue="1" operator="equal">
      <formula>"OTHER"</formula>
    </cfRule>
    <cfRule type="cellIs" dxfId="1262" priority="35" stopIfTrue="1" operator="equal">
      <formula>"ASIS"</formula>
    </cfRule>
    <cfRule type="cellIs" dxfId="1261" priority="36" stopIfTrue="1" operator="equal">
      <formula>"STRING"</formula>
    </cfRule>
    <cfRule type="cellIs" dxfId="1260" priority="37" stopIfTrue="1" operator="equal">
      <formula>"NUMBER"</formula>
    </cfRule>
    <cfRule type="cellIs" dxfId="1259" priority="38" stopIfTrue="1" operator="equal">
      <formula>"EXPR"</formula>
    </cfRule>
    <cfRule type="cellIs" dxfId="1258" priority="39" stopIfTrue="1" operator="equal">
      <formula>"ATTR_RESOLUTION"</formula>
    </cfRule>
    <cfRule type="cellIs" dxfId="1257" priority="40" stopIfTrue="1" operator="equal">
      <formula>"ATTR"</formula>
    </cfRule>
  </conditionalFormatting>
  <conditionalFormatting sqref="M7:M8">
    <cfRule type="cellIs" dxfId="1256" priority="17" operator="equal">
      <formula>"INTERNAL_ATTR"</formula>
    </cfRule>
  </conditionalFormatting>
  <conditionalFormatting sqref="M7:M8">
    <cfRule type="cellIs" dxfId="1255" priority="26" stopIfTrue="1" operator="equal">
      <formula>"OTHER"</formula>
    </cfRule>
    <cfRule type="cellIs" dxfId="1254" priority="27" stopIfTrue="1" operator="equal">
      <formula>"ASIS"</formula>
    </cfRule>
    <cfRule type="cellIs" dxfId="1253" priority="28" stopIfTrue="1" operator="equal">
      <formula>"STRING"</formula>
    </cfRule>
    <cfRule type="cellIs" dxfId="1252" priority="29" stopIfTrue="1" operator="equal">
      <formula>"NUMBER"</formula>
    </cfRule>
    <cfRule type="cellIs" dxfId="1251" priority="30" stopIfTrue="1" operator="equal">
      <formula>"EXPR"</formula>
    </cfRule>
    <cfRule type="cellIs" dxfId="1250" priority="31" stopIfTrue="1" operator="equal">
      <formula>"ATTR_RESOLUTION"</formula>
    </cfRule>
    <cfRule type="cellIs" dxfId="1249" priority="32" stopIfTrue="1" operator="equal">
      <formula>"ATTR"</formula>
    </cfRule>
  </conditionalFormatting>
  <conditionalFormatting sqref="M7:M8">
    <cfRule type="cellIs" dxfId="1248" priority="25" operator="equal">
      <formula>"INTERNAL_ATTR"</formula>
    </cfRule>
  </conditionalFormatting>
  <conditionalFormatting sqref="M7:M8">
    <cfRule type="cellIs" dxfId="1247" priority="18" stopIfTrue="1" operator="equal">
      <formula>"OTHER"</formula>
    </cfRule>
    <cfRule type="cellIs" dxfId="1246" priority="19" stopIfTrue="1" operator="equal">
      <formula>"ASIS"</formula>
    </cfRule>
    <cfRule type="cellIs" dxfId="1245" priority="20" stopIfTrue="1" operator="equal">
      <formula>"STRING"</formula>
    </cfRule>
    <cfRule type="cellIs" dxfId="1244" priority="21" stopIfTrue="1" operator="equal">
      <formula>"NUMBER"</formula>
    </cfRule>
    <cfRule type="cellIs" dxfId="1243" priority="22" stopIfTrue="1" operator="equal">
      <formula>"EXPR"</formula>
    </cfRule>
    <cfRule type="cellIs" dxfId="1242" priority="23" stopIfTrue="1" operator="equal">
      <formula>"ATTR_RESOLUTION"</formula>
    </cfRule>
    <cfRule type="cellIs" dxfId="1241" priority="24" stopIfTrue="1" operator="equal">
      <formula>"ATTR"</formula>
    </cfRule>
  </conditionalFormatting>
  <conditionalFormatting sqref="M9:M44">
    <cfRule type="cellIs" dxfId="1240" priority="1" operator="equal">
      <formula>"INTERNAL_ATTR"</formula>
    </cfRule>
  </conditionalFormatting>
  <conditionalFormatting sqref="M9:M44">
    <cfRule type="cellIs" dxfId="1239" priority="10" stopIfTrue="1" operator="equal">
      <formula>"OTHER"</formula>
    </cfRule>
    <cfRule type="cellIs" dxfId="1238" priority="11" stopIfTrue="1" operator="equal">
      <formula>"ASIS"</formula>
    </cfRule>
    <cfRule type="cellIs" dxfId="1237" priority="12" stopIfTrue="1" operator="equal">
      <formula>"STRING"</formula>
    </cfRule>
    <cfRule type="cellIs" dxfId="1236" priority="13" stopIfTrue="1" operator="equal">
      <formula>"NUMBER"</formula>
    </cfRule>
    <cfRule type="cellIs" dxfId="1235" priority="14" stopIfTrue="1" operator="equal">
      <formula>"EXPR"</formula>
    </cfRule>
    <cfRule type="cellIs" dxfId="1234" priority="15" stopIfTrue="1" operator="equal">
      <formula>"ATTR_RESOLUTION"</formula>
    </cfRule>
    <cfRule type="cellIs" dxfId="1233" priority="16" stopIfTrue="1" operator="equal">
      <formula>"ATTR"</formula>
    </cfRule>
  </conditionalFormatting>
  <conditionalFormatting sqref="M9:M44">
    <cfRule type="cellIs" dxfId="1232" priority="9" operator="equal">
      <formula>"INTERNAL_ATTR"</formula>
    </cfRule>
  </conditionalFormatting>
  <conditionalFormatting sqref="M9:M44">
    <cfRule type="cellIs" dxfId="1231" priority="2" stopIfTrue="1" operator="equal">
      <formula>"OTHER"</formula>
    </cfRule>
    <cfRule type="cellIs" dxfId="1230" priority="3" stopIfTrue="1" operator="equal">
      <formula>"ASIS"</formula>
    </cfRule>
    <cfRule type="cellIs" dxfId="1229" priority="4" stopIfTrue="1" operator="equal">
      <formula>"STRING"</formula>
    </cfRule>
    <cfRule type="cellIs" dxfId="1228" priority="5" stopIfTrue="1" operator="equal">
      <formula>"NUMBER"</formula>
    </cfRule>
    <cfRule type="cellIs" dxfId="1227" priority="6" stopIfTrue="1" operator="equal">
      <formula>"EXPR"</formula>
    </cfRule>
    <cfRule type="cellIs" dxfId="1226" priority="7" stopIfTrue="1" operator="equal">
      <formula>"ATTR_RESOLUTION"</formula>
    </cfRule>
    <cfRule type="cellIs" dxfId="1225" priority="8" stopIfTrue="1" operator="equal">
      <formula>"ATTR"</formula>
    </cfRule>
  </conditionalFormatting>
  <dataValidations count="4">
    <dataValidation type="whole" allowBlank="1" showInputMessage="1" showErrorMessage="1" error="Only numbers from 1-20 are allowed" sqref="K3:K44" xr:uid="{00000000-0002-0000-5B00-000000000000}">
      <formula1>1</formula1>
      <formula2>20</formula2>
    </dataValidation>
    <dataValidation type="list" allowBlank="1" showInputMessage="1" showErrorMessage="1" sqref="A12" xr:uid="{00000000-0002-0000-5B00-000001000000}">
      <formula1>expressionList</formula1>
    </dataValidation>
    <dataValidation type="list" allowBlank="1" showInputMessage="1" showErrorMessage="1" sqref="D7" xr:uid="{00000000-0002-0000-5B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J3:J44" xr:uid="{00000000-0002-0000-5B00-000003000000}">
      <formula1>(M3&lt;&gt;"OTHER")</formula1>
    </dataValidation>
  </dataValidation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8">
    <tabColor rgb="FF92D050"/>
  </sheetPr>
  <dimension ref="A1:G43"/>
  <sheetViews>
    <sheetView showGridLines="0" topLeftCell="A7" zoomScale="90" zoomScaleNormal="90" workbookViewId="0">
      <selection activeCell="C6" sqref="C6:C8"/>
    </sheetView>
  </sheetViews>
  <sheetFormatPr defaultColWidth="8.81640625" defaultRowHeight="14.5" zeroHeight="1" x14ac:dyDescent="0.35"/>
  <cols>
    <col min="1" max="1" width="21.453125" customWidth="1"/>
    <col min="2" max="2" width="34.453125" bestFit="1" customWidth="1"/>
    <col min="3" max="3" width="14.6328125" bestFit="1" customWidth="1"/>
    <col min="4" max="4" width="11.81640625" bestFit="1" customWidth="1"/>
    <col min="5" max="7" width="8.81640625" customWidth="1"/>
  </cols>
  <sheetData>
    <row r="1" spans="1:7" x14ac:dyDescent="0.35">
      <c r="A1" s="31" t="s">
        <v>212</v>
      </c>
      <c r="B1" s="28"/>
      <c r="C1" s="28"/>
      <c r="D1" s="28"/>
      <c r="E1" s="28"/>
      <c r="F1" s="28"/>
      <c r="G1" s="28"/>
    </row>
    <row r="2" spans="1:7" x14ac:dyDescent="0.35">
      <c r="A2" s="29" t="s">
        <v>209</v>
      </c>
      <c r="B2" s="29" t="s">
        <v>210</v>
      </c>
      <c r="C2" s="28"/>
      <c r="D2" s="28"/>
      <c r="E2" s="28"/>
      <c r="F2" s="28"/>
      <c r="G2" s="28"/>
    </row>
    <row r="3" spans="1:7" x14ac:dyDescent="0.35">
      <c r="A3" s="32">
        <v>43612</v>
      </c>
      <c r="B3" s="32">
        <v>43677</v>
      </c>
      <c r="C3" s="28"/>
      <c r="D3" s="28"/>
      <c r="E3" s="28"/>
      <c r="F3" s="28"/>
      <c r="G3" s="28"/>
    </row>
    <row r="4" spans="1:7" x14ac:dyDescent="0.35">
      <c r="A4" s="28"/>
      <c r="B4" s="28"/>
      <c r="C4" s="28"/>
      <c r="D4" s="28"/>
      <c r="E4" s="28"/>
      <c r="F4" s="28"/>
      <c r="G4" s="28"/>
    </row>
    <row r="5" spans="1:7" x14ac:dyDescent="0.35">
      <c r="A5" s="31" t="s">
        <v>213</v>
      </c>
      <c r="B5" s="28"/>
      <c r="C5" s="28"/>
      <c r="D5" s="28"/>
      <c r="E5" s="28"/>
      <c r="F5" s="28"/>
      <c r="G5" s="28"/>
    </row>
    <row r="6" spans="1:7" x14ac:dyDescent="0.35">
      <c r="A6" s="29" t="s">
        <v>214</v>
      </c>
      <c r="B6" s="28"/>
      <c r="C6" s="113" t="s">
        <v>1162</v>
      </c>
      <c r="D6" s="28"/>
      <c r="E6" s="28"/>
      <c r="F6" s="28"/>
      <c r="G6" s="28"/>
    </row>
    <row r="7" spans="1:7" x14ac:dyDescent="0.35">
      <c r="A7" s="30" t="s">
        <v>215</v>
      </c>
      <c r="B7" s="28"/>
      <c r="C7" s="29" t="s">
        <v>1163</v>
      </c>
      <c r="D7" s="28"/>
      <c r="E7" s="28"/>
      <c r="F7" s="28"/>
      <c r="G7" s="28"/>
    </row>
    <row r="8" spans="1:7" x14ac:dyDescent="0.35">
      <c r="A8" s="28"/>
      <c r="B8" s="28"/>
      <c r="C8" s="30" t="b">
        <v>0</v>
      </c>
      <c r="D8" s="28"/>
      <c r="E8" s="28"/>
      <c r="F8" s="28"/>
      <c r="G8" s="28"/>
    </row>
    <row r="9" spans="1:7" x14ac:dyDescent="0.35">
      <c r="A9" s="28"/>
      <c r="B9" s="28"/>
      <c r="C9" s="28"/>
      <c r="D9" s="28"/>
      <c r="E9" s="28"/>
      <c r="F9" s="28"/>
      <c r="G9" s="28"/>
    </row>
    <row r="10" spans="1:7" x14ac:dyDescent="0.35">
      <c r="A10" s="52" t="s">
        <v>227</v>
      </c>
      <c r="B10" s="10"/>
      <c r="C10" s="10"/>
      <c r="D10" s="10"/>
      <c r="E10" s="28"/>
      <c r="F10" s="28"/>
      <c r="G10" s="28"/>
    </row>
    <row r="11" spans="1:7" x14ac:dyDescent="0.35">
      <c r="A11" s="29" t="s">
        <v>122</v>
      </c>
      <c r="B11" s="29" t="s">
        <v>11</v>
      </c>
      <c r="C11" s="29" t="s">
        <v>12</v>
      </c>
      <c r="D11" s="29" t="s">
        <v>45</v>
      </c>
      <c r="E11" s="28"/>
      <c r="F11" s="28"/>
      <c r="G11" s="28"/>
    </row>
    <row r="12" spans="1:7" x14ac:dyDescent="0.35">
      <c r="A12" s="51">
        <f>IF(ISBLANK(DataSource!A3),"",DataSource!A3)</f>
        <v>1</v>
      </c>
      <c r="B12" s="51" t="str">
        <f>IF(ISBLANK(DataSource!B3),"",DataSource!B3)</f>
        <v>DSDK</v>
      </c>
      <c r="C12" s="51" t="str">
        <f>IF(ISBLANK(DataSource!C3),"",DataSource!C3)</f>
        <v>EVENTS</v>
      </c>
      <c r="D12" s="8" t="s">
        <v>41</v>
      </c>
      <c r="E12" s="28"/>
      <c r="F12" s="28"/>
      <c r="G12" s="28"/>
    </row>
    <row r="13" spans="1:7" x14ac:dyDescent="0.35">
      <c r="A13" s="51">
        <f>IF(ISBLANK(DataSource!A4),"",DataSource!A4)</f>
        <v>2</v>
      </c>
      <c r="B13" s="51" t="str">
        <f>IF(ISBLANK(DataSource!B4),"",DataSource!B4)</f>
        <v>DSDK</v>
      </c>
      <c r="C13" s="51" t="str">
        <f>IF(ISBLANK(DataSource!C4),"",DataSource!C4)</f>
        <v>CONVERSIONS</v>
      </c>
      <c r="D13" s="8" t="s">
        <v>42</v>
      </c>
      <c r="E13" s="28"/>
      <c r="F13" s="28"/>
      <c r="G13" s="28"/>
    </row>
    <row r="14" spans="1:7" x14ac:dyDescent="0.35">
      <c r="A14" s="51">
        <f>IF(ISBLANK(DataSource!A5),"",DataSource!A5)</f>
        <v>3</v>
      </c>
      <c r="B14" s="51" t="str">
        <f>IF(ISBLANK(DataSource!B5),"",DataSource!B5)</f>
        <v>DSDK</v>
      </c>
      <c r="C14" s="51" t="str">
        <f>IF(ISBLANK(DataSource!C5),"",DataSource!C5)</f>
        <v>SESSIONS</v>
      </c>
      <c r="D14" s="15" t="s">
        <v>42</v>
      </c>
      <c r="E14" s="28"/>
      <c r="F14" s="28"/>
      <c r="G14" s="28"/>
    </row>
    <row r="15" spans="1:7" x14ac:dyDescent="0.35">
      <c r="A15" s="51">
        <f>IF(ISBLANK(DataSource!A6),"",DataSource!A6)</f>
        <v>4</v>
      </c>
      <c r="B15" s="51" t="str">
        <f>IF(ISBLANK(DataSource!B6),"",DataSource!B6)</f>
        <v>DSDK</v>
      </c>
      <c r="C15" s="51" t="str">
        <f>IF(ISBLANK(DataSource!C6),"",DataSource!C6)</f>
        <v>USERPROFILE</v>
      </c>
      <c r="D15" s="15" t="s">
        <v>41</v>
      </c>
      <c r="E15" s="28"/>
      <c r="F15" s="28"/>
      <c r="G15" s="28"/>
    </row>
    <row r="16" spans="1:7" x14ac:dyDescent="0.35">
      <c r="A16" s="51">
        <f>IF(ISBLANK(DataSource!A7),"",DataSource!A7)</f>
        <v>5</v>
      </c>
      <c r="B16" s="51" t="str">
        <f>IF(ISBLANK(DataSource!B7),"",DataSource!B7)</f>
        <v>DSDK</v>
      </c>
      <c r="C16" s="51" t="str">
        <f>IF(ISBLANK(DataSource!C7),"",DataSource!C7)</f>
        <v>LMT</v>
      </c>
      <c r="D16" s="15" t="s">
        <v>41</v>
      </c>
      <c r="E16" s="28"/>
      <c r="F16" s="28"/>
      <c r="G16" s="28"/>
    </row>
    <row r="17" spans="1:7" x14ac:dyDescent="0.35">
      <c r="A17" s="51">
        <f>IF(ISBLANK(DataSource!A8),"",DataSource!A8)</f>
        <v>6</v>
      </c>
      <c r="B17" s="51" t="str">
        <f>IF(ISBLANK(DataSource!B8),"",DataSource!B8)</f>
        <v>DSDK</v>
      </c>
      <c r="C17" s="51" t="str">
        <f>IF(ISBLANK(DataSource!C8),"",DataSource!C8)</f>
        <v>IDENTITY</v>
      </c>
      <c r="D17" s="15" t="s">
        <v>41</v>
      </c>
      <c r="E17" s="28"/>
      <c r="F17" s="28"/>
      <c r="G17" s="28"/>
    </row>
    <row r="18" spans="1:7" x14ac:dyDescent="0.35">
      <c r="A18" s="51">
        <f>IF(ISBLANK(DataSource!A9),"",DataSource!A9)</f>
        <v>7</v>
      </c>
      <c r="B18" s="51" t="str">
        <f>IF(ISBLANK(DataSource!B9),"",DataSource!B9)</f>
        <v>FACEBOOK</v>
      </c>
      <c r="C18" s="51" t="str">
        <f>IF(ISBLANK(DataSource!C9),"",DataSource!C9)</f>
        <v>EVENTS</v>
      </c>
      <c r="D18" s="15" t="s">
        <v>41</v>
      </c>
      <c r="E18" s="28"/>
      <c r="F18" s="28"/>
      <c r="G18" s="28"/>
    </row>
    <row r="19" spans="1:7" x14ac:dyDescent="0.35">
      <c r="A19" s="51">
        <f>IF(ISBLANK(DataSource!A10),"",DataSource!A10)</f>
        <v>8</v>
      </c>
      <c r="B19" s="51" t="str">
        <f>IF(ISBLANK(DataSource!B10),"",DataSource!B10)</f>
        <v>CUSTOM_ADOBE</v>
      </c>
      <c r="C19" s="51" t="str">
        <f>IF(ISBLANK(DataSource!C10),"",DataSource!C10)</f>
        <v>SESSIONS</v>
      </c>
      <c r="D19" s="105" t="s">
        <v>41</v>
      </c>
      <c r="E19" s="28"/>
      <c r="F19" s="28"/>
      <c r="G19" s="28"/>
    </row>
    <row r="20" spans="1:7" x14ac:dyDescent="0.35">
      <c r="A20" s="51">
        <f>IF(ISBLANK(DataSource!A11),"",DataSource!A11)</f>
        <v>9</v>
      </c>
      <c r="B20" s="51" t="str">
        <f>IF(ISBLANK(DataSource!B11),"",DataSource!B11)</f>
        <v>CUSTOM_ADOBE</v>
      </c>
      <c r="C20" s="51" t="str">
        <f>IF(ISBLANK(DataSource!C11),"",DataSource!C11)</f>
        <v>EVENTS</v>
      </c>
      <c r="D20" s="105" t="s">
        <v>42</v>
      </c>
      <c r="E20" s="28"/>
      <c r="F20" s="28"/>
      <c r="G20" s="28"/>
    </row>
    <row r="21" spans="1:7" x14ac:dyDescent="0.35">
      <c r="A21" s="51">
        <f>IF(ISBLANK(DataSource!A12),"",DataSource!A12)</f>
        <v>10</v>
      </c>
      <c r="B21" s="51" t="str">
        <f>IF(ISBLANK(DataSource!B12),"",DataSource!B12)</f>
        <v>CUSTOM_O2O_QUOTES</v>
      </c>
      <c r="C21" s="51" t="str">
        <f>IF(ISBLANK(DataSource!C12),"",DataSource!C12)</f>
        <v>CONVERSIONS</v>
      </c>
      <c r="D21" s="58" t="s">
        <v>41</v>
      </c>
      <c r="E21" s="28"/>
      <c r="F21" s="28"/>
      <c r="G21" s="28"/>
    </row>
    <row r="22" spans="1:7" x14ac:dyDescent="0.35">
      <c r="A22" s="51">
        <f>IF(ISBLANK(DataSource!A13),"",DataSource!A13)</f>
        <v>11</v>
      </c>
      <c r="B22" s="51" t="str">
        <f>IF(ISBLANK(DataSource!B13),"",DataSource!B13)</f>
        <v>CUSTOM_O2O_BINDS</v>
      </c>
      <c r="C22" s="51" t="str">
        <f>IF(ISBLANK(DataSource!C13),"",DataSource!C13)</f>
        <v>CONVERSIONS</v>
      </c>
      <c r="D22" s="58" t="s">
        <v>41</v>
      </c>
      <c r="E22" s="28"/>
      <c r="F22" s="28"/>
      <c r="G22" s="28"/>
    </row>
    <row r="23" spans="1:7" x14ac:dyDescent="0.35">
      <c r="A23" s="51">
        <f>IF(ISBLANK(DataSource!A14),"",DataSource!A14)</f>
        <v>12</v>
      </c>
      <c r="B23" s="51" t="str">
        <f>IF(ISBLANK(DataSource!B14),"",DataSource!B14)</f>
        <v>CUSTOM_DISPLAY_REVJET_LMT</v>
      </c>
      <c r="C23" s="51" t="str">
        <f>IF(ISBLANK(DataSource!C14),"",DataSource!C14)</f>
        <v>LMT</v>
      </c>
      <c r="D23" s="58" t="s">
        <v>41</v>
      </c>
      <c r="E23" s="28"/>
      <c r="F23" s="28"/>
      <c r="G23" s="28"/>
    </row>
    <row r="24" spans="1:7" x14ac:dyDescent="0.35">
      <c r="A24" s="51">
        <f>IF(ISBLANK(DataSource!A15),"",DataSource!A15)</f>
        <v>13</v>
      </c>
      <c r="B24" s="51" t="str">
        <f>IF(ISBLANK(DataSource!B15),"",DataSource!B15)</f>
        <v>CUSTOM_DISPLAY_DCM_LMT</v>
      </c>
      <c r="C24" s="51" t="str">
        <f>IF(ISBLANK(DataSource!C15),"",DataSource!C15)</f>
        <v>LMT</v>
      </c>
      <c r="D24" s="58" t="s">
        <v>41</v>
      </c>
      <c r="E24" s="28"/>
      <c r="F24" s="28"/>
      <c r="G24" s="28"/>
    </row>
    <row r="25" spans="1:7" x14ac:dyDescent="0.35">
      <c r="A25" s="51">
        <f>IF(ISBLANK(DataSource!A16),"",DataSource!A16)</f>
        <v>14</v>
      </c>
      <c r="B25" s="51" t="str">
        <f>IF(ISBLANK(DataSource!B16),"",DataSource!B16)</f>
        <v>CUSTOM_DISPLAY_REVJET_SPEND</v>
      </c>
      <c r="C25" s="51" t="str">
        <f>IF(ISBLANK(DataSource!C16),"",DataSource!C16)</f>
        <v>SPEND</v>
      </c>
      <c r="D25" s="58" t="s">
        <v>41</v>
      </c>
      <c r="E25" s="28"/>
      <c r="F25" s="28"/>
      <c r="G25" s="28"/>
    </row>
    <row r="26" spans="1:7" x14ac:dyDescent="0.35">
      <c r="A26" s="51">
        <f>IF(ISBLANK(DataSource!A17),"",DataSource!A17)</f>
        <v>15</v>
      </c>
      <c r="B26" s="51" t="str">
        <f>IF(ISBLANK(DataSource!B17),"",DataSource!B17)</f>
        <v>CUSTOM_DISPLAY_DCM_SPEND</v>
      </c>
      <c r="C26" s="51" t="str">
        <f>IF(ISBLANK(DataSource!C17),"",DataSource!C17)</f>
        <v>SPEND</v>
      </c>
      <c r="D26" s="8" t="s">
        <v>41</v>
      </c>
      <c r="E26" s="28"/>
      <c r="F26" s="28"/>
      <c r="G26" s="28"/>
    </row>
    <row r="27" spans="1:7" x14ac:dyDescent="0.35">
      <c r="A27" s="51">
        <f>IF(ISBLANK(DataSource!A18),"",DataSource!A18)</f>
        <v>16</v>
      </c>
      <c r="B27" s="51" t="str">
        <f>IF(ISBLANK(DataSource!B18),"",DataSource!B18)</f>
        <v>CUSTOM_PAID_SEARCH_LMT</v>
      </c>
      <c r="C27" s="51" t="str">
        <f>IF(ISBLANK(DataSource!C18),"",DataSource!C18)</f>
        <v>LMT</v>
      </c>
      <c r="D27" s="8" t="s">
        <v>41</v>
      </c>
      <c r="E27" s="28"/>
      <c r="F27" s="28"/>
      <c r="G27" s="28"/>
    </row>
    <row r="28" spans="1:7" x14ac:dyDescent="0.35">
      <c r="A28" s="51">
        <f>IF(ISBLANK(DataSource!A19),"",DataSource!A19)</f>
        <v>17</v>
      </c>
      <c r="B28" s="51" t="str">
        <f>IF(ISBLANK(DataSource!B19),"",DataSource!B19)</f>
        <v>CUSTOM_PAID_SEARCH_SPEND</v>
      </c>
      <c r="C28" s="51" t="str">
        <f>IF(ISBLANK(DataSource!C19),"",DataSource!C19)</f>
        <v>SPEND</v>
      </c>
      <c r="D28" s="8" t="s">
        <v>41</v>
      </c>
      <c r="E28" s="28"/>
      <c r="F28" s="28"/>
      <c r="G28" s="28"/>
    </row>
    <row r="29" spans="1:7" x14ac:dyDescent="0.35">
      <c r="A29" s="51">
        <f>IF(ISBLANK(DataSource!A20),"",DataSource!A20)</f>
        <v>18</v>
      </c>
      <c r="B29" s="51" t="str">
        <f>IF(ISBLANK(DataSource!B20),"",DataSource!B20)</f>
        <v>CUSTOM_AFFILIATE_LMT</v>
      </c>
      <c r="C29" s="51" t="str">
        <f>IF(ISBLANK(DataSource!C20),"",DataSource!C20)</f>
        <v>LMT</v>
      </c>
      <c r="D29" s="58" t="s">
        <v>41</v>
      </c>
      <c r="E29" s="28"/>
      <c r="F29" s="28"/>
      <c r="G29" s="28"/>
    </row>
    <row r="30" spans="1:7" x14ac:dyDescent="0.35">
      <c r="A30" s="51">
        <f>IF(ISBLANK(DataSource!A21),"",DataSource!A21)</f>
        <v>19</v>
      </c>
      <c r="B30" s="51" t="str">
        <f>IF(ISBLANK(DataSource!B21),"",DataSource!B21)</f>
        <v>CUSTOM_AFFILIATE_SPEND</v>
      </c>
      <c r="C30" s="51" t="str">
        <f>IF(ISBLANK(DataSource!C21),"",DataSource!C21)</f>
        <v>SPEND</v>
      </c>
      <c r="D30" s="58" t="s">
        <v>41</v>
      </c>
      <c r="E30" s="28"/>
      <c r="F30" s="28"/>
      <c r="G30" s="28"/>
    </row>
    <row r="31" spans="1:7" x14ac:dyDescent="0.35">
      <c r="A31" s="51">
        <f>IF(ISBLANK(DataSource!A22),"",DataSource!A22)</f>
        <v>20</v>
      </c>
      <c r="B31" s="51" t="str">
        <f>IF(ISBLANK(DataSource!B22),"",DataSource!B22)</f>
        <v>CUSTOM_QUOTES_LMT</v>
      </c>
      <c r="C31" s="51" t="str">
        <f>IF(ISBLANK(DataSource!C22),"",DataSource!C22)</f>
        <v>LMT</v>
      </c>
      <c r="D31" s="58" t="s">
        <v>41</v>
      </c>
      <c r="E31" s="28"/>
      <c r="F31" s="28"/>
      <c r="G31" s="28"/>
    </row>
    <row r="32" spans="1:7" x14ac:dyDescent="0.35">
      <c r="A32" s="51">
        <f>IF(ISBLANK(DataSource!A23),"",DataSource!A23)</f>
        <v>21</v>
      </c>
      <c r="B32" s="51" t="str">
        <f>IF(ISBLANK(DataSource!B23),"",DataSource!B23)</f>
        <v>CUSTOM_BINDS_LMT</v>
      </c>
      <c r="C32" s="51" t="str">
        <f>IF(ISBLANK(DataSource!C23),"",DataSource!C23)</f>
        <v>LMT</v>
      </c>
      <c r="D32" s="58" t="s">
        <v>41</v>
      </c>
      <c r="E32" s="28"/>
      <c r="F32" s="28"/>
      <c r="G32" s="28"/>
    </row>
    <row r="33" spans="1:7" x14ac:dyDescent="0.35">
      <c r="A33" s="51">
        <f>IF(ISBLANK(DataSource!A24),"",DataSource!A24)</f>
        <v>22</v>
      </c>
      <c r="B33" s="51" t="str">
        <f>IF(ISBLANK(DataSource!B24),"",DataSource!B24)</f>
        <v>CUSTOM_PINTEREST</v>
      </c>
      <c r="C33" s="51" t="str">
        <f>IF(ISBLANK(DataSource!C24),"",DataSource!C24)</f>
        <v>LMT</v>
      </c>
      <c r="D33" s="8" t="s">
        <v>41</v>
      </c>
      <c r="E33" s="28"/>
      <c r="F33" s="28"/>
      <c r="G33" s="28"/>
    </row>
    <row r="34" spans="1:7" x14ac:dyDescent="0.35">
      <c r="A34" s="51">
        <f>IF(ISBLANK(DataSource!A25),"",DataSource!A25)</f>
        <v>23</v>
      </c>
      <c r="B34" s="51" t="str">
        <f>IF(ISBLANK(DataSource!B25),"",DataSource!B25)</f>
        <v>CUSTOM_COMSCORE</v>
      </c>
      <c r="C34" s="51" t="str">
        <f>IF(ISBLANK(DataSource!C25),"",DataSource!C25)</f>
        <v>EVENTS</v>
      </c>
      <c r="D34" s="8" t="s">
        <v>41</v>
      </c>
      <c r="E34" s="28"/>
      <c r="F34" s="28"/>
      <c r="G34" s="28"/>
    </row>
    <row r="35" spans="1:7" x14ac:dyDescent="0.35">
      <c r="A35" s="51">
        <f>IF(ISBLANK(DataSource!A26),"",DataSource!A26)</f>
        <v>24</v>
      </c>
      <c r="B35" s="51" t="str">
        <f>IF(ISBLANK(DataSource!B26),"",DataSource!B26)</f>
        <v>CUSTOM_PAID_SEARCH_T2_SPEND</v>
      </c>
      <c r="C35" s="51" t="str">
        <f>IF(ISBLANK(DataSource!C26),"",DataSource!C26)</f>
        <v>SPEND</v>
      </c>
      <c r="D35" s="8" t="s">
        <v>41</v>
      </c>
      <c r="E35" s="28"/>
      <c r="F35" s="28"/>
      <c r="G35" s="28"/>
    </row>
    <row r="36" spans="1:7" x14ac:dyDescent="0.35">
      <c r="A36" s="51">
        <f>IF(ISBLANK(DataSource!A27),"",DataSource!A27)</f>
        <v>25</v>
      </c>
      <c r="B36" s="51" t="str">
        <f>IF(ISBLANK(DataSource!B27),"",DataSource!B27)</f>
        <v>CUSTOM_PAID_SEARCH_T2_LMT</v>
      </c>
      <c r="C36" s="51" t="str">
        <f>IF(ISBLANK(DataSource!C27),"",DataSource!C27)</f>
        <v>LMT</v>
      </c>
      <c r="D36" s="8" t="s">
        <v>41</v>
      </c>
      <c r="E36" s="28"/>
      <c r="F36" s="28"/>
      <c r="G36" s="28"/>
    </row>
    <row r="37" spans="1:7" x14ac:dyDescent="0.35">
      <c r="A37" s="51">
        <f>IF(ISBLANK(DataSource!A28),"",DataSource!A28)</f>
        <v>26</v>
      </c>
      <c r="B37" s="51" t="str">
        <f>IF(ISBLANK(DataSource!B28),"",DataSource!B28)</f>
        <v>CUSTOM_FB_LMT</v>
      </c>
      <c r="C37" s="51" t="str">
        <f>IF(ISBLANK(DataSource!C28),"",DataSource!C28)</f>
        <v>LMT</v>
      </c>
      <c r="D37" s="8" t="s">
        <v>42</v>
      </c>
      <c r="E37" s="28"/>
      <c r="F37" s="28"/>
      <c r="G37" s="28"/>
    </row>
    <row r="38" spans="1:7" x14ac:dyDescent="0.35">
      <c r="A38" s="51">
        <f>IF(ISBLANK(DataSource!A29),"",DataSource!A29)</f>
        <v>27</v>
      </c>
      <c r="B38" s="51" t="str">
        <f>IF(ISBLANK(DataSource!B29),"",DataSource!B29)</f>
        <v>CUSTOM_COMSCORE_SPEND</v>
      </c>
      <c r="C38" s="51" t="str">
        <f>IF(ISBLANK(DataSource!C29),"",DataSource!C29)</f>
        <v>SPEND</v>
      </c>
      <c r="D38" s="8" t="s">
        <v>41</v>
      </c>
      <c r="E38" s="28"/>
      <c r="F38" s="28"/>
      <c r="G38" s="28"/>
    </row>
    <row r="39" spans="1:7" x14ac:dyDescent="0.35">
      <c r="A39" s="51">
        <f>IF(ISBLANK(DataSource!A30),"",DataSource!A30)</f>
        <v>28</v>
      </c>
      <c r="B39" s="51" t="str">
        <f>IF(ISBLANK(DataSource!B30),"",DataSource!B30)</f>
        <v>CUSTOM_FB_SPEND</v>
      </c>
      <c r="C39" s="51" t="str">
        <f>IF(ISBLANK(DataSource!C30),"",DataSource!C30)</f>
        <v>SPEND</v>
      </c>
      <c r="D39" s="8" t="s">
        <v>42</v>
      </c>
      <c r="E39" s="28"/>
      <c r="F39" s="28"/>
      <c r="G39" s="28"/>
    </row>
    <row r="40" spans="1:7" x14ac:dyDescent="0.35">
      <c r="A40" s="51">
        <f>IF(ISBLANK(DataSource!A31),"",DataSource!A31)</f>
        <v>29</v>
      </c>
      <c r="B40" s="51" t="str">
        <f>IF(ISBLANK(DataSource!B31),"",DataSource!B31)</f>
        <v>CUSTOM_COMSCORE_LMT</v>
      </c>
      <c r="C40" s="51" t="str">
        <f>IF(ISBLANK(DataSource!C31),"",DataSource!C31)</f>
        <v>LMT</v>
      </c>
      <c r="D40" s="8" t="s">
        <v>42</v>
      </c>
      <c r="E40" s="28"/>
      <c r="F40" s="28"/>
      <c r="G40" s="28"/>
    </row>
    <row r="41" spans="1:7" x14ac:dyDescent="0.35">
      <c r="A41" s="51">
        <f>IF(ISBLANK(DataSource!A32),"",DataSource!A32)</f>
        <v>30</v>
      </c>
      <c r="B41" s="51" t="str">
        <f>IF(ISBLANK(DataSource!B32),"",DataSource!B32)</f>
        <v>CUSTOM_TVPANEL_LMT</v>
      </c>
      <c r="C41" s="51" t="str">
        <f>IF(ISBLANK(DataSource!C32),"",DataSource!C32)</f>
        <v>LMT</v>
      </c>
      <c r="D41" s="30" t="s">
        <v>41</v>
      </c>
      <c r="E41" s="28"/>
      <c r="F41" s="28"/>
      <c r="G41" s="28"/>
    </row>
    <row r="42" spans="1:7" x14ac:dyDescent="0.35">
      <c r="A42" s="28"/>
      <c r="B42" s="28"/>
      <c r="C42" s="28"/>
      <c r="D42" s="28"/>
      <c r="E42" s="28"/>
      <c r="F42" s="28"/>
      <c r="G42" s="28"/>
    </row>
    <row r="43" spans="1:7" x14ac:dyDescent="0.35"/>
  </sheetData>
  <protectedRanges>
    <protectedRange sqref="D41" name="Range3"/>
    <protectedRange sqref="A3:B3" name="Range1"/>
    <protectedRange sqref="C8" name="Range2_1"/>
    <protectedRange sqref="D12:D40" name="Range1_2"/>
  </protectedRanges>
  <dataValidations count="2">
    <dataValidation type="date" operator="greaterThanOrEqual" allowBlank="1" showInputMessage="1" showErrorMessage="1" errorTitle="Invalid End Date" error="End Date should be greater then or equal to Start date" sqref="B3" xr:uid="{00000000-0002-0000-4000-000000000000}">
      <formula1>A3</formula1>
    </dataValidation>
    <dataValidation type="list" showInputMessage="1" showErrorMessage="1" sqref="C8" xr:uid="{00000000-0002-0000-4000-000001000000}">
      <formula1>Enable_Values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showInputMessage="1" showErrorMessage="1" xr:uid="{00000000-0002-0000-4000-000002000000}">
          <x14:formula1>
            <xm:f>'Validation Values'!$A$11:$A$12</xm:f>
          </x14:formula1>
          <xm:sqref>A7</xm:sqref>
        </x14:dataValidation>
        <x14:dataValidation type="list" showInputMessage="1" showErrorMessage="1" xr:uid="{00000000-0002-0000-4000-000003000000}">
          <x14:formula1>
            <xm:f>'Validation Values'!$A$2:$A$3</xm:f>
          </x14:formula1>
          <xm:sqref>D41</xm:sqref>
        </x14:dataValidation>
        <x14:dataValidation type="list" allowBlank="1" showInputMessage="1" showErrorMessage="1" xr:uid="{3E6006FE-8863-48CB-AC8A-3502EC32204A}">
          <x14:formula1>
            <xm:f>'Validation Values'!$A$2:$A$3</xm:f>
          </x14:formula1>
          <xm:sqref>D12:D21</xm:sqref>
        </x14:dataValidation>
      </x14:dataValidation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0">
    <tabColor rgb="FF92D050"/>
  </sheetPr>
  <dimension ref="A2:G33"/>
  <sheetViews>
    <sheetView showGridLines="0" zoomScale="62" zoomScaleNormal="62" workbookViewId="0">
      <selection activeCell="G3" sqref="G3:G5"/>
    </sheetView>
  </sheetViews>
  <sheetFormatPr defaultColWidth="8.81640625" defaultRowHeight="14.5" x14ac:dyDescent="0.35"/>
  <cols>
    <col min="1" max="1" width="29.453125" bestFit="1" customWidth="1"/>
    <col min="2" max="2" width="32.81640625" customWidth="1"/>
    <col min="3" max="3" width="13.1796875" bestFit="1" customWidth="1"/>
    <col min="4" max="4" width="11.81640625" bestFit="1" customWidth="1"/>
    <col min="7" max="7" width="19.6328125" bestFit="1" customWidth="1"/>
    <col min="8" max="8" width="33.1796875" customWidth="1"/>
  </cols>
  <sheetData>
    <row r="2" spans="1:7" x14ac:dyDescent="0.35">
      <c r="A2" s="20" t="s">
        <v>226</v>
      </c>
      <c r="B2" s="28"/>
      <c r="C2" s="28"/>
      <c r="D2" s="28"/>
    </row>
    <row r="3" spans="1:7" x14ac:dyDescent="0.35">
      <c r="A3" s="29" t="s">
        <v>122</v>
      </c>
      <c r="B3" s="29" t="s">
        <v>11</v>
      </c>
      <c r="C3" s="29" t="s">
        <v>12</v>
      </c>
      <c r="D3" s="29" t="s">
        <v>45</v>
      </c>
      <c r="G3" s="113" t="s">
        <v>1162</v>
      </c>
    </row>
    <row r="4" spans="1:7" x14ac:dyDescent="0.35">
      <c r="A4" s="51">
        <f>IF(ISBLANK(DataSource!A3),"",DataSource!A3)</f>
        <v>1</v>
      </c>
      <c r="B4" s="51" t="str">
        <f>IF(ISBLANK(DataSource!B3),"",DataSource!B3)</f>
        <v>DSDK</v>
      </c>
      <c r="C4" s="51" t="str">
        <f>IF(ISBLANK(DataSource!C3),"",DataSource!C3)</f>
        <v>EVENTS</v>
      </c>
      <c r="D4" s="8" t="s">
        <v>41</v>
      </c>
      <c r="G4" s="29" t="s">
        <v>1163</v>
      </c>
    </row>
    <row r="5" spans="1:7" x14ac:dyDescent="0.35">
      <c r="A5" s="51">
        <f>IF(ISBLANK(DataSource!A4),"",DataSource!A4)</f>
        <v>2</v>
      </c>
      <c r="B5" s="51" t="str">
        <f>IF(ISBLANK(DataSource!B4),"",DataSource!B4)</f>
        <v>DSDK</v>
      </c>
      <c r="C5" s="51" t="str">
        <f>IF(ISBLANK(DataSource!C4),"",DataSource!C4)</f>
        <v>CONVERSIONS</v>
      </c>
      <c r="D5" s="8" t="s">
        <v>42</v>
      </c>
      <c r="G5" s="30" t="b">
        <v>0</v>
      </c>
    </row>
    <row r="6" spans="1:7" x14ac:dyDescent="0.35">
      <c r="A6" s="51">
        <f>IF(ISBLANK(DataSource!A5),"",DataSource!A5)</f>
        <v>3</v>
      </c>
      <c r="B6" s="51" t="str">
        <f>IF(ISBLANK(DataSource!B5),"",DataSource!B5)</f>
        <v>DSDK</v>
      </c>
      <c r="C6" s="51" t="str">
        <f>IF(ISBLANK(DataSource!C5),"",DataSource!C5)</f>
        <v>SESSIONS</v>
      </c>
      <c r="D6" s="15" t="s">
        <v>42</v>
      </c>
    </row>
    <row r="7" spans="1:7" x14ac:dyDescent="0.35">
      <c r="A7" s="51">
        <f>IF(ISBLANK(DataSource!A6),"",DataSource!A6)</f>
        <v>4</v>
      </c>
      <c r="B7" s="51" t="str">
        <f>IF(ISBLANK(DataSource!B6),"",DataSource!B6)</f>
        <v>DSDK</v>
      </c>
      <c r="C7" s="51" t="str">
        <f>IF(ISBLANK(DataSource!C6),"",DataSource!C6)</f>
        <v>USERPROFILE</v>
      </c>
      <c r="D7" s="15" t="s">
        <v>41</v>
      </c>
    </row>
    <row r="8" spans="1:7" x14ac:dyDescent="0.35">
      <c r="A8" s="51">
        <f>IF(ISBLANK(DataSource!A7),"",DataSource!A7)</f>
        <v>5</v>
      </c>
      <c r="B8" s="51" t="str">
        <f>IF(ISBLANK(DataSource!B7),"",DataSource!B7)</f>
        <v>DSDK</v>
      </c>
      <c r="C8" s="51" t="str">
        <f>IF(ISBLANK(DataSource!C7),"",DataSource!C7)</f>
        <v>LMT</v>
      </c>
      <c r="D8" s="15" t="s">
        <v>41</v>
      </c>
    </row>
    <row r="9" spans="1:7" x14ac:dyDescent="0.35">
      <c r="A9" s="51">
        <f>IF(ISBLANK(DataSource!A8),"",DataSource!A8)</f>
        <v>6</v>
      </c>
      <c r="B9" s="51" t="str">
        <f>IF(ISBLANK(DataSource!B8),"",DataSource!B8)</f>
        <v>DSDK</v>
      </c>
      <c r="C9" s="51" t="str">
        <f>IF(ISBLANK(DataSource!C8),"",DataSource!C8)</f>
        <v>IDENTITY</v>
      </c>
      <c r="D9" s="15" t="s">
        <v>41</v>
      </c>
    </row>
    <row r="10" spans="1:7" x14ac:dyDescent="0.35">
      <c r="A10" s="51">
        <f>IF(ISBLANK(DataSource!A9),"",DataSource!A9)</f>
        <v>7</v>
      </c>
      <c r="B10" s="51" t="str">
        <f>IF(ISBLANK(DataSource!B9),"",DataSource!B9)</f>
        <v>FACEBOOK</v>
      </c>
      <c r="C10" s="51" t="str">
        <f>IF(ISBLANK(DataSource!C9),"",DataSource!C9)</f>
        <v>EVENTS</v>
      </c>
      <c r="D10" s="15" t="s">
        <v>41</v>
      </c>
    </row>
    <row r="11" spans="1:7" x14ac:dyDescent="0.35">
      <c r="A11" s="51">
        <f>IF(ISBLANK(DataSource!A10),"",DataSource!A10)</f>
        <v>8</v>
      </c>
      <c r="B11" s="51" t="str">
        <f>IF(ISBLANK(DataSource!B10),"",DataSource!B10)</f>
        <v>CUSTOM_ADOBE</v>
      </c>
      <c r="C11" s="51" t="str">
        <f>IF(ISBLANK(DataSource!C10),"",DataSource!C10)</f>
        <v>SESSIONS</v>
      </c>
      <c r="D11" s="105" t="s">
        <v>41</v>
      </c>
    </row>
    <row r="12" spans="1:7" x14ac:dyDescent="0.35">
      <c r="A12" s="51">
        <f>IF(ISBLANK(DataSource!A11),"",DataSource!A11)</f>
        <v>9</v>
      </c>
      <c r="B12" s="51" t="str">
        <f>IF(ISBLANK(DataSource!B11),"",DataSource!B11)</f>
        <v>CUSTOM_ADOBE</v>
      </c>
      <c r="C12" s="51" t="str">
        <f>IF(ISBLANK(DataSource!C11),"",DataSource!C11)</f>
        <v>EVENTS</v>
      </c>
      <c r="D12" s="105" t="s">
        <v>42</v>
      </c>
    </row>
    <row r="13" spans="1:7" x14ac:dyDescent="0.35">
      <c r="A13" s="51">
        <f>IF(ISBLANK(DataSource!A12),"",DataSource!A12)</f>
        <v>10</v>
      </c>
      <c r="B13" s="51" t="str">
        <f>IF(ISBLANK(DataSource!B12),"",DataSource!B12)</f>
        <v>CUSTOM_O2O_QUOTES</v>
      </c>
      <c r="C13" s="51" t="str">
        <f>IF(ISBLANK(DataSource!C12),"",DataSource!C12)</f>
        <v>CONVERSIONS</v>
      </c>
      <c r="D13" s="58" t="s">
        <v>41</v>
      </c>
    </row>
    <row r="14" spans="1:7" x14ac:dyDescent="0.35">
      <c r="A14" s="51">
        <f>IF(ISBLANK(DataSource!A13),"",DataSource!A13)</f>
        <v>11</v>
      </c>
      <c r="B14" s="51" t="str">
        <f>IF(ISBLANK(DataSource!B13),"",DataSource!B13)</f>
        <v>CUSTOM_O2O_BINDS</v>
      </c>
      <c r="C14" s="51" t="str">
        <f>IF(ISBLANK(DataSource!C13),"",DataSource!C13)</f>
        <v>CONVERSIONS</v>
      </c>
      <c r="D14" s="58" t="s">
        <v>41</v>
      </c>
    </row>
    <row r="15" spans="1:7" x14ac:dyDescent="0.35">
      <c r="A15" s="51">
        <f>IF(ISBLANK(DataSource!A14),"",DataSource!A14)</f>
        <v>12</v>
      </c>
      <c r="B15" s="51" t="str">
        <f>IF(ISBLANK(DataSource!B14),"",DataSource!B14)</f>
        <v>CUSTOM_DISPLAY_REVJET_LMT</v>
      </c>
      <c r="C15" s="51" t="str">
        <f>IF(ISBLANK(DataSource!C14),"",DataSource!C14)</f>
        <v>LMT</v>
      </c>
      <c r="D15" s="58" t="s">
        <v>41</v>
      </c>
    </row>
    <row r="16" spans="1:7" x14ac:dyDescent="0.35">
      <c r="A16" s="51">
        <f>IF(ISBLANK(DataSource!A15),"",DataSource!A15)</f>
        <v>13</v>
      </c>
      <c r="B16" s="51" t="str">
        <f>IF(ISBLANK(DataSource!B15),"",DataSource!B15)</f>
        <v>CUSTOM_DISPLAY_DCM_LMT</v>
      </c>
      <c r="C16" s="51" t="str">
        <f>IF(ISBLANK(DataSource!C15),"",DataSource!C15)</f>
        <v>LMT</v>
      </c>
      <c r="D16" s="58" t="s">
        <v>41</v>
      </c>
    </row>
    <row r="17" spans="1:4" x14ac:dyDescent="0.35">
      <c r="A17" s="51">
        <f>IF(ISBLANK(DataSource!A16),"",DataSource!A16)</f>
        <v>14</v>
      </c>
      <c r="B17" s="51" t="str">
        <f>IF(ISBLANK(DataSource!B16),"",DataSource!B16)</f>
        <v>CUSTOM_DISPLAY_REVJET_SPEND</v>
      </c>
      <c r="C17" s="51" t="str">
        <f>IF(ISBLANK(DataSource!C16),"",DataSource!C16)</f>
        <v>SPEND</v>
      </c>
      <c r="D17" s="58" t="s">
        <v>41</v>
      </c>
    </row>
    <row r="18" spans="1:4" x14ac:dyDescent="0.35">
      <c r="A18" s="51">
        <f>IF(ISBLANK(DataSource!A17),"",DataSource!A17)</f>
        <v>15</v>
      </c>
      <c r="B18" s="51" t="str">
        <f>IF(ISBLANK(DataSource!B17),"",DataSource!B17)</f>
        <v>CUSTOM_DISPLAY_DCM_SPEND</v>
      </c>
      <c r="C18" s="51" t="str">
        <f>IF(ISBLANK(DataSource!C17),"",DataSource!C17)</f>
        <v>SPEND</v>
      </c>
      <c r="D18" s="8" t="s">
        <v>41</v>
      </c>
    </row>
    <row r="19" spans="1:4" x14ac:dyDescent="0.35">
      <c r="A19" s="51">
        <f>IF(ISBLANK(DataSource!A18),"",DataSource!A18)</f>
        <v>16</v>
      </c>
      <c r="B19" s="51" t="str">
        <f>IF(ISBLANK(DataSource!B18),"",DataSource!B18)</f>
        <v>CUSTOM_PAID_SEARCH_LMT</v>
      </c>
      <c r="C19" s="51" t="str">
        <f>IF(ISBLANK(DataSource!C18),"",DataSource!C18)</f>
        <v>LMT</v>
      </c>
      <c r="D19" s="8" t="s">
        <v>41</v>
      </c>
    </row>
    <row r="20" spans="1:4" x14ac:dyDescent="0.35">
      <c r="A20" s="51">
        <f>IF(ISBLANK(DataSource!A19),"",DataSource!A19)</f>
        <v>17</v>
      </c>
      <c r="B20" s="51" t="str">
        <f>IF(ISBLANK(DataSource!B19),"",DataSource!B19)</f>
        <v>CUSTOM_PAID_SEARCH_SPEND</v>
      </c>
      <c r="C20" s="51" t="str">
        <f>IF(ISBLANK(DataSource!C19),"",DataSource!C19)</f>
        <v>SPEND</v>
      </c>
      <c r="D20" s="8" t="s">
        <v>41</v>
      </c>
    </row>
    <row r="21" spans="1:4" x14ac:dyDescent="0.35">
      <c r="A21" s="51">
        <f>IF(ISBLANK(DataSource!A20),"",DataSource!A20)</f>
        <v>18</v>
      </c>
      <c r="B21" s="51" t="str">
        <f>IF(ISBLANK(DataSource!B20),"",DataSource!B20)</f>
        <v>CUSTOM_AFFILIATE_LMT</v>
      </c>
      <c r="C21" s="51" t="str">
        <f>IF(ISBLANK(DataSource!C20),"",DataSource!C20)</f>
        <v>LMT</v>
      </c>
      <c r="D21" s="58" t="s">
        <v>41</v>
      </c>
    </row>
    <row r="22" spans="1:4" x14ac:dyDescent="0.35">
      <c r="A22" s="51">
        <f>IF(ISBLANK(DataSource!A21),"",DataSource!A21)</f>
        <v>19</v>
      </c>
      <c r="B22" s="51" t="str">
        <f>IF(ISBLANK(DataSource!B21),"",DataSource!B21)</f>
        <v>CUSTOM_AFFILIATE_SPEND</v>
      </c>
      <c r="C22" s="51" t="str">
        <f>IF(ISBLANK(DataSource!C21),"",DataSource!C21)</f>
        <v>SPEND</v>
      </c>
      <c r="D22" s="58" t="s">
        <v>41</v>
      </c>
    </row>
    <row r="23" spans="1:4" x14ac:dyDescent="0.35">
      <c r="A23" s="51">
        <f>IF(ISBLANK(DataSource!A22),"",DataSource!A22)</f>
        <v>20</v>
      </c>
      <c r="B23" s="51" t="str">
        <f>IF(ISBLANK(DataSource!B22),"",DataSource!B22)</f>
        <v>CUSTOM_QUOTES_LMT</v>
      </c>
      <c r="C23" s="51" t="str">
        <f>IF(ISBLANK(DataSource!C22),"",DataSource!C22)</f>
        <v>LMT</v>
      </c>
      <c r="D23" s="58" t="s">
        <v>41</v>
      </c>
    </row>
    <row r="24" spans="1:4" x14ac:dyDescent="0.35">
      <c r="A24" s="51">
        <f>IF(ISBLANK(DataSource!A23),"",DataSource!A23)</f>
        <v>21</v>
      </c>
      <c r="B24" s="51" t="str">
        <f>IF(ISBLANK(DataSource!B23),"",DataSource!B23)</f>
        <v>CUSTOM_BINDS_LMT</v>
      </c>
      <c r="C24" s="51" t="str">
        <f>IF(ISBLANK(DataSource!C23),"",DataSource!C23)</f>
        <v>LMT</v>
      </c>
      <c r="D24" s="58" t="s">
        <v>41</v>
      </c>
    </row>
    <row r="25" spans="1:4" x14ac:dyDescent="0.35">
      <c r="A25" s="51">
        <f>IF(ISBLANK(DataSource!A24),"",DataSource!A24)</f>
        <v>22</v>
      </c>
      <c r="B25" s="51" t="str">
        <f>IF(ISBLANK(DataSource!B24),"",DataSource!B24)</f>
        <v>CUSTOM_PINTEREST</v>
      </c>
      <c r="C25" s="51" t="str">
        <f>IF(ISBLANK(DataSource!C24),"",DataSource!C24)</f>
        <v>LMT</v>
      </c>
      <c r="D25" s="8" t="s">
        <v>41</v>
      </c>
    </row>
    <row r="26" spans="1:4" x14ac:dyDescent="0.35">
      <c r="A26" s="51">
        <f>IF(ISBLANK(DataSource!A25),"",DataSource!A25)</f>
        <v>23</v>
      </c>
      <c r="B26" s="51" t="str">
        <f>IF(ISBLANK(DataSource!B25),"",DataSource!B25)</f>
        <v>CUSTOM_COMSCORE</v>
      </c>
      <c r="C26" s="51" t="str">
        <f>IF(ISBLANK(DataSource!C25),"",DataSource!C25)</f>
        <v>EVENTS</v>
      </c>
      <c r="D26" s="8" t="s">
        <v>41</v>
      </c>
    </row>
    <row r="27" spans="1:4" x14ac:dyDescent="0.35">
      <c r="A27" s="51">
        <f>IF(ISBLANK(DataSource!A26),"",DataSource!A26)</f>
        <v>24</v>
      </c>
      <c r="B27" s="51" t="str">
        <f>IF(ISBLANK(DataSource!B26),"",DataSource!B26)</f>
        <v>CUSTOM_PAID_SEARCH_T2_SPEND</v>
      </c>
      <c r="C27" s="51" t="str">
        <f>IF(ISBLANK(DataSource!C26),"",DataSource!C26)</f>
        <v>SPEND</v>
      </c>
      <c r="D27" s="8" t="s">
        <v>41</v>
      </c>
    </row>
    <row r="28" spans="1:4" x14ac:dyDescent="0.35">
      <c r="A28" s="51">
        <f>IF(ISBLANK(DataSource!A27),"",DataSource!A27)</f>
        <v>25</v>
      </c>
      <c r="B28" s="51" t="str">
        <f>IF(ISBLANK(DataSource!B27),"",DataSource!B27)</f>
        <v>CUSTOM_PAID_SEARCH_T2_LMT</v>
      </c>
      <c r="C28" s="51" t="str">
        <f>IF(ISBLANK(DataSource!C27),"",DataSource!C27)</f>
        <v>LMT</v>
      </c>
      <c r="D28" s="8" t="s">
        <v>41</v>
      </c>
    </row>
    <row r="29" spans="1:4" x14ac:dyDescent="0.35">
      <c r="A29" s="51">
        <f>IF(ISBLANK(DataSource!A28),"",DataSource!A28)</f>
        <v>26</v>
      </c>
      <c r="B29" s="51" t="str">
        <f>IF(ISBLANK(DataSource!B28),"",DataSource!B28)</f>
        <v>CUSTOM_FB_LMT</v>
      </c>
      <c r="C29" s="51" t="str">
        <f>IF(ISBLANK(DataSource!C28),"",DataSource!C28)</f>
        <v>LMT</v>
      </c>
      <c r="D29" s="8" t="s">
        <v>42</v>
      </c>
    </row>
    <row r="30" spans="1:4" x14ac:dyDescent="0.35">
      <c r="A30" s="51">
        <f>IF(ISBLANK(DataSource!A29),"",DataSource!A29)</f>
        <v>27</v>
      </c>
      <c r="B30" s="51" t="str">
        <f>IF(ISBLANK(DataSource!B29),"",DataSource!B29)</f>
        <v>CUSTOM_COMSCORE_SPEND</v>
      </c>
      <c r="C30" s="51" t="str">
        <f>IF(ISBLANK(DataSource!C29),"",DataSource!C29)</f>
        <v>SPEND</v>
      </c>
      <c r="D30" s="8" t="s">
        <v>41</v>
      </c>
    </row>
    <row r="31" spans="1:4" x14ac:dyDescent="0.35">
      <c r="A31" s="51">
        <f>IF(ISBLANK(DataSource!A30),"",DataSource!A30)</f>
        <v>28</v>
      </c>
      <c r="B31" s="51" t="str">
        <f>IF(ISBLANK(DataSource!B30),"",DataSource!B30)</f>
        <v>CUSTOM_FB_SPEND</v>
      </c>
      <c r="C31" s="51" t="str">
        <f>IF(ISBLANK(DataSource!C30),"",DataSource!C30)</f>
        <v>SPEND</v>
      </c>
      <c r="D31" s="8" t="s">
        <v>42</v>
      </c>
    </row>
    <row r="32" spans="1:4" x14ac:dyDescent="0.35">
      <c r="A32" s="51">
        <f>IF(ISBLANK(DataSource!A31),"",DataSource!A31)</f>
        <v>29</v>
      </c>
      <c r="B32" s="51" t="str">
        <f>IF(ISBLANK(DataSource!B31),"",DataSource!B31)</f>
        <v>CUSTOM_COMSCORE_LMT</v>
      </c>
      <c r="C32" s="51" t="str">
        <f>IF(ISBLANK(DataSource!C31),"",DataSource!C31)</f>
        <v>LMT</v>
      </c>
      <c r="D32" s="8" t="s">
        <v>42</v>
      </c>
    </row>
    <row r="33" spans="1:4" x14ac:dyDescent="0.35">
      <c r="A33" s="51">
        <f>IF(ISBLANK(DataSource!A32),"",DataSource!A32)</f>
        <v>30</v>
      </c>
      <c r="B33" s="51" t="str">
        <f>IF(ISBLANK(DataSource!B32),"",DataSource!B32)</f>
        <v>CUSTOM_TVPANEL_LMT</v>
      </c>
      <c r="C33" s="51" t="str">
        <f>IF(ISBLANK(DataSource!C32),"",DataSource!C32)</f>
        <v>LMT</v>
      </c>
      <c r="D33" s="82" t="s">
        <v>41</v>
      </c>
    </row>
  </sheetData>
  <protectedRanges>
    <protectedRange sqref="G5" name="Range2_1"/>
    <protectedRange sqref="D4:D32" name="Range1_2"/>
  </protectedRanges>
  <dataValidations count="1">
    <dataValidation type="list" showInputMessage="1" showErrorMessage="1" sqref="G5" xr:uid="{00000000-0002-0000-5F00-000000000000}">
      <formula1>Enable_Values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00000000-0002-0000-5F00-000001000000}">
          <x14:formula1>
            <xm:f>'Validation Values'!$A$2:$A$3</xm:f>
          </x14:formula1>
          <xm:sqref>D33</xm:sqref>
        </x14:dataValidation>
        <x14:dataValidation type="list" allowBlank="1" showInputMessage="1" showErrorMessage="1" xr:uid="{9E9BAA76-D758-EE4B-AAAF-A4337E1D7310}">
          <x14:formula1>
            <xm:f>'Validation Values'!$A$2:$A$3</xm:f>
          </x14:formula1>
          <xm:sqref>D4:D13</xm:sqref>
        </x14:dataValidation>
      </x14:dataValidation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5">
    <tabColor rgb="FF92D050"/>
  </sheetPr>
  <dimension ref="A1:L46"/>
  <sheetViews>
    <sheetView showGridLines="0" zoomScaleNormal="100" workbookViewId="0">
      <selection activeCell="H9" sqref="H9"/>
    </sheetView>
  </sheetViews>
  <sheetFormatPr defaultColWidth="8.81640625" defaultRowHeight="14.5" x14ac:dyDescent="0.35"/>
  <cols>
    <col min="1" max="1" width="20.453125" style="28" customWidth="1"/>
    <col min="2" max="2" width="14.453125" style="28" bestFit="1" customWidth="1"/>
    <col min="3" max="3" width="11.1796875" style="28" bestFit="1" customWidth="1"/>
    <col min="4" max="4" width="16" style="28" bestFit="1" customWidth="1"/>
    <col min="5" max="5" width="17.6328125" style="28" bestFit="1" customWidth="1"/>
    <col min="6" max="6" width="20.1796875" style="28" bestFit="1" customWidth="1"/>
    <col min="7" max="7" width="15.1796875" style="28" bestFit="1" customWidth="1"/>
    <col min="8" max="8" width="18.36328125" style="28" bestFit="1" customWidth="1"/>
    <col min="9" max="9" width="19.81640625" style="28" bestFit="1" customWidth="1"/>
    <col min="10" max="10" width="8.1796875" style="28" bestFit="1" customWidth="1"/>
    <col min="11" max="11" width="2.81640625" style="28" customWidth="1"/>
    <col min="12" max="12" width="17.1796875" style="28" bestFit="1" customWidth="1"/>
    <col min="13"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EVENTS_SRC</v>
      </c>
      <c r="I2" s="29" t="str">
        <f ca="1">$F$3</f>
        <v>EVENTS_DSDK_PRESRC</v>
      </c>
      <c r="J2" s="29" t="s">
        <v>197</v>
      </c>
      <c r="L2" s="29" t="s">
        <v>866</v>
      </c>
    </row>
    <row r="3" spans="1:12" x14ac:dyDescent="0.35">
      <c r="A3" s="22" t="str">
        <f ca="1">MID(CELL("filename",$A$1),FIND("]",CELL("filename",$A$1))+1,255)</f>
        <v>src_DSDK_1</v>
      </c>
      <c r="B3" s="22" t="str">
        <f ca="1">LEFT($A$3,FIND("_",$A$3,1)-1)</f>
        <v>src</v>
      </c>
      <c r="C3" s="22" t="str">
        <f ca="1">SUBSTITUTE($A$3,$B$3&amp;"_","")</f>
        <v>DSDK_1</v>
      </c>
      <c r="D3" s="22" t="str">
        <f ca="1">VLOOKUP($C3,Workflows!$C:$H,2,0)</f>
        <v>DSDK</v>
      </c>
      <c r="E3" s="22" t="s">
        <v>19</v>
      </c>
      <c r="F3" s="22" t="str">
        <f ca="1">VLOOKUP($C3,Workflows!$C:$I,7,0)</f>
        <v>EVENTS_DSDK_PRESRC</v>
      </c>
      <c r="H3" s="8" t="str">
        <f>'Validation Values'!F3</f>
        <v>evtuuid</v>
      </c>
      <c r="I3" s="71" t="str">
        <f>H3</f>
        <v>evtuuid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tr">
        <f>'Validation Values'!F4</f>
        <v>userid</v>
      </c>
      <c r="I4" s="71" t="str">
        <f t="shared" ref="I4:I46" si="0">H4</f>
        <v>userid</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ATTR_RESOLUTION</v>
      </c>
    </row>
    <row r="5" spans="1:12" x14ac:dyDescent="0.35">
      <c r="A5" s="31" t="s">
        <v>151</v>
      </c>
      <c r="H5" s="8" t="str">
        <f>'Validation Values'!F5</f>
        <v>evt_time</v>
      </c>
      <c r="I5" s="71" t="str">
        <f>H5</f>
        <v>evt_time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tr">
        <f>'Validation Values'!F6</f>
        <v>evt_type_class</v>
      </c>
      <c r="I6" s="71" t="str">
        <f>H6</f>
        <v>evt_type_class</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EVENTS</v>
      </c>
      <c r="B7" s="22" t="s">
        <v>276</v>
      </c>
      <c r="C7" s="22" t="str">
        <f ca="1">VLOOKUP($C3,Workflows!$C:$J,8,0)</f>
        <v>EVENTS_SRC</v>
      </c>
      <c r="D7" s="70" t="b">
        <v>0</v>
      </c>
      <c r="H7" s="8" t="str">
        <f>'Validation Values'!F7</f>
        <v>evt_campaign_key</v>
      </c>
      <c r="I7" s="71" t="str">
        <f t="shared" si="0"/>
        <v>evt_campaign_key</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Values'!F8</f>
        <v>evt_placement_key</v>
      </c>
      <c r="I8" s="71" t="str">
        <f t="shared" si="0"/>
        <v>evt_placement_key</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tr">
        <f>'Validation Values'!F9</f>
        <v>evt_creative_key</v>
      </c>
      <c r="I9" s="71" t="str">
        <f t="shared" si="0"/>
        <v>evt_creative_key</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tr">
        <f>'Validation Values'!F10</f>
        <v>evt_geo_key</v>
      </c>
      <c r="I10" s="71" t="str">
        <f t="shared" si="0"/>
        <v>evt_geo_key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tr">
        <f>'Validation Values'!F11</f>
        <v>evt_publisher_key</v>
      </c>
      <c r="I11" s="71" t="str">
        <f t="shared" si="0"/>
        <v>evt_publisher_key</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tr">
        <f>'Validation Values'!F12</f>
        <v>evt_advertiser_key</v>
      </c>
      <c r="I12" s="71" t="str">
        <f t="shared" si="0"/>
        <v>evt_advertiser_key</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tr">
        <f>'Validation Values'!F13</f>
        <v>evt_adgroup_key</v>
      </c>
      <c r="I13" s="71" t="str">
        <f t="shared" si="0"/>
        <v>evt_adgroup_key</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tr">
        <f>'Validation Values'!F14</f>
        <v>evt_device_type_key</v>
      </c>
      <c r="I14" s="71" t="str">
        <f t="shared" si="0"/>
        <v>evt_device_type_key</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tr">
        <f>'Validation Values'!F15</f>
        <v>evt_source</v>
      </c>
      <c r="I15" s="71" t="str">
        <f t="shared" si="0"/>
        <v>evt_source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tr">
        <f>'Validation Values'!F16</f>
        <v>epc</v>
      </c>
      <c r="I16" s="71" t="str">
        <f t="shared" si="0"/>
        <v>epc</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v>
      </c>
    </row>
    <row r="17" spans="8:12" x14ac:dyDescent="0.35">
      <c r="H17" s="8" t="str">
        <f>'Validation Values'!F17</f>
        <v>evt_is_measurable</v>
      </c>
      <c r="I17" s="71" t="str">
        <f t="shared" si="0"/>
        <v>evt_is_measurable</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tr">
        <f>'Validation Values'!F18</f>
        <v>evt_is_viewable</v>
      </c>
      <c r="I18" s="71" t="str">
        <f t="shared" si="0"/>
        <v>evt_is_viewable</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ATTR</v>
      </c>
    </row>
    <row r="19" spans="8:12" x14ac:dyDescent="0.35">
      <c r="H19" s="8" t="str">
        <f>'Validation Values'!F19</f>
        <v>evt_is_new_user</v>
      </c>
      <c r="I19" s="71" t="str">
        <f t="shared" si="0"/>
        <v>evt_is_new_user</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tr">
        <f>'Validation Values'!F20</f>
        <v>evt_is_opted_out</v>
      </c>
      <c r="I20" s="71" t="str">
        <f t="shared" si="0"/>
        <v>evt_is_opted_out</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tr">
        <f>'Validation Values'!F21</f>
        <v>evt_referrer_url</v>
      </c>
      <c r="I21" s="71" t="str">
        <f t="shared" si="0"/>
        <v>evt_referrer_url</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tr">
        <f>'Validation Values'!F22</f>
        <v>evt_keyword</v>
      </c>
      <c r="I22" s="71" t="str">
        <f t="shared" si="0"/>
        <v>evt_keyword</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tr">
        <f>'Validation Values'!F23</f>
        <v>ak_user_id</v>
      </c>
      <c r="I23" s="71" t="str">
        <f t="shared" si="0"/>
        <v>ak_user_id</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tr">
        <f>'Validation Values'!F24</f>
        <v>evt_e1_segment</v>
      </c>
      <c r="I24" s="71" t="s">
        <v>1674</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ATTR_RESOLUTION</v>
      </c>
    </row>
    <row r="25" spans="8:12" x14ac:dyDescent="0.35">
      <c r="H25" s="8" t="str">
        <f>'Validation Values'!F25</f>
        <v>evt_is_bot_user</v>
      </c>
      <c r="I25" s="71" t="str">
        <f t="shared" si="0"/>
        <v>evt_is_bot_user</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tr">
        <f>'Validation Values'!F26</f>
        <v>is_fig_flag</v>
      </c>
      <c r="I26" s="71" t="s">
        <v>843</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EXPR</v>
      </c>
    </row>
    <row r="27" spans="8:12" x14ac:dyDescent="0.35">
      <c r="H27" s="8" t="str">
        <f>'Validation Values'!F27</f>
        <v>evt_custom1</v>
      </c>
      <c r="I27" s="71" t="str">
        <f t="shared" si="0"/>
        <v>evt_custom1</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tr">
        <f>'Validation Values'!F28</f>
        <v>evt_custom2</v>
      </c>
      <c r="I28" s="71" t="str">
        <f t="shared" si="0"/>
        <v>evt_custom2</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tr">
        <f>'Validation Values'!F29</f>
        <v>evt_custom3</v>
      </c>
      <c r="I29" s="71" t="str">
        <f t="shared" si="0"/>
        <v>evt_custom3</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tr">
        <f>'Validation Values'!F30</f>
        <v>evt_custom4</v>
      </c>
      <c r="I30" s="71" t="str">
        <f t="shared" si="0"/>
        <v>evt_custom4</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tr">
        <f>'Validation Values'!F31</f>
        <v>evt_custom5</v>
      </c>
      <c r="I31" s="71" t="str">
        <f t="shared" si="0"/>
        <v>evt_custom5</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tr">
        <f>'Validation Values'!F32</f>
        <v>evt_custom6</v>
      </c>
      <c r="I32" s="71" t="str">
        <f t="shared" si="0"/>
        <v>evt_custom6</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tr">
        <f>'Validation Values'!F33</f>
        <v>evt_custom7</v>
      </c>
      <c r="I33" s="71" t="str">
        <f t="shared" si="0"/>
        <v>evt_custom7</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tr">
        <f>'Validation Values'!F34</f>
        <v>evt_custom8</v>
      </c>
      <c r="I34" s="71" t="str">
        <f t="shared" si="0"/>
        <v>evt_custom8</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tr">
        <f>'Validation Values'!F35</f>
        <v>evt_custom9</v>
      </c>
      <c r="I35" s="71" t="str">
        <f t="shared" si="0"/>
        <v>evt_custom9</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tr">
        <f>'Validation Values'!F36</f>
        <v>evt_custom10</v>
      </c>
      <c r="I36" s="71" t="str">
        <f t="shared" si="0"/>
        <v>evt_custom10</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tr">
        <f>'Validation Values'!F37</f>
        <v>evt_custom11</v>
      </c>
      <c r="I37" s="71" t="str">
        <f t="shared" si="0"/>
        <v>evt_custom11</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tr">
        <f>'Validation Values'!F38</f>
        <v>evt_custom12</v>
      </c>
      <c r="I38" s="71" t="str">
        <f t="shared" si="0"/>
        <v>evt_custom12</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row r="39" spans="8:12" x14ac:dyDescent="0.35">
      <c r="H39" s="8" t="str">
        <f>'Validation Values'!F39</f>
        <v>evt_custom13</v>
      </c>
      <c r="I39" s="71" t="str">
        <f t="shared" si="0"/>
        <v>evt_custom13</v>
      </c>
      <c r="J39" s="71"/>
      <c r="L39" s="15" t="str">
        <f ca="1">IF(ISBLANK(I39),"",IF(ISNUMBER(I39),"NUMBER",IF(AND(CODE(LEFT(I39,1))=40,CODE(RIGHT(I39,1))=41),"ASIS",IF(AND(CODE(LEFT(I39,1))=39,CODE(RIGHT(I39,1))=39),"STRING",IF(AND(CODE(LEFT(I39,1))=34,CODE(RIGHT(I39,1))=34),"STRING",IF(NOT(ISNA(MATCH(I39,Variables!$B$4:$B$1000,0))),"EXPR",IF(NOT(ISNA(MATCH(I39,INDIRECT($B$3&amp;"_ATTR!$A$3:$A$1000"),0))),"ATTR_RESOLUTION",IF(NOT(ISNA(MATCH(I39,InternalColumnNames,0))),"INTERNAL_ATTR",IF(NOT(ISNA(MATCH(I39,INDIRECT("presrc_"&amp;INDEX(Workflows!$A$3:$A$1000,MATCH($F$3,Workflows!$I$3:$I$1000,0))&amp;"!$I$3:$I$1000"),0))),"ATTR","OTHER")))))))))</f>
        <v>ATTR</v>
      </c>
    </row>
    <row r="40" spans="8:12" x14ac:dyDescent="0.35">
      <c r="H40" s="8" t="str">
        <f>'Validation Values'!F40</f>
        <v>evt_custom14</v>
      </c>
      <c r="I40" s="71" t="str">
        <f t="shared" si="0"/>
        <v>evt_custom14</v>
      </c>
      <c r="J40" s="71"/>
      <c r="L40" s="15" t="str">
        <f ca="1">IF(ISBLANK(I40),"",IF(ISNUMBER(I40),"NUMBER",IF(AND(CODE(LEFT(I40,1))=40,CODE(RIGHT(I40,1))=41),"ASIS",IF(AND(CODE(LEFT(I40,1))=39,CODE(RIGHT(I40,1))=39),"STRING",IF(AND(CODE(LEFT(I40,1))=34,CODE(RIGHT(I40,1))=34),"STRING",IF(NOT(ISNA(MATCH(I40,Variables!$B$4:$B$1000,0))),"EXPR",IF(NOT(ISNA(MATCH(I40,INDIRECT($B$3&amp;"_ATTR!$A$3:$A$1000"),0))),"ATTR_RESOLUTION",IF(NOT(ISNA(MATCH(I40,InternalColumnNames,0))),"INTERNAL_ATTR",IF(NOT(ISNA(MATCH(I40,INDIRECT("presrc_"&amp;INDEX(Workflows!$A$3:$A$1000,MATCH($F$3,Workflows!$I$3:$I$1000,0))&amp;"!$I$3:$I$1000"),0))),"ATTR","OTHER")))))))))</f>
        <v>ATTR</v>
      </c>
    </row>
    <row r="41" spans="8:12" x14ac:dyDescent="0.35">
      <c r="H41" s="8" t="str">
        <f>'Validation Values'!F41</f>
        <v>evt_custom15</v>
      </c>
      <c r="I41" s="71" t="str">
        <f t="shared" si="0"/>
        <v>evt_custom15</v>
      </c>
      <c r="J41" s="71"/>
      <c r="L41" s="15" t="str">
        <f ca="1">IF(ISBLANK(I41),"",IF(ISNUMBER(I41),"NUMBER",IF(AND(CODE(LEFT(I41,1))=40,CODE(RIGHT(I41,1))=41),"ASIS",IF(AND(CODE(LEFT(I41,1))=39,CODE(RIGHT(I41,1))=39),"STRING",IF(AND(CODE(LEFT(I41,1))=34,CODE(RIGHT(I41,1))=34),"STRING",IF(NOT(ISNA(MATCH(I41,Variables!$B$4:$B$1000,0))),"EXPR",IF(NOT(ISNA(MATCH(I41,INDIRECT($B$3&amp;"_ATTR!$A$3:$A$1000"),0))),"ATTR_RESOLUTION",IF(NOT(ISNA(MATCH(I41,InternalColumnNames,0))),"INTERNAL_ATTR",IF(NOT(ISNA(MATCH(I41,INDIRECT("presrc_"&amp;INDEX(Workflows!$A$3:$A$1000,MATCH($F$3,Workflows!$I$3:$I$1000,0))&amp;"!$I$3:$I$1000"),0))),"ATTR","OTHER")))))))))</f>
        <v>ATTR</v>
      </c>
    </row>
    <row r="42" spans="8:12" x14ac:dyDescent="0.35">
      <c r="H42" s="8" t="str">
        <f>'Validation Values'!F42</f>
        <v>evt_custom16</v>
      </c>
      <c r="I42" s="71" t="str">
        <f t="shared" si="0"/>
        <v>evt_custom16</v>
      </c>
      <c r="J42" s="71"/>
      <c r="L42" s="15" t="str">
        <f ca="1">IF(ISBLANK(I42),"",IF(ISNUMBER(I42),"NUMBER",IF(AND(CODE(LEFT(I42,1))=40,CODE(RIGHT(I42,1))=41),"ASIS",IF(AND(CODE(LEFT(I42,1))=39,CODE(RIGHT(I42,1))=39),"STRING",IF(AND(CODE(LEFT(I42,1))=34,CODE(RIGHT(I42,1))=34),"STRING",IF(NOT(ISNA(MATCH(I42,Variables!$B$4:$B$1000,0))),"EXPR",IF(NOT(ISNA(MATCH(I42,INDIRECT($B$3&amp;"_ATTR!$A$3:$A$1000"),0))),"ATTR_RESOLUTION",IF(NOT(ISNA(MATCH(I42,InternalColumnNames,0))),"INTERNAL_ATTR",IF(NOT(ISNA(MATCH(I42,INDIRECT("presrc_"&amp;INDEX(Workflows!$A$3:$A$1000,MATCH($F$3,Workflows!$I$3:$I$1000,0))&amp;"!$I$3:$I$1000"),0))),"ATTR","OTHER")))))))))</f>
        <v>ATTR</v>
      </c>
    </row>
    <row r="43" spans="8:12" x14ac:dyDescent="0.35">
      <c r="H43" s="8" t="str">
        <f>'Validation Values'!F43</f>
        <v>evt_custom17</v>
      </c>
      <c r="I43" s="71" t="str">
        <f t="shared" si="0"/>
        <v>evt_custom17</v>
      </c>
      <c r="J43" s="71"/>
      <c r="L43" s="15" t="str">
        <f ca="1">IF(ISBLANK(I43),"",IF(ISNUMBER(I43),"NUMBER",IF(AND(CODE(LEFT(I43,1))=40,CODE(RIGHT(I43,1))=41),"ASIS",IF(AND(CODE(LEFT(I43,1))=39,CODE(RIGHT(I43,1))=39),"STRING",IF(AND(CODE(LEFT(I43,1))=34,CODE(RIGHT(I43,1))=34),"STRING",IF(NOT(ISNA(MATCH(I43,Variables!$B$4:$B$1000,0))),"EXPR",IF(NOT(ISNA(MATCH(I43,INDIRECT($B$3&amp;"_ATTR!$A$3:$A$1000"),0))),"ATTR_RESOLUTION",IF(NOT(ISNA(MATCH(I43,InternalColumnNames,0))),"INTERNAL_ATTR",IF(NOT(ISNA(MATCH(I43,INDIRECT("presrc_"&amp;INDEX(Workflows!$A$3:$A$1000,MATCH($F$3,Workflows!$I$3:$I$1000,0))&amp;"!$I$3:$I$1000"),0))),"ATTR","OTHER")))))))))</f>
        <v>ATTR</v>
      </c>
    </row>
    <row r="44" spans="8:12" x14ac:dyDescent="0.35">
      <c r="H44" s="8" t="str">
        <f>'Validation Values'!F44</f>
        <v>evt_custom18</v>
      </c>
      <c r="I44" s="71" t="str">
        <f t="shared" si="0"/>
        <v>evt_custom18</v>
      </c>
      <c r="J44" s="71"/>
      <c r="L44" s="15" t="str">
        <f ca="1">IF(ISBLANK(I44),"",IF(ISNUMBER(I44),"NUMBER",IF(AND(CODE(LEFT(I44,1))=40,CODE(RIGHT(I44,1))=41),"ASIS",IF(AND(CODE(LEFT(I44,1))=39,CODE(RIGHT(I44,1))=39),"STRING",IF(AND(CODE(LEFT(I44,1))=34,CODE(RIGHT(I44,1))=34),"STRING",IF(NOT(ISNA(MATCH(I44,Variables!$B$4:$B$1000,0))),"EXPR",IF(NOT(ISNA(MATCH(I44,INDIRECT($B$3&amp;"_ATTR!$A$3:$A$1000"),0))),"ATTR_RESOLUTION",IF(NOT(ISNA(MATCH(I44,InternalColumnNames,0))),"INTERNAL_ATTR",IF(NOT(ISNA(MATCH(I44,INDIRECT("presrc_"&amp;INDEX(Workflows!$A$3:$A$1000,MATCH($F$3,Workflows!$I$3:$I$1000,0))&amp;"!$I$3:$I$1000"),0))),"ATTR","OTHER")))))))))</f>
        <v>ATTR</v>
      </c>
    </row>
    <row r="45" spans="8:12" x14ac:dyDescent="0.35">
      <c r="H45" s="8" t="str">
        <f>'Validation Values'!F45</f>
        <v>evt_custom19</v>
      </c>
      <c r="I45" s="71" t="str">
        <f t="shared" si="0"/>
        <v>evt_custom19</v>
      </c>
      <c r="J45" s="71"/>
      <c r="L45" s="15" t="str">
        <f ca="1">IF(ISBLANK(I45),"",IF(ISNUMBER(I45),"NUMBER",IF(AND(CODE(LEFT(I45,1))=40,CODE(RIGHT(I45,1))=41),"ASIS",IF(AND(CODE(LEFT(I45,1))=39,CODE(RIGHT(I45,1))=39),"STRING",IF(AND(CODE(LEFT(I45,1))=34,CODE(RIGHT(I45,1))=34),"STRING",IF(NOT(ISNA(MATCH(I45,Variables!$B$4:$B$1000,0))),"EXPR",IF(NOT(ISNA(MATCH(I45,INDIRECT($B$3&amp;"_ATTR!$A$3:$A$1000"),0))),"ATTR_RESOLUTION",IF(NOT(ISNA(MATCH(I45,InternalColumnNames,0))),"INTERNAL_ATTR",IF(NOT(ISNA(MATCH(I45,INDIRECT("presrc_"&amp;INDEX(Workflows!$A$3:$A$1000,MATCH($F$3,Workflows!$I$3:$I$1000,0))&amp;"!$I$3:$I$1000"),0))),"ATTR","OTHER")))))))))</f>
        <v>ATTR</v>
      </c>
    </row>
    <row r="46" spans="8:12" x14ac:dyDescent="0.35">
      <c r="H46" s="8" t="str">
        <f>'Validation Values'!F46</f>
        <v>evt_custom20</v>
      </c>
      <c r="I46" s="71" t="str">
        <f t="shared" si="0"/>
        <v>evt_custom20</v>
      </c>
      <c r="J46" s="71"/>
      <c r="L46" s="15" t="str">
        <f ca="1">IF(ISBLANK(I46),"",IF(ISNUMBER(I46),"NUMBER",IF(AND(CODE(LEFT(I46,1))=40,CODE(RIGHT(I46,1))=41),"ASIS",IF(AND(CODE(LEFT(I46,1))=39,CODE(RIGHT(I46,1))=39),"STRING",IF(AND(CODE(LEFT(I46,1))=34,CODE(RIGHT(I46,1))=34),"STRING",IF(NOT(ISNA(MATCH(I46,Variables!$B$4:$B$1000,0))),"EXPR",IF(NOT(ISNA(MATCH(I46,INDIRECT($B$3&amp;"_ATTR!$A$3:$A$1000"),0))),"ATTR_RESOLUTION",IF(NOT(ISNA(MATCH(I46,InternalColumnNames,0))),"INTERNAL_ATTR",IF(NOT(ISNA(MATCH(I46,INDIRECT("presrc_"&amp;INDEX(Workflows!$A$3:$A$1000,MATCH($F$3,Workflows!$I$3:$I$1000,0))&amp;"!$I$3:$I$1000"),0))),"ATTR","OTHER")))))))))</f>
        <v>ATTR</v>
      </c>
    </row>
  </sheetData>
  <sheetProtection algorithmName="SHA-512" hashValue="4tBmmvYMs45GgY8m5ZPWawxDNQw71PzML97mL+wNO41ah+KgIC/n7BuNnb9pu9eGUlrCKD2uE+vbp+4q28CwLQ==" saltValue="uBkhF9grvwIkEa21NEvOrA==" spinCount="100000" sheet="1" objects="1" scenarios="1"/>
  <conditionalFormatting sqref="L3:L46">
    <cfRule type="cellIs" dxfId="1224" priority="3" stopIfTrue="1" operator="equal">
      <formula>"OTHER"</formula>
    </cfRule>
    <cfRule type="cellIs" dxfId="1223" priority="4" stopIfTrue="1" operator="equal">
      <formula>"ASIS"</formula>
    </cfRule>
    <cfRule type="cellIs" dxfId="1222" priority="5" stopIfTrue="1" operator="equal">
      <formula>"STRING"</formula>
    </cfRule>
    <cfRule type="cellIs" dxfId="1221" priority="6" stopIfTrue="1" operator="equal">
      <formula>"NUMBER"</formula>
    </cfRule>
    <cfRule type="cellIs" dxfId="1220" priority="8" stopIfTrue="1" operator="equal">
      <formula>"EXPR"</formula>
    </cfRule>
    <cfRule type="cellIs" dxfId="1219" priority="9" stopIfTrue="1" operator="equal">
      <formula>"ATTR_RESOLUTION"</formula>
    </cfRule>
    <cfRule type="cellIs" dxfId="1218" priority="10" stopIfTrue="1" operator="equal">
      <formula>"ATTR"</formula>
    </cfRule>
  </conditionalFormatting>
  <conditionalFormatting sqref="L3">
    <cfRule type="cellIs" dxfId="1217" priority="2" operator="equal">
      <formula>"INTERNAL_ATTR"</formula>
    </cfRule>
  </conditionalFormatting>
  <conditionalFormatting sqref="L4:L46">
    <cfRule type="cellIs" dxfId="1216" priority="1" operator="equal">
      <formula>"INTERNAL_ATTR"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46" xr:uid="{00000000-0002-0000-6000-000000000000}">
      <formula1>(L3&lt;&gt;"OTHER")</formula1>
    </dataValidation>
    <dataValidation type="list" allowBlank="1" showInputMessage="1" showErrorMessage="1" sqref="A12" xr:uid="{00000000-0002-0000-6000-000001000000}">
      <formula1>expressionList</formula1>
    </dataValidation>
    <dataValidation type="whole" allowBlank="1" showInputMessage="1" showErrorMessage="1" error="Only numbers from 1-20 are allowed" sqref="J3:J46" xr:uid="{00000000-0002-0000-6000-000002000000}">
      <formula1>1</formula1>
      <formula2>20</formula2>
    </dataValidation>
    <dataValidation type="list" allowBlank="1" showInputMessage="1" showErrorMessage="1" sqref="D7" xr:uid="{00000000-0002-0000-6000-000003000000}">
      <formula1>Enable_Values</formula1>
    </dataValidation>
  </dataValidation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7">
    <tabColor rgb="FF92D050"/>
  </sheetPr>
  <dimension ref="A1:L38"/>
  <sheetViews>
    <sheetView showGridLines="0" zoomScaleNormal="100" workbookViewId="0">
      <selection activeCell="I16" sqref="I16"/>
    </sheetView>
  </sheetViews>
  <sheetFormatPr defaultColWidth="8.81640625" defaultRowHeight="14.5" x14ac:dyDescent="0.35"/>
  <cols>
    <col min="1" max="1" width="18.1796875" style="28" bestFit="1" customWidth="1"/>
    <col min="2" max="2" width="14.453125" style="28" bestFit="1" customWidth="1"/>
    <col min="3" max="3" width="17.36328125" style="28" bestFit="1" customWidth="1"/>
    <col min="4" max="4" width="16" style="28" bestFit="1" customWidth="1"/>
    <col min="5" max="5" width="17.6328125" style="28" bestFit="1" customWidth="1"/>
    <col min="6" max="6" width="26" style="28" bestFit="1" customWidth="1"/>
    <col min="7" max="7" width="15.1796875" style="28" bestFit="1" customWidth="1"/>
    <col min="8" max="8" width="18.36328125" style="28" bestFit="1" customWidth="1"/>
    <col min="9" max="9" width="26.81640625" style="28" bestFit="1" customWidth="1"/>
    <col min="10" max="10" width="8.1796875" style="28" bestFit="1" customWidth="1"/>
    <col min="11" max="11" width="2.36328125" style="28" customWidth="1"/>
    <col min="12" max="12" width="17.1796875" style="28" bestFit="1" customWidth="1"/>
    <col min="13"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CONVERSIONS_SRC</v>
      </c>
      <c r="I2" s="29" t="str">
        <f ca="1">$F$3</f>
        <v>CONVERSIONS_DSDK_PRESRC</v>
      </c>
      <c r="J2" s="29" t="s">
        <v>197</v>
      </c>
      <c r="L2" s="29" t="s">
        <v>866</v>
      </c>
    </row>
    <row r="3" spans="1:12" x14ac:dyDescent="0.35">
      <c r="A3" s="22" t="str">
        <f ca="1">MID(CELL("filename",$A$1),FIND("]",CELL("filename",$A$1))+1,255)</f>
        <v>src_DSDK_2</v>
      </c>
      <c r="B3" s="22" t="str">
        <f ca="1">LEFT($A$3,FIND("_",$A$3,1)-1)</f>
        <v>src</v>
      </c>
      <c r="C3" s="22" t="str">
        <f ca="1">SUBSTITUTE($A$3,$B$3&amp;"_","")</f>
        <v>DSDK_2</v>
      </c>
      <c r="D3" s="22" t="str">
        <f ca="1">VLOOKUP($C3,Workflows!$C:$H,2,0)</f>
        <v>DSDK</v>
      </c>
      <c r="E3" s="22" t="s">
        <v>19</v>
      </c>
      <c r="F3" s="22" t="str">
        <f ca="1">VLOOKUP($C3,Workflows!$C:$I,7,0)</f>
        <v>CONVERSIONS_DSDK_PRESRC</v>
      </c>
      <c r="H3" s="8" t="str">
        <f>'Validation Values'!I3</f>
        <v>actuuid</v>
      </c>
      <c r="I3" s="71" t="str">
        <f>H3</f>
        <v>actuuid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tr">
        <f>'Validation Values'!I4</f>
        <v>userid</v>
      </c>
      <c r="I4" s="71" t="str">
        <f>H4</f>
        <v>userid</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ATTR_RESOLUTION</v>
      </c>
    </row>
    <row r="5" spans="1:12" x14ac:dyDescent="0.35">
      <c r="A5" s="31" t="s">
        <v>151</v>
      </c>
      <c r="H5" s="8" t="str">
        <f>'Validation Values'!I5</f>
        <v>act_time</v>
      </c>
      <c r="I5" s="71" t="str">
        <f t="shared" ref="I5:I38" si="0">H5</f>
        <v>act_time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tr">
        <f>'Validation Values'!I6</f>
        <v>activity_type</v>
      </c>
      <c r="I6" s="71" t="str">
        <f>H6</f>
        <v>activity_type</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CONVERSIONS</v>
      </c>
      <c r="B7" s="22" t="s">
        <v>276</v>
      </c>
      <c r="C7" s="22" t="str">
        <f ca="1">VLOOKUP($C3,Workflows!$C:$J,8,0)</f>
        <v>CONVERSIONS_SRC</v>
      </c>
      <c r="D7" s="70" t="b">
        <v>0</v>
      </c>
      <c r="H7" s="8" t="str">
        <f>'Validation Values'!I7</f>
        <v>act_channel</v>
      </c>
      <c r="I7" s="71" t="str">
        <f>H7</f>
        <v>act_channel</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Values'!I8</f>
        <v>order_id</v>
      </c>
      <c r="I8" s="71" t="str">
        <f t="shared" si="0"/>
        <v>order_id</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tr">
        <f>'Validation Values'!I9</f>
        <v>revenue</v>
      </c>
      <c r="I9" s="71" t="str">
        <f t="shared" si="0"/>
        <v>revenue</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tr">
        <f>'Validation Values'!I10</f>
        <v>quantity</v>
      </c>
      <c r="I10" s="71" t="str">
        <f t="shared" si="0"/>
        <v>quantity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tr">
        <f>'Validation Values'!I11</f>
        <v>act_is_bot_user</v>
      </c>
      <c r="I11" s="71" t="str">
        <f t="shared" si="0"/>
        <v>act_is_bot_user</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tr">
        <f>'Validation Values'!I12</f>
        <v>act_is_opted_out</v>
      </c>
      <c r="I12" s="71" t="str">
        <f t="shared" si="0"/>
        <v>act_is_opted_out</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tr">
        <f>'Validation Values'!I13</f>
        <v>ak_user_id</v>
      </c>
      <c r="I13" s="71" t="str">
        <f t="shared" si="0"/>
        <v>ak_user_id</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tr">
        <f>'Validation Values'!I14</f>
        <v>apc</v>
      </c>
      <c r="I14" s="71" t="str">
        <f t="shared" si="0"/>
        <v>apc</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tr">
        <f>'Validation Values'!I15</f>
        <v>act_source</v>
      </c>
      <c r="I15" s="71" t="str">
        <f t="shared" si="0"/>
        <v>act_source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tr">
        <f>'Validation Values'!I16</f>
        <v>act_e1_segment</v>
      </c>
      <c r="I16" s="71" t="s">
        <v>1674</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ATTR_RESOLUTION</v>
      </c>
    </row>
    <row r="17" spans="8:12" x14ac:dyDescent="0.35">
      <c r="H17" s="8" t="str">
        <f>'Validation Values'!I17</f>
        <v>act_product_key</v>
      </c>
      <c r="I17" s="71" t="str">
        <f t="shared" si="0"/>
        <v>act_product_key</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tr">
        <f>'Validation Values'!I18</f>
        <v>is_fig_flag</v>
      </c>
      <c r="I18" s="71" t="s">
        <v>843</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EXPR</v>
      </c>
    </row>
    <row r="19" spans="8:12" x14ac:dyDescent="0.35">
      <c r="H19" s="8" t="str">
        <f>'Validation Values'!I19</f>
        <v>act_custom1</v>
      </c>
      <c r="I19" s="71" t="str">
        <f t="shared" si="0"/>
        <v>act_custom1</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tr">
        <f>'Validation Values'!I20</f>
        <v>act_custom2</v>
      </c>
      <c r="I20" s="71" t="str">
        <f t="shared" si="0"/>
        <v>act_custom2</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tr">
        <f>'Validation Values'!I21</f>
        <v>act_custom3</v>
      </c>
      <c r="I21" s="71" t="str">
        <f t="shared" si="0"/>
        <v>act_custom3</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tr">
        <f>'Validation Values'!I22</f>
        <v>act_custom4</v>
      </c>
      <c r="I22" s="71" t="str">
        <f t="shared" si="0"/>
        <v>act_custom4</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tr">
        <f>'Validation Values'!I23</f>
        <v>act_custom5</v>
      </c>
      <c r="I23" s="71" t="str">
        <f t="shared" si="0"/>
        <v>act_custom5</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tr">
        <f>'Validation Values'!I24</f>
        <v>act_custom6</v>
      </c>
      <c r="I24" s="71" t="str">
        <f t="shared" si="0"/>
        <v>act_custom6</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v>
      </c>
    </row>
    <row r="25" spans="8:12" x14ac:dyDescent="0.35">
      <c r="H25" s="8" t="str">
        <f>'Validation Values'!I25</f>
        <v>act_custom7</v>
      </c>
      <c r="I25" s="71" t="str">
        <f t="shared" si="0"/>
        <v>act_custom7</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tr">
        <f>'Validation Values'!I26</f>
        <v>act_custom8</v>
      </c>
      <c r="I26" s="71" t="str">
        <f t="shared" si="0"/>
        <v>act_custom8</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ATTR</v>
      </c>
    </row>
    <row r="27" spans="8:12" x14ac:dyDescent="0.35">
      <c r="H27" s="8" t="str">
        <f>'Validation Values'!I27</f>
        <v>act_custom9</v>
      </c>
      <c r="I27" s="71" t="str">
        <f t="shared" si="0"/>
        <v>act_custom9</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tr">
        <f>'Validation Values'!I28</f>
        <v>act_custom10</v>
      </c>
      <c r="I28" s="71" t="str">
        <f t="shared" si="0"/>
        <v>act_custom10</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tr">
        <f>'Validation Values'!I29</f>
        <v>act_custom11</v>
      </c>
      <c r="I29" s="71" t="str">
        <f t="shared" si="0"/>
        <v>act_custom11</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tr">
        <f>'Validation Values'!I30</f>
        <v>act_custom12</v>
      </c>
      <c r="I30" s="71" t="str">
        <f t="shared" si="0"/>
        <v>act_custom12</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tr">
        <f>'Validation Values'!I31</f>
        <v>act_custom13</v>
      </c>
      <c r="I31" s="71" t="str">
        <f t="shared" si="0"/>
        <v>act_custom13</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tr">
        <f>'Validation Values'!I32</f>
        <v>act_custom14</v>
      </c>
      <c r="I32" s="71" t="str">
        <f t="shared" si="0"/>
        <v>act_custom14</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tr">
        <f>'Validation Values'!I33</f>
        <v>act_custom15</v>
      </c>
      <c r="I33" s="71" t="str">
        <f t="shared" si="0"/>
        <v>act_custom15</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tr">
        <f>'Validation Values'!I34</f>
        <v>act_custom16</v>
      </c>
      <c r="I34" s="71" t="str">
        <f t="shared" si="0"/>
        <v>act_custom16</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tr">
        <f>'Validation Values'!I35</f>
        <v>act_custom17</v>
      </c>
      <c r="I35" s="71" t="str">
        <f t="shared" si="0"/>
        <v>act_custom17</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tr">
        <f>'Validation Values'!I36</f>
        <v>act_custom18</v>
      </c>
      <c r="I36" s="71" t="str">
        <f t="shared" si="0"/>
        <v>act_custom18</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tr">
        <f>'Validation Values'!I37</f>
        <v>act_custom19</v>
      </c>
      <c r="I37" s="71" t="str">
        <f t="shared" si="0"/>
        <v>act_custom19</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tr">
        <f>'Validation Values'!I38</f>
        <v>act_custom20</v>
      </c>
      <c r="I38" s="71" t="str">
        <f t="shared" si="0"/>
        <v>act_custom20</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sheetData>
  <sheetProtection algorithmName="SHA-512" hashValue="FotJPmUgmEp1xJs9gOK4fA7j+518tbEC4RcIjImOhb/cN6Lf2cJtZw83ZTGLCGZQEn8QSGpPqdP9X8wC+83dew==" saltValue="OBNKRf/kqUZLNjuS3o45hg==" spinCount="100000" sheet="1" objects="1" scenarios="1"/>
  <conditionalFormatting sqref="L3:L38">
    <cfRule type="cellIs" dxfId="1215" priority="2" stopIfTrue="1" operator="equal">
      <formula>"OTHER"</formula>
    </cfRule>
    <cfRule type="cellIs" dxfId="1214" priority="3" stopIfTrue="1" operator="equal">
      <formula>"ASIS"</formula>
    </cfRule>
    <cfRule type="cellIs" dxfId="1213" priority="4" stopIfTrue="1" operator="equal">
      <formula>"STRING"</formula>
    </cfRule>
    <cfRule type="cellIs" dxfId="1212" priority="5" stopIfTrue="1" operator="equal">
      <formula>"NUMBER"</formula>
    </cfRule>
    <cfRule type="cellIs" dxfId="1211" priority="6" stopIfTrue="1" operator="equal">
      <formula>"EXPR"</formula>
    </cfRule>
    <cfRule type="cellIs" dxfId="1210" priority="7" stopIfTrue="1" operator="equal">
      <formula>"ATTR_RESOLUTION"</formula>
    </cfRule>
    <cfRule type="cellIs" dxfId="1209" priority="8" stopIfTrue="1" operator="equal">
      <formula>"ATTR"</formula>
    </cfRule>
  </conditionalFormatting>
  <conditionalFormatting sqref="L3:L38">
    <cfRule type="cellIs" dxfId="1208" priority="1" operator="equal">
      <formula>"INTERNAL_ATTR"</formula>
    </cfRule>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38" xr:uid="{00000000-0002-0000-6100-000000000000}">
      <formula1>(L3&lt;&gt;"OTHER")</formula1>
    </dataValidation>
    <dataValidation type="list" allowBlank="1" showInputMessage="1" showErrorMessage="1" sqref="D7" xr:uid="{00000000-0002-0000-6100-000001000000}">
      <formula1>Enable_Values</formula1>
    </dataValidation>
    <dataValidation type="list" allowBlank="1" showInputMessage="1" showErrorMessage="1" sqref="A12" xr:uid="{00000000-0002-0000-6100-000002000000}">
      <formula1>expressionList</formula1>
    </dataValidation>
    <dataValidation type="whole" allowBlank="1" showInputMessage="1" showErrorMessage="1" error="Only numbers from 1-20 are allowed" sqref="J3:J38" xr:uid="{00000000-0002-0000-6100-000003000000}">
      <formula1>1</formula1>
      <formula2>20</formula2>
    </dataValidation>
  </dataValidation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98">
    <tabColor rgb="FF92D050"/>
  </sheetPr>
  <dimension ref="A1:L13"/>
  <sheetViews>
    <sheetView showGridLines="0" zoomScaleNormal="100" workbookViewId="0">
      <selection activeCell="G16" sqref="G16"/>
    </sheetView>
  </sheetViews>
  <sheetFormatPr defaultColWidth="8.81640625" defaultRowHeight="14.5" x14ac:dyDescent="0.35"/>
  <cols>
    <col min="1" max="1" width="18.1796875" style="28" bestFit="1" customWidth="1"/>
    <col min="2" max="2" width="14.453125" style="28" bestFit="1" customWidth="1"/>
    <col min="3" max="3" width="11.1796875" style="28" bestFit="1" customWidth="1"/>
    <col min="4" max="4" width="16" style="28" bestFit="1" customWidth="1"/>
    <col min="5" max="5" width="17.6328125" style="28" bestFit="1" customWidth="1"/>
    <col min="6" max="6" width="20.1796875" style="28" bestFit="1" customWidth="1"/>
    <col min="7" max="7" width="15.1796875" style="28" bestFit="1" customWidth="1"/>
    <col min="8" max="8" width="18.36328125" style="28" bestFit="1" customWidth="1"/>
    <col min="9" max="9" width="22.4531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SESSIONS_SRC</v>
      </c>
      <c r="I2" s="29" t="str">
        <f ca="1">$F$3</f>
        <v>SESSIONS_DSDK_PRESRC</v>
      </c>
      <c r="J2" s="29" t="s">
        <v>197</v>
      </c>
      <c r="L2" s="29" t="s">
        <v>866</v>
      </c>
    </row>
    <row r="3" spans="1:12" x14ac:dyDescent="0.35">
      <c r="A3" s="22" t="str">
        <f ca="1">MID(CELL("filename",$A$1),FIND("]",CELL("filename",$A$1))+1,255)</f>
        <v>src_DSDK_3</v>
      </c>
      <c r="B3" s="22" t="str">
        <f ca="1">LEFT($A$3,FIND("_",$A$3,1)-1)</f>
        <v>src</v>
      </c>
      <c r="C3" s="22" t="str">
        <f ca="1">SUBSTITUTE($A$3,$B$3&amp;"_","")</f>
        <v>DSDK_3</v>
      </c>
      <c r="D3" s="22" t="str">
        <f ca="1">VLOOKUP($C3,Workflows!$C:$H,2,0)</f>
        <v>DSDK</v>
      </c>
      <c r="E3" s="22" t="s">
        <v>19</v>
      </c>
      <c r="F3" s="22" t="str">
        <f ca="1">VLOOKUP($C3,Workflows!$C:$I,7,0)</f>
        <v>SESSIONS_DSDK_PRESRC</v>
      </c>
      <c r="H3" s="8" t="str">
        <f>'Validation Values'!L3</f>
        <v>ak_user_id</v>
      </c>
      <c r="I3" s="71" t="str">
        <f t="shared" ref="I3:I13" si="0">H3</f>
        <v>ak_user_id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tr">
        <f>'Validation Values'!L4</f>
        <v>userid</v>
      </c>
      <c r="I4" s="71" t="str">
        <f t="shared" si="0"/>
        <v>userid</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ATTR_RESOLUTION</v>
      </c>
    </row>
    <row r="5" spans="1:12" x14ac:dyDescent="0.35">
      <c r="A5" s="31" t="s">
        <v>151</v>
      </c>
      <c r="H5" s="8" t="str">
        <f>'Validation Values'!L5</f>
        <v>visid_high</v>
      </c>
      <c r="I5" s="71" t="s">
        <v>69</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ATTR_RESOLUTION</v>
      </c>
    </row>
    <row r="6" spans="1:12" x14ac:dyDescent="0.35">
      <c r="A6" s="29" t="s">
        <v>12</v>
      </c>
      <c r="B6" s="29" t="s">
        <v>198</v>
      </c>
      <c r="C6" s="29" t="s">
        <v>10</v>
      </c>
      <c r="D6" s="29" t="s">
        <v>190</v>
      </c>
      <c r="H6" s="8" t="str">
        <f>'Validation Values'!L6</f>
        <v>visid_low</v>
      </c>
      <c r="I6" s="71" t="s">
        <v>69</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ATTR_RESOLUTION</v>
      </c>
    </row>
    <row r="7" spans="1:12" x14ac:dyDescent="0.35">
      <c r="A7" s="22" t="str">
        <f ca="1">VLOOKUP($C3,Workflows!$C:$I,4,0)</f>
        <v>SESSIONS</v>
      </c>
      <c r="B7" s="22" t="s">
        <v>276</v>
      </c>
      <c r="C7" s="22" t="str">
        <f ca="1">VLOOKUP($C3,Workflows!$C:$J,8,0)</f>
        <v>SESSIONS_SRC</v>
      </c>
      <c r="D7" s="70" t="b">
        <v>0</v>
      </c>
      <c r="H7" s="8" t="str">
        <f>'Validation Values'!L7</f>
        <v>visit_num</v>
      </c>
      <c r="I7" s="71" t="str">
        <f t="shared" si="0"/>
        <v>visit_num</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Values'!L8</f>
        <v>max_date_time</v>
      </c>
      <c r="I8" s="71" t="str">
        <f t="shared" si="0"/>
        <v>max_date_time</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tr">
        <f>'Validation Values'!L9</f>
        <v>min_date_time</v>
      </c>
      <c r="I9" s="71" t="str">
        <f t="shared" si="0"/>
        <v>min_date_time</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tr">
        <f>'Validation Values'!L10</f>
        <v>max_visit_page_num</v>
      </c>
      <c r="I10" s="71" t="str">
        <f t="shared" si="0"/>
        <v>max_visit_page_num</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tr">
        <f>'Validation Values'!L11</f>
        <v>dwelltime</v>
      </c>
      <c r="I11" s="71" t="str">
        <f t="shared" si="0"/>
        <v>dwelltime</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tr">
        <f>'Validation Values'!L12</f>
        <v>epc</v>
      </c>
      <c r="I12" s="71" t="str">
        <f t="shared" si="0"/>
        <v>epc</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tr">
        <f>'Validation Values'!L13</f>
        <v>datasource_nm</v>
      </c>
      <c r="I13" s="71" t="str">
        <f t="shared" si="0"/>
        <v>datasource_nm</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sheetData>
  <sheetProtection algorithmName="SHA-512" hashValue="56qoISwIRVgqJY2vaQ6S2N8Wm0JvekEHVAYWNvIv8zRwcdS5XfUkpPBZ5D6u1fH6R5yGcQxMzZzOPWa8DZ8ZVg==" saltValue="TgFxaalf8UQmyJPcREkgbg==" spinCount="100000" sheet="1" objects="1" scenarios="1"/>
  <conditionalFormatting sqref="L3:L13">
    <cfRule type="cellIs" dxfId="1207" priority="2" stopIfTrue="1" operator="equal">
      <formula>"OTHER"</formula>
    </cfRule>
    <cfRule type="cellIs" dxfId="1206" priority="3" stopIfTrue="1" operator="equal">
      <formula>"ASIS"</formula>
    </cfRule>
    <cfRule type="cellIs" dxfId="1205" priority="4" stopIfTrue="1" operator="equal">
      <formula>"STRING"</formula>
    </cfRule>
    <cfRule type="cellIs" dxfId="1204" priority="5" stopIfTrue="1" operator="equal">
      <formula>"NUMBER"</formula>
    </cfRule>
    <cfRule type="cellIs" dxfId="1203" priority="6" stopIfTrue="1" operator="equal">
      <formula>"EXPR"</formula>
    </cfRule>
    <cfRule type="cellIs" dxfId="1202" priority="7" stopIfTrue="1" operator="equal">
      <formula>"ATTR_RESOLUTION"</formula>
    </cfRule>
    <cfRule type="cellIs" dxfId="1201" priority="8" stopIfTrue="1" operator="equal">
      <formula>"ATTR"</formula>
    </cfRule>
  </conditionalFormatting>
  <conditionalFormatting sqref="L3:L13">
    <cfRule type="cellIs" dxfId="1200" priority="1" operator="equal">
      <formula>"INTERNAL_ATTR"</formula>
    </cfRule>
  </conditionalFormatting>
  <dataValidations count="5">
    <dataValidation type="whole" allowBlank="1" showInputMessage="1" showErrorMessage="1" sqref="K3:K45" xr:uid="{00000000-0002-0000-6200-000000000000}">
      <formula1>1</formula1>
      <formula2>20</formula2>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13" xr:uid="{00000000-0002-0000-6200-000001000000}">
      <formula1>(L3&lt;&gt;"OTHER")</formula1>
    </dataValidation>
    <dataValidation type="list" allowBlank="1" showInputMessage="1" showErrorMessage="1" sqref="D7" xr:uid="{00000000-0002-0000-6200-000002000000}">
      <formula1>Enable_Values</formula1>
    </dataValidation>
    <dataValidation type="list" allowBlank="1" showInputMessage="1" showErrorMessage="1" sqref="A12" xr:uid="{00000000-0002-0000-6200-000003000000}">
      <formula1>expressionList</formula1>
    </dataValidation>
    <dataValidation type="whole" allowBlank="1" showInputMessage="1" showErrorMessage="1" error="Only numbers from 1-20 are allowed" sqref="J3:J13" xr:uid="{00000000-0002-0000-6200-000004000000}">
      <formula1>1</formula1>
      <formula2>20</formula2>
    </dataValidation>
  </dataValidation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99">
    <tabColor rgb="FF92D050"/>
  </sheetPr>
  <dimension ref="A1:L20"/>
  <sheetViews>
    <sheetView showGridLines="0" zoomScaleNormal="100" workbookViewId="0">
      <selection activeCell="I5" sqref="I5"/>
    </sheetView>
  </sheetViews>
  <sheetFormatPr defaultColWidth="8.81640625" defaultRowHeight="14.5" x14ac:dyDescent="0.35"/>
  <cols>
    <col min="1" max="1" width="18.1796875" style="28" bestFit="1" customWidth="1"/>
    <col min="2" max="2" width="14.453125" style="28" bestFit="1" customWidth="1"/>
    <col min="3" max="3" width="11.1796875" style="28" bestFit="1" customWidth="1"/>
    <col min="4" max="4" width="16" style="28" bestFit="1" customWidth="1"/>
    <col min="5" max="5" width="17.6328125" style="28" bestFit="1" customWidth="1"/>
    <col min="6" max="6" width="25" style="28" bestFit="1" customWidth="1"/>
    <col min="7" max="7" width="15.1796875" style="28" bestFit="1" customWidth="1"/>
    <col min="8" max="8" width="18.36328125" style="28" bestFit="1" customWidth="1"/>
    <col min="9" max="9" width="25.816406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USERPROFILE_SRC</v>
      </c>
      <c r="I2" s="29" t="str">
        <f ca="1">$F$3</f>
        <v>USERPROFILE_DSDK_PRESRC</v>
      </c>
      <c r="J2" s="29" t="s">
        <v>197</v>
      </c>
      <c r="L2" s="29" t="s">
        <v>866</v>
      </c>
    </row>
    <row r="3" spans="1:12" x14ac:dyDescent="0.35">
      <c r="A3" s="22" t="str">
        <f ca="1">MID(CELL("filename",$A$1),FIND("]",CELL("filename",$A$1))+1,255)</f>
        <v>src_DSDK_4</v>
      </c>
      <c r="B3" s="22" t="str">
        <f ca="1">LEFT($A$3,FIND("_",$A$3,1)-1)</f>
        <v>src</v>
      </c>
      <c r="C3" s="22" t="str">
        <f ca="1">SUBSTITUTE($A$3,$B$3&amp;"_","")</f>
        <v>DSDK_4</v>
      </c>
      <c r="D3" s="22" t="str">
        <f ca="1">VLOOKUP($C3,Workflows!$C:$H,2,0)</f>
        <v>DSDK</v>
      </c>
      <c r="E3" s="22" t="s">
        <v>19</v>
      </c>
      <c r="F3" s="22" t="str">
        <f ca="1">VLOOKUP($C3,Workflows!$C:$I,7,0)</f>
        <v>USERPROFILE_DSDK_PRESRC</v>
      </c>
      <c r="H3" s="71" t="str">
        <f>'Validation Values'!R3</f>
        <v>userid</v>
      </c>
      <c r="I3" s="71" t="s">
        <v>1641</v>
      </c>
      <c r="J3" s="71">
        <v>1</v>
      </c>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ATTR_RESOLUTION</v>
      </c>
    </row>
    <row r="4" spans="1:12" x14ac:dyDescent="0.35">
      <c r="H4" s="71" t="str">
        <f>'Validation Values'!R4</f>
        <v>profile_date</v>
      </c>
      <c r="I4" s="71" t="s">
        <v>1643</v>
      </c>
      <c r="J4" s="71">
        <v>2</v>
      </c>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EXPR</v>
      </c>
    </row>
    <row r="5" spans="1:12" x14ac:dyDescent="0.35">
      <c r="A5" s="31" t="s">
        <v>151</v>
      </c>
      <c r="H5" s="71" t="str">
        <f>'Validation Values'!R5</f>
        <v>e1_segment_value</v>
      </c>
      <c r="I5" s="71" t="s">
        <v>756</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EXPR</v>
      </c>
    </row>
    <row r="6" spans="1:12" x14ac:dyDescent="0.35">
      <c r="A6" s="29" t="s">
        <v>12</v>
      </c>
      <c r="B6" s="29" t="s">
        <v>198</v>
      </c>
      <c r="C6" s="29" t="s">
        <v>10</v>
      </c>
      <c r="D6" s="29" t="s">
        <v>190</v>
      </c>
      <c r="H6" s="71" t="s">
        <v>1467</v>
      </c>
      <c r="I6" s="71" t="s">
        <v>1473</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EXPR</v>
      </c>
    </row>
    <row r="7" spans="1:12" x14ac:dyDescent="0.35">
      <c r="A7" s="22" t="str">
        <f ca="1">VLOOKUP($C3,Workflows!$C:$I,4,0)</f>
        <v>USERPROFILE</v>
      </c>
      <c r="B7" s="22" t="s">
        <v>276</v>
      </c>
      <c r="C7" s="22" t="str">
        <f ca="1">VLOOKUP($C3,Workflows!$C:$J,8,0)</f>
        <v>USERPROFILE_SRC</v>
      </c>
      <c r="D7" s="70" t="b">
        <v>0</v>
      </c>
      <c r="H7" s="71"/>
      <c r="I7" s="71"/>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
      </c>
    </row>
    <row r="8" spans="1:12" x14ac:dyDescent="0.35">
      <c r="H8" s="71"/>
      <c r="I8" s="71"/>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
      </c>
    </row>
    <row r="9" spans="1:12" x14ac:dyDescent="0.35">
      <c r="A9" s="31" t="s">
        <v>124</v>
      </c>
      <c r="H9" s="71"/>
      <c r="I9" s="71"/>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
      </c>
    </row>
    <row r="10" spans="1:12" x14ac:dyDescent="0.35">
      <c r="A10" s="29" t="s">
        <v>123</v>
      </c>
      <c r="H10" s="71"/>
      <c r="I10" s="71"/>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
      </c>
    </row>
    <row r="11" spans="1:12" x14ac:dyDescent="0.35">
      <c r="A11" s="71"/>
      <c r="H11" s="71"/>
      <c r="I11" s="71"/>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
      </c>
    </row>
    <row r="12" spans="1:12" x14ac:dyDescent="0.35">
      <c r="H12" s="71"/>
      <c r="I12" s="71"/>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
      </c>
    </row>
    <row r="13" spans="1:12" x14ac:dyDescent="0.35">
      <c r="H13" s="71"/>
      <c r="I13" s="71"/>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
      </c>
    </row>
    <row r="14" spans="1:12" x14ac:dyDescent="0.35">
      <c r="H14" s="71"/>
      <c r="I14" s="71"/>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
      </c>
    </row>
    <row r="15" spans="1:12" x14ac:dyDescent="0.35">
      <c r="H15" s="71"/>
      <c r="I15" s="71"/>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
      </c>
    </row>
    <row r="16" spans="1:12" x14ac:dyDescent="0.35">
      <c r="H16" s="71"/>
      <c r="I16" s="71"/>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
      </c>
    </row>
    <row r="17" spans="8:12" x14ac:dyDescent="0.35">
      <c r="H17" s="71"/>
      <c r="I17" s="71"/>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
      </c>
    </row>
    <row r="18" spans="8:12" x14ac:dyDescent="0.35">
      <c r="H18" s="71"/>
      <c r="I18" s="71"/>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
      </c>
    </row>
    <row r="19" spans="8:12" x14ac:dyDescent="0.35">
      <c r="H19" s="71"/>
      <c r="I19" s="71"/>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
      </c>
    </row>
    <row r="20" spans="8:12" x14ac:dyDescent="0.35">
      <c r="H20" s="71"/>
      <c r="I20" s="71"/>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
      </c>
    </row>
  </sheetData>
  <sheetProtection algorithmName="SHA-512" hashValue="zvHbtNFaWRhzbzgmEo08GTtfLODf4AdfaOjaS3SaPZ6xc7AM34mMzgnR44//1pOcInj44Wql8Fv+tE0OrtxZng==" saltValue="fCSHhca/8a4OMkwDbN7qDw==" spinCount="100000" sheet="1" objects="1" scenarios="1"/>
  <conditionalFormatting sqref="L3:L5">
    <cfRule type="cellIs" dxfId="1199" priority="10" stopIfTrue="1" operator="equal">
      <formula>"OTHER"</formula>
    </cfRule>
    <cfRule type="cellIs" dxfId="1198" priority="11" stopIfTrue="1" operator="equal">
      <formula>"ASIS"</formula>
    </cfRule>
    <cfRule type="cellIs" dxfId="1197" priority="12" stopIfTrue="1" operator="equal">
      <formula>"STRING"</formula>
    </cfRule>
    <cfRule type="cellIs" dxfId="1196" priority="13" stopIfTrue="1" operator="equal">
      <formula>"NUMBER"</formula>
    </cfRule>
    <cfRule type="cellIs" dxfId="1195" priority="14" stopIfTrue="1" operator="equal">
      <formula>"EXPR"</formula>
    </cfRule>
    <cfRule type="cellIs" dxfId="1194" priority="15" stopIfTrue="1" operator="equal">
      <formula>"ATTR_RESOLUTION"</formula>
    </cfRule>
    <cfRule type="cellIs" dxfId="1193" priority="16" stopIfTrue="1" operator="equal">
      <formula>"ATTR"</formula>
    </cfRule>
  </conditionalFormatting>
  <conditionalFormatting sqref="L3:L5">
    <cfRule type="cellIs" dxfId="1192" priority="9" operator="equal">
      <formula>"INTERNAL_ATTR"</formula>
    </cfRule>
  </conditionalFormatting>
  <conditionalFormatting sqref="L6:L20">
    <cfRule type="cellIs" dxfId="1191" priority="2" stopIfTrue="1" operator="equal">
      <formula>"OTHER"</formula>
    </cfRule>
    <cfRule type="cellIs" dxfId="1190" priority="3" stopIfTrue="1" operator="equal">
      <formula>"ASIS"</formula>
    </cfRule>
    <cfRule type="cellIs" dxfId="1189" priority="4" stopIfTrue="1" operator="equal">
      <formula>"STRING"</formula>
    </cfRule>
    <cfRule type="cellIs" dxfId="1188" priority="5" stopIfTrue="1" operator="equal">
      <formula>"NUMBER"</formula>
    </cfRule>
    <cfRule type="cellIs" dxfId="1187" priority="6" stopIfTrue="1" operator="equal">
      <formula>"EXPR"</formula>
    </cfRule>
    <cfRule type="cellIs" dxfId="1186" priority="7" stopIfTrue="1" operator="equal">
      <formula>"ATTR_RESOLUTION"</formula>
    </cfRule>
    <cfRule type="cellIs" dxfId="1185" priority="8" stopIfTrue="1" operator="equal">
      <formula>"ATTR"</formula>
    </cfRule>
  </conditionalFormatting>
  <conditionalFormatting sqref="L6:L20">
    <cfRule type="cellIs" dxfId="1184" priority="1" operator="equal">
      <formula>"INTERNAL_ATTR"</formula>
    </cfRule>
  </conditionalFormatting>
  <dataValidations count="5">
    <dataValidation type="whole" allowBlank="1" showInputMessage="1" showErrorMessage="1" sqref="K3:K45" xr:uid="{00000000-0002-0000-6300-000000000000}">
      <formula1>1</formula1>
      <formula2>20</formula2>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20" xr:uid="{00000000-0002-0000-6300-000001000000}">
      <formula1>(L3&lt;&gt;"OTHER")</formula1>
    </dataValidation>
    <dataValidation type="list" allowBlank="1" showInputMessage="1" showErrorMessage="1" sqref="D7" xr:uid="{00000000-0002-0000-6300-000002000000}">
      <formula1>Enable_Values</formula1>
    </dataValidation>
    <dataValidation type="list" allowBlank="1" showInputMessage="1" showErrorMessage="1" sqref="A11" xr:uid="{00000000-0002-0000-6300-000003000000}">
      <formula1>expressionList</formula1>
    </dataValidation>
    <dataValidation type="whole" allowBlank="1" showInputMessage="1" showErrorMessage="1" error="Only numbers from 1-20 are allowed" sqref="J3:J20" xr:uid="{00000000-0002-0000-6300-000004000000}">
      <formula1>1</formula1>
      <formula2>20</formula2>
    </dataValidation>
  </dataValidation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0">
    <tabColor rgb="FF92D050"/>
  </sheetPr>
  <dimension ref="A1:L12"/>
  <sheetViews>
    <sheetView showGridLines="0" zoomScaleNormal="100" workbookViewId="0">
      <selection activeCell="J40" sqref="J40"/>
    </sheetView>
  </sheetViews>
  <sheetFormatPr defaultColWidth="8.81640625" defaultRowHeight="14.5" x14ac:dyDescent="0.35"/>
  <cols>
    <col min="1" max="1" width="18.1796875" style="28" bestFit="1" customWidth="1"/>
    <col min="2" max="2" width="14.453125" style="28" bestFit="1" customWidth="1"/>
    <col min="3" max="3" width="11.1796875" style="28" bestFit="1" customWidth="1"/>
    <col min="4" max="4" width="16" style="28" bestFit="1" customWidth="1"/>
    <col min="5" max="5" width="17.6328125" style="28" bestFit="1" customWidth="1"/>
    <col min="6" max="6" width="20.1796875" style="28" bestFit="1" customWidth="1"/>
    <col min="7" max="7" width="15.1796875" style="28" bestFit="1" customWidth="1"/>
    <col min="8" max="8" width="18.36328125" style="28" bestFit="1" customWidth="1"/>
    <col min="9" max="9" width="19.816406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IDENTITY_SRC</v>
      </c>
      <c r="I2" s="29" t="str">
        <f ca="1">$F$3</f>
        <v>IDENTITY_DSDK_PRESRC</v>
      </c>
      <c r="J2" s="29" t="s">
        <v>197</v>
      </c>
      <c r="L2" s="29" t="s">
        <v>866</v>
      </c>
    </row>
    <row r="3" spans="1:12" x14ac:dyDescent="0.35">
      <c r="A3" s="22" t="str">
        <f ca="1">MID(CELL("filename",$A$1),FIND("]",CELL("filename",$A$1))+1,255)</f>
        <v>src_DSDK_5</v>
      </c>
      <c r="B3" s="22" t="str">
        <f ca="1">LEFT($A$3,FIND("_",$A$3,1)-1)</f>
        <v>src</v>
      </c>
      <c r="C3" s="22" t="str">
        <f ca="1">SUBSTITUTE($A$3,$B$3&amp;"_","")</f>
        <v>DSDK_5</v>
      </c>
      <c r="D3" s="22" t="str">
        <f ca="1">VLOOKUP($C3,Workflows!$C:$H,2,0)</f>
        <v>DSDK</v>
      </c>
      <c r="E3" s="22" t="s">
        <v>19</v>
      </c>
      <c r="F3" s="22" t="str">
        <f ca="1">VLOOKUP($C3,Workflows!$C:$I,7,0)</f>
        <v>IDENTITY_DSDK_PRESRC</v>
      </c>
      <c r="H3" s="8" t="s">
        <v>26</v>
      </c>
      <c r="I3" s="71" t="str">
        <f>H3</f>
        <v>ak_user_id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15" t="s">
        <v>350</v>
      </c>
      <c r="I4" s="71" t="str">
        <f>H4</f>
        <v>level_code</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v>
      </c>
    </row>
    <row r="5" spans="1:12" x14ac:dyDescent="0.35">
      <c r="A5" s="31" t="s">
        <v>151</v>
      </c>
    </row>
    <row r="6" spans="1:12" x14ac:dyDescent="0.35">
      <c r="A6" s="29" t="s">
        <v>12</v>
      </c>
      <c r="B6" s="29" t="s">
        <v>198</v>
      </c>
      <c r="C6" s="29" t="s">
        <v>10</v>
      </c>
      <c r="D6" s="29" t="s">
        <v>190</v>
      </c>
    </row>
    <row r="7" spans="1:12" x14ac:dyDescent="0.35">
      <c r="A7" s="22" t="str">
        <f ca="1">VLOOKUP($C3,Workflows!$C:$I,4,0)</f>
        <v>IDENTITY</v>
      </c>
      <c r="B7" s="22" t="s">
        <v>276</v>
      </c>
      <c r="C7" s="22" t="str">
        <f ca="1">VLOOKUP($C3,Workflows!$C:$J,8,0)</f>
        <v>IDENTITY_SRC</v>
      </c>
      <c r="D7" s="70" t="b">
        <v>0</v>
      </c>
    </row>
    <row r="10" spans="1:12" x14ac:dyDescent="0.35">
      <c r="A10" s="31" t="s">
        <v>124</v>
      </c>
    </row>
    <row r="11" spans="1:12" x14ac:dyDescent="0.35">
      <c r="A11" s="29" t="s">
        <v>123</v>
      </c>
    </row>
    <row r="12" spans="1:12" x14ac:dyDescent="0.35">
      <c r="A12" s="71"/>
    </row>
  </sheetData>
  <sheetProtection algorithmName="SHA-512" hashValue="wgdgEplfNcERbbhaINsRUaqaAILFr0ssykq6T1aVa7xzP1/SpDB5HScBrlJ0F7SsCpawCdzXLei2I7RGxA7jsw==" saltValue="rVP92mpDI8HBZJWrpTg57g==" spinCount="100000" sheet="1" objects="1" scenarios="1"/>
  <conditionalFormatting sqref="L3:L4">
    <cfRule type="cellIs" dxfId="1183" priority="2" stopIfTrue="1" operator="equal">
      <formula>"OTHER"</formula>
    </cfRule>
    <cfRule type="cellIs" dxfId="1182" priority="3" stopIfTrue="1" operator="equal">
      <formula>"ASIS"</formula>
    </cfRule>
    <cfRule type="cellIs" dxfId="1181" priority="4" stopIfTrue="1" operator="equal">
      <formula>"STRING"</formula>
    </cfRule>
    <cfRule type="cellIs" dxfId="1180" priority="5" stopIfTrue="1" operator="equal">
      <formula>"NUMBER"</formula>
    </cfRule>
    <cfRule type="cellIs" dxfId="1179" priority="6" stopIfTrue="1" operator="equal">
      <formula>"EXPR"</formula>
    </cfRule>
    <cfRule type="cellIs" dxfId="1178" priority="7" stopIfTrue="1" operator="equal">
      <formula>"ATTR_RESOLUTION"</formula>
    </cfRule>
    <cfRule type="cellIs" dxfId="1177" priority="8" stopIfTrue="1" operator="equal">
      <formula>"ATTR"</formula>
    </cfRule>
  </conditionalFormatting>
  <conditionalFormatting sqref="L3:L4">
    <cfRule type="cellIs" dxfId="1176" priority="1" operator="equal">
      <formula>"INTERNAL_ATTR"</formula>
    </cfRule>
  </conditionalFormatting>
  <dataValidations count="5">
    <dataValidation type="whole" allowBlank="1" showInputMessage="1" showErrorMessage="1" sqref="K3:K45" xr:uid="{00000000-0002-0000-6400-000000000000}">
      <formula1>1</formula1>
      <formula2>20</formula2>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4" xr:uid="{00000000-0002-0000-6400-000001000000}">
      <formula1>(L3&lt;&gt;"OTHER")</formula1>
    </dataValidation>
    <dataValidation type="list" allowBlank="1" showInputMessage="1" showErrorMessage="1" sqref="D7" xr:uid="{00000000-0002-0000-6400-000002000000}">
      <formula1>Enable_Values</formula1>
    </dataValidation>
    <dataValidation type="list" allowBlank="1" showInputMessage="1" showErrorMessage="1" sqref="A12" xr:uid="{00000000-0002-0000-6400-000003000000}">
      <formula1>expressionList</formula1>
    </dataValidation>
    <dataValidation type="whole" allowBlank="1" showInputMessage="1" showErrorMessage="1" error="Only numbers from 1-20 are allowed" sqref="J3:J4" xr:uid="{00000000-0002-0000-6400-000004000000}">
      <formula1>1</formula1>
      <formula2>20</formula2>
    </dataValidation>
  </dataValidation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47">
    <tabColor rgb="FF92D050"/>
  </sheetPr>
  <dimension ref="A1:J51"/>
  <sheetViews>
    <sheetView showGridLines="0" topLeftCell="G1" zoomScaleNormal="100" workbookViewId="0">
      <selection activeCell="R14" sqref="R14"/>
    </sheetView>
  </sheetViews>
  <sheetFormatPr defaultColWidth="8.81640625" defaultRowHeight="14.5" x14ac:dyDescent="0.35"/>
  <cols>
    <col min="1" max="1" width="25.81640625" style="28" bestFit="1" customWidth="1"/>
    <col min="2" max="2" width="17.453125" style="28" bestFit="1" customWidth="1"/>
    <col min="3" max="3" width="41.36328125" style="28" bestFit="1" customWidth="1"/>
    <col min="4" max="4" width="48.81640625" style="28" bestFit="1" customWidth="1"/>
    <col min="5" max="5" width="17.453125" style="28" bestFit="1" customWidth="1"/>
    <col min="6" max="6" width="21.36328125" style="28" bestFit="1" customWidth="1"/>
    <col min="7" max="7" width="49.1796875" style="28" customWidth="1"/>
    <col min="8" max="8" width="49.81640625" style="28" customWidth="1"/>
    <col min="9" max="9" width="21.6328125" style="28" bestFit="1" customWidth="1"/>
    <col min="10" max="10" width="14.1796875" style="28" bestFit="1" customWidth="1"/>
    <col min="11" max="11" width="7.453125" style="28" bestFit="1" customWidth="1"/>
    <col min="12" max="12" width="18.453125" style="28" bestFit="1" customWidth="1"/>
    <col min="13" max="13" width="11.81640625" style="28" bestFit="1" customWidth="1"/>
    <col min="14" max="16384" width="8.81640625" style="28"/>
  </cols>
  <sheetData>
    <row r="1" spans="1:10" x14ac:dyDescent="0.35">
      <c r="A1" s="23" t="s">
        <v>33</v>
      </c>
      <c r="B1" s="31"/>
      <c r="C1" s="31"/>
      <c r="D1" s="31"/>
      <c r="E1" s="31"/>
      <c r="F1" s="31"/>
    </row>
    <row r="2" spans="1:10" x14ac:dyDescent="0.35">
      <c r="A2" s="29" t="s">
        <v>11</v>
      </c>
      <c r="B2" s="29" t="s">
        <v>201</v>
      </c>
      <c r="C2" s="29" t="s">
        <v>202</v>
      </c>
      <c r="D2" s="29" t="s">
        <v>10</v>
      </c>
      <c r="E2" s="29" t="s">
        <v>219</v>
      </c>
      <c r="F2" s="29" t="s">
        <v>125</v>
      </c>
      <c r="G2" s="29" t="s">
        <v>34</v>
      </c>
      <c r="H2" s="29" t="s">
        <v>35</v>
      </c>
      <c r="I2" s="29" t="s">
        <v>107</v>
      </c>
      <c r="J2" s="29" t="s">
        <v>36</v>
      </c>
    </row>
    <row r="3" spans="1:10" x14ac:dyDescent="0.35">
      <c r="A3" s="55" t="str">
        <f t="array" aca="1" ref="A3" ca="1">IFERROR(
 INDEX(Workflows!D$3:D$992,
  SMALL(
   IF(
    UPPER(Workflows!$R$3:$R$992)="LMT_FALSE",
    ROW(Workflows!$D$3:D$992)-ROW(Workflows!D$3)+1
   ),
   ROWS(Workflows!D$3:'Workflows'!D3)
  )
 ),"")</f>
        <v>DSDK</v>
      </c>
      <c r="B3" s="55" t="str">
        <f ca="1">IF(NOT(C3=""),"CLIENT_PRESRC_DB","")</f>
        <v>CLIENT_PRESRC_DB</v>
      </c>
      <c r="C3" s="55" t="str">
        <f t="array" aca="1" ref="C3" ca="1">IFERROR(
 INDEX(Workflows!I$3:I$992,
  SMALL(
   IF(
    UPPER(Workflows!$R$3:$R$992)="LMT_FALSE",
    ROW(Workflows!$D$3:I$992)-ROW(Workflows!I$3)+1
   ),
   ROWS(Workflows!I$3:'Workflows'!I3)
  )
 ),"")</f>
        <v>LMT_ADVERTISER_ENTITY_DSDK_PRESRC</v>
      </c>
      <c r="D3" s="55" t="str">
        <f t="array" aca="1" ref="D3" ca="1">IFERROR(
 INDEX(Workflows!J$3:J$992,
  SMALL(
   IF(
    UPPER(Workflows!$R$3:$R$992)="LMT_FALSE",
    ROW(Workflows!$D$3:J$992)-ROW(Workflows!J$3)+1
   ),
   ROWS(Workflows!J$3:'Workflows'!J3)
  )
 ),"")</f>
        <v>LMT_ADVERTISER_ENTITY_SRC</v>
      </c>
      <c r="E3" s="71" t="b">
        <v>0</v>
      </c>
      <c r="F3" s="71"/>
      <c r="G3" s="81" t="s">
        <v>785</v>
      </c>
      <c r="H3" s="81" t="str">
        <f>G3</f>
        <v>advertiser_id,advertiser_name</v>
      </c>
      <c r="I3" s="81"/>
      <c r="J3" s="81"/>
    </row>
    <row r="4" spans="1:10" x14ac:dyDescent="0.35">
      <c r="A4" s="55" t="str">
        <f t="array" aca="1" ref="A4" ca="1">IFERROR(
 INDEX(Workflows!D$3:D$992,
  SMALL(
   IF(
    UPPER(Workflows!$R$3:$R$992)="LMT_FALSE",
    ROW(Workflows!$D$3:D$992)-ROW(Workflows!D$3)+1
   ),
   ROWS(Workflows!D$3:'Workflows'!D4)
  )
 ),"")</f>
        <v>DSDK</v>
      </c>
      <c r="B4" s="55" t="str">
        <f t="shared" ref="B4:B51" ca="1" si="0">IF(NOT(C4=""),"CLIENT_PRESRC_DB","")</f>
        <v>CLIENT_PRESRC_DB</v>
      </c>
      <c r="C4" s="55" t="str">
        <f t="array" aca="1" ref="C4" ca="1">IFERROR(
 INDEX(Workflows!I$3:I$992,
  SMALL(
   IF(
    UPPER(Workflows!$R$3:$R$992)="LMT_FALSE",
    ROW(Workflows!$D$3:I$992)-ROW(Workflows!I$3)+1
   ),
   ROWS(Workflows!I$3:'Workflows'!I4)
  )
 ),"")</f>
        <v>LMT_CAMPAIGN_ENTITY_DSDK_PRESRC</v>
      </c>
      <c r="D4" s="55" t="str">
        <f t="array" aca="1" ref="D4" ca="1">IFERROR(
 INDEX(Workflows!J$3:J$992,
  SMALL(
   IF(
    UPPER(Workflows!$R$3:$R$992)="LMT_FALSE",
    ROW(Workflows!$D$3:J$992)-ROW(Workflows!J$3)+1
   ),
   ROWS(Workflows!J$3:'Workflows'!J4)
  )
 ),"")</f>
        <v>LMT_CAMPAIGN_ENTITY_SRC</v>
      </c>
      <c r="E4" s="71" t="b">
        <v>0</v>
      </c>
      <c r="F4" s="71"/>
      <c r="G4" s="81" t="s">
        <v>786</v>
      </c>
      <c r="H4" s="81" t="str">
        <f>G4</f>
        <v>campaign_identifier,namespace_id,campaign_name</v>
      </c>
      <c r="I4" s="81"/>
      <c r="J4" s="81"/>
    </row>
    <row r="5" spans="1:10" ht="29" x14ac:dyDescent="0.35">
      <c r="A5" s="55" t="str">
        <f t="array" aca="1" ref="A5" ca="1">IFERROR(
 INDEX(Workflows!D$3:D$992,
  SMALL(
   IF(
    UPPER(Workflows!$R$3:$R$992)="LMT_FALSE",
    ROW(Workflows!$D$3:D$992)-ROW(Workflows!D$3)+1
   ),
   ROWS(Workflows!D$3:'Workflows'!D5)
  )
 ),"")</f>
        <v>DSDK</v>
      </c>
      <c r="B5" s="55" t="str">
        <f t="shared" ca="1" si="0"/>
        <v>CLIENT_PRESRC_DB</v>
      </c>
      <c r="C5" s="55" t="str">
        <f t="array" aca="1" ref="C5" ca="1">IFERROR(
 INDEX(Workflows!I$3:I$992,
  SMALL(
   IF(
    UPPER(Workflows!$R$3:$R$992)="LMT_FALSE",
    ROW(Workflows!$D$3:I$992)-ROW(Workflows!I$3)+1
   ),
   ROWS(Workflows!I$3:'Workflows'!I5)
  )
 ),"")</f>
        <v>LMT_CAMPAIGN_OVERRIDE_CREATIVE_ENTITY_DSDK_PRESRC</v>
      </c>
      <c r="D5" s="55" t="str">
        <f t="array" aca="1" ref="D5" ca="1">IFERROR(
 INDEX(Workflows!J$3:J$992,
  SMALL(
   IF(
    UPPER(Workflows!$R$3:$R$992)="LMT_FALSE",
    ROW(Workflows!$D$3:J$992)-ROW(Workflows!J$3)+1
   ),
   ROWS(Workflows!J$3:'Workflows'!J5)
  )
 ),"")</f>
        <v>LMT_CAMPAIGN_OVERRIDE_CREATIVE_ENTITY_SRC</v>
      </c>
      <c r="E5" s="71" t="b">
        <v>0</v>
      </c>
      <c r="F5" s="71"/>
      <c r="G5" s="81" t="s">
        <v>787</v>
      </c>
      <c r="H5" s="81" t="str">
        <f t="shared" ref="H5:H13" si="1">G5</f>
        <v>campaign_identifier,namespace_id,creative_identifier,override_creative_name</v>
      </c>
      <c r="I5" s="81"/>
      <c r="J5" s="81"/>
    </row>
    <row r="6" spans="1:10" ht="29" x14ac:dyDescent="0.35">
      <c r="A6" s="55" t="str">
        <f t="array" aca="1" ref="A6" ca="1">IFERROR(
 INDEX(Workflows!D$3:D$992,
  SMALL(
   IF(
    UPPER(Workflows!$R$3:$R$992)="LMT_FALSE",
    ROW(Workflows!$D$3:D$992)-ROW(Workflows!D$3)+1
   ),
   ROWS(Workflows!D$3:'Workflows'!D6)
  )
 ),"")</f>
        <v>DSDK</v>
      </c>
      <c r="B6" s="55" t="str">
        <f t="shared" ca="1" si="0"/>
        <v>CLIENT_PRESRC_DB</v>
      </c>
      <c r="C6" s="55" t="str">
        <f t="array" aca="1" ref="C6" ca="1">IFERROR(
 INDEX(Workflows!I$3:I$992,
  SMALL(
   IF(
    UPPER(Workflows!$R$3:$R$992)="LMT_FALSE",
    ROW(Workflows!$D$3:I$992)-ROW(Workflows!I$3)+1
   ),
   ROWS(Workflows!I$3:'Workflows'!I6)
  )
 ),"")</f>
        <v>LMT_CAMPAIGN_OVERRIDE_PLACEMENT_ENTITY_DSDK_PRESRC</v>
      </c>
      <c r="D6" s="55" t="str">
        <f t="array" aca="1" ref="D6" ca="1">IFERROR(
 INDEX(Workflows!J$3:J$992,
  SMALL(
   IF(
    UPPER(Workflows!$R$3:$R$992)="LMT_FALSE",
    ROW(Workflows!$D$3:J$992)-ROW(Workflows!J$3)+1
   ),
   ROWS(Workflows!J$3:'Workflows'!J6)
  )
 ),"")</f>
        <v>LMT_CAMPAIGN_OVERRIDE_PLACEMENT_ENTITY_SRC</v>
      </c>
      <c r="E6" s="71" t="b">
        <v>0</v>
      </c>
      <c r="F6" s="71"/>
      <c r="G6" s="81" t="s">
        <v>788</v>
      </c>
      <c r="H6" s="81" t="str">
        <f t="shared" si="1"/>
        <v>campaign_identifier,namespace_id,placement_identifier,override_placement_name</v>
      </c>
      <c r="I6" s="81"/>
      <c r="J6" s="81"/>
    </row>
    <row r="7" spans="1:10" ht="29" x14ac:dyDescent="0.35">
      <c r="A7" s="55" t="str">
        <f t="array" aca="1" ref="A7" ca="1">IFERROR(
 INDEX(Workflows!D$3:D$992,
  SMALL(
   IF(
    UPPER(Workflows!$R$3:$R$992)="LMT_FALSE",
    ROW(Workflows!$D$3:D$992)-ROW(Workflows!D$3)+1
   ),
   ROWS(Workflows!D$3:'Workflows'!D7)
  )
 ),"")</f>
        <v>DSDK</v>
      </c>
      <c r="B7" s="55" t="str">
        <f t="shared" ca="1" si="0"/>
        <v>CLIENT_PRESRC_DB</v>
      </c>
      <c r="C7" s="55" t="str">
        <f t="array" aca="1" ref="C7" ca="1">IFERROR(
 INDEX(Workflows!I$3:I$992,
  SMALL(
   IF(
    UPPER(Workflows!$R$3:$R$992)="LMT_FALSE",
    ROW(Workflows!$D$3:I$992)-ROW(Workflows!I$3)+1
   ),
   ROWS(Workflows!I$3:'Workflows'!I7)
  )
 ),"")</f>
        <v>LMT_CAMPAIGN_OVERRIDE_SITE_ENTITY_DSDK_PRESRC</v>
      </c>
      <c r="D7" s="55" t="str">
        <f t="array" aca="1" ref="D7" ca="1">IFERROR(
 INDEX(Workflows!J$3:J$992,
  SMALL(
   IF(
    UPPER(Workflows!$R$3:$R$992)="LMT_FALSE",
    ROW(Workflows!$D$3:J$992)-ROW(Workflows!J$3)+1
   ),
   ROWS(Workflows!J$3:'Workflows'!J7)
  )
 ),"")</f>
        <v>LMT_CAMPAIGN_OVERRIDE_SITE_ENTITY_SRC</v>
      </c>
      <c r="E7" s="71" t="b">
        <v>0</v>
      </c>
      <c r="F7" s="71"/>
      <c r="G7" s="81" t="s">
        <v>795</v>
      </c>
      <c r="H7" s="81" t="str">
        <f t="shared" si="1"/>
        <v>campaign_identifier,namespace_id,site_identifier,override_site_name</v>
      </c>
      <c r="I7" s="81"/>
      <c r="J7" s="81"/>
    </row>
    <row r="8" spans="1:10" x14ac:dyDescent="0.35">
      <c r="A8" s="55" t="str">
        <f t="array" aca="1" ref="A8" ca="1">IFERROR(
 INDEX(Workflows!D$3:D$992,
  SMALL(
   IF(
    UPPER(Workflows!$R$3:$R$992)="LMT_FALSE",
    ROW(Workflows!$D$3:D$992)-ROW(Workflows!D$3)+1
   ),
   ROWS(Workflows!D$3:'Workflows'!D8)
  )
 ),"")</f>
        <v>DSDK</v>
      </c>
      <c r="B8" s="55" t="str">
        <f t="shared" ca="1" si="0"/>
        <v>CLIENT_PRESRC_DB</v>
      </c>
      <c r="C8" s="55" t="str">
        <f t="array" aca="1" ref="C8" ca="1">IFERROR(
 INDEX(Workflows!I$3:I$992,
  SMALL(
   IF(
    UPPER(Workflows!$R$3:$R$992)="LMT_FALSE",
    ROW(Workflows!$D$3:I$992)-ROW(Workflows!I$3)+1
   ),
   ROWS(Workflows!I$3:'Workflows'!I8)
  )
 ),"")</f>
        <v>LMT_CREATIVE_ENTITY_DSDK_PRESRC</v>
      </c>
      <c r="D8" s="55" t="str">
        <f t="array" aca="1" ref="D8" ca="1">IFERROR(
 INDEX(Workflows!J$3:J$992,
  SMALL(
   IF(
    UPPER(Workflows!$R$3:$R$992)="LMT_FALSE",
    ROW(Workflows!$D$3:J$992)-ROW(Workflows!J$3)+1
   ),
   ROWS(Workflows!J$3:'Workflows'!J8)
  )
 ),"")</f>
        <v>LMT_CREATIVE_ENTITY_SRC</v>
      </c>
      <c r="E8" s="71" t="b">
        <v>0</v>
      </c>
      <c r="F8" s="71"/>
      <c r="G8" s="81" t="s">
        <v>789</v>
      </c>
      <c r="H8" s="81" t="str">
        <f t="shared" si="1"/>
        <v>creative_identifier,namespace_id, entity_creative_name</v>
      </c>
      <c r="I8" s="81"/>
      <c r="J8" s="81"/>
    </row>
    <row r="9" spans="1:10" x14ac:dyDescent="0.35">
      <c r="A9" s="55" t="str">
        <f t="array" aca="1" ref="A9" ca="1">IFERROR(
 INDEX(Workflows!D$3:D$992,
  SMALL(
   IF(
    UPPER(Workflows!$R$3:$R$992)="LMT_FALSE",
    ROW(Workflows!$D$3:D$992)-ROW(Workflows!D$3)+1
   ),
   ROWS(Workflows!D$3:'Workflows'!D9)
  )
 ),"")</f>
        <v>DSDK</v>
      </c>
      <c r="B9" s="55" t="str">
        <f t="shared" ca="1" si="0"/>
        <v>CLIENT_PRESRC_DB</v>
      </c>
      <c r="C9" s="55" t="str">
        <f t="array" aca="1" ref="C9" ca="1">IFERROR(
 INDEX(Workflows!I$3:I$992,
  SMALL(
   IF(
    UPPER(Workflows!$R$3:$R$992)="LMT_FALSE",
    ROW(Workflows!$D$3:I$992)-ROW(Workflows!I$3)+1
   ),
   ROWS(Workflows!I$3:'Workflows'!I9)
  )
 ),"")</f>
        <v>LMT_DEVICE_TYPE_ENTITY_DSDK_PRESRC</v>
      </c>
      <c r="D9" s="55" t="str">
        <f t="array" aca="1" ref="D9" ca="1">IFERROR(
 INDEX(Workflows!J$3:J$992,
  SMALL(
   IF(
    UPPER(Workflows!$R$3:$R$992)="LMT_FALSE",
    ROW(Workflows!$D$3:J$992)-ROW(Workflows!J$3)+1
   ),
   ROWS(Workflows!J$3:'Workflows'!J9)
  )
 ),"")</f>
        <v>LMT_DEVICE_TYPE_ENTITY_SRC</v>
      </c>
      <c r="E9" s="71" t="b">
        <v>0</v>
      </c>
      <c r="F9" s="71"/>
      <c r="G9" s="81" t="s">
        <v>790</v>
      </c>
      <c r="H9" s="81" t="str">
        <f t="shared" si="1"/>
        <v>device_type_id,device_type_name</v>
      </c>
      <c r="I9" s="81"/>
      <c r="J9" s="81"/>
    </row>
    <row r="10" spans="1:10" x14ac:dyDescent="0.35">
      <c r="A10" s="55" t="str">
        <f t="array" aca="1" ref="A10" ca="1">IFERROR(
 INDEX(Workflows!D$3:D$992,
  SMALL(
   IF(
    UPPER(Workflows!$R$3:$R$992)="LMT_FALSE",
    ROW(Workflows!$D$3:D$992)-ROW(Workflows!D$3)+1
   ),
   ROWS(Workflows!D$3:'Workflows'!D10)
  )
 ),"")</f>
        <v>DSDK</v>
      </c>
      <c r="B10" s="55" t="str">
        <f t="shared" ca="1" si="0"/>
        <v>CLIENT_PRESRC_DB</v>
      </c>
      <c r="C10" s="55" t="str">
        <f t="array" aca="1" ref="C10" ca="1">IFERROR(
 INDEX(Workflows!I$3:I$992,
  SMALL(
   IF(
    UPPER(Workflows!$R$3:$R$992)="LMT_FALSE",
    ROW(Workflows!$D$3:I$992)-ROW(Workflows!I$3)+1
   ),
   ROWS(Workflows!I$3:'Workflows'!I10)
  )
 ),"")</f>
        <v>LMT_GEO_COUNTRY_ENTITY_DSDK_PRESRC</v>
      </c>
      <c r="D10" s="55" t="str">
        <f t="array" aca="1" ref="D10" ca="1">IFERROR(
 INDEX(Workflows!J$3:J$992,
  SMALL(
   IF(
    UPPER(Workflows!$R$3:$R$992)="LMT_FALSE",
    ROW(Workflows!$D$3:J$992)-ROW(Workflows!J$3)+1
   ),
   ROWS(Workflows!J$3:'Workflows'!J10)
  )
 ),"")</f>
        <v>LMT_GEO_COUNTRY_ENTITY_SRC</v>
      </c>
      <c r="E10" s="71" t="b">
        <v>0</v>
      </c>
      <c r="F10" s="71"/>
      <c r="G10" s="81" t="s">
        <v>791</v>
      </c>
      <c r="H10" s="81" t="str">
        <f t="shared" si="1"/>
        <v>geo_country_code,geo_country_name</v>
      </c>
      <c r="I10" s="81"/>
      <c r="J10" s="81"/>
    </row>
    <row r="11" spans="1:10" x14ac:dyDescent="0.35">
      <c r="A11" s="55" t="str">
        <f t="array" aca="1" ref="A11" ca="1">IFERROR(
 INDEX(Workflows!D$3:D$992,
  SMALL(
   IF(
    UPPER(Workflows!$R$3:$R$992)="LMT_FALSE",
    ROW(Workflows!$D$3:D$992)-ROW(Workflows!D$3)+1
   ),
   ROWS(Workflows!D$3:'Workflows'!D11)
  )
 ),"")</f>
        <v>DSDK</v>
      </c>
      <c r="B11" s="55" t="str">
        <f t="shared" ca="1" si="0"/>
        <v>CLIENT_PRESRC_DB</v>
      </c>
      <c r="C11" s="55" t="str">
        <f t="array" aca="1" ref="C11" ca="1">IFERROR(
 INDEX(Workflows!I$3:I$992,
  SMALL(
   IF(
    UPPER(Workflows!$R$3:$R$992)="LMT_FALSE",
    ROW(Workflows!$D$3:I$992)-ROW(Workflows!I$3)+1
   ),
   ROWS(Workflows!I$3:'Workflows'!I11)
  )
 ),"")</f>
        <v>LMT_GEO_DMA_ENTITY_DSDK_PRESRC</v>
      </c>
      <c r="D11" s="55" t="str">
        <f t="array" aca="1" ref="D11" ca="1">IFERROR(
 INDEX(Workflows!J$3:J$992,
  SMALL(
   IF(
    UPPER(Workflows!$R$3:$R$992)="LMT_FALSE",
    ROW(Workflows!$D$3:J$992)-ROW(Workflows!J$3)+1
   ),
   ROWS(Workflows!J$3:'Workflows'!J11)
  )
 ),"")</f>
        <v>LMT_GEO_DMA_ENTITY_SRC</v>
      </c>
      <c r="E11" s="71" t="b">
        <v>0</v>
      </c>
      <c r="F11" s="71"/>
      <c r="G11" s="81" t="s">
        <v>792</v>
      </c>
      <c r="H11" s="81" t="str">
        <f t="shared" si="1"/>
        <v>geo_dma_id,geo_dma_name</v>
      </c>
      <c r="I11" s="81"/>
      <c r="J11" s="81"/>
    </row>
    <row r="12" spans="1:10" ht="29" x14ac:dyDescent="0.35">
      <c r="A12" s="55" t="str">
        <f t="array" aca="1" ref="A12" ca="1">IFERROR(
 INDEX(Workflows!D$3:D$992,
  SMALL(
   IF(
    UPPER(Workflows!$R$3:$R$992)="LMT_FALSE",
    ROW(Workflows!$D$3:D$992)-ROW(Workflows!D$3)+1
   ),
   ROWS(Workflows!D$3:'Workflows'!D12)
  )
 ),"")</f>
        <v>DSDK</v>
      </c>
      <c r="B12" s="55" t="str">
        <f t="shared" ca="1" si="0"/>
        <v>CLIENT_PRESRC_DB</v>
      </c>
      <c r="C12" s="55" t="str">
        <f t="array" aca="1" ref="C12" ca="1">IFERROR(
 INDEX(Workflows!I$3:I$992,
  SMALL(
   IF(
    UPPER(Workflows!$R$3:$R$992)="LMT_FALSE",
    ROW(Workflows!$D$3:I$992)-ROW(Workflows!I$3)+1
   ),
   ROWS(Workflows!I$3:'Workflows'!I12)
  )
 ),"")</f>
        <v>LMT_PLACEMENT_ENTITY_DSDK_PRESRC</v>
      </c>
      <c r="D12" s="55" t="str">
        <f t="array" aca="1" ref="D12" ca="1">IFERROR(
 INDEX(Workflows!J$3:J$992,
  SMALL(
   IF(
    UPPER(Workflows!$R$3:$R$992)="LMT_FALSE",
    ROW(Workflows!$D$3:J$992)-ROW(Workflows!J$3)+1
   ),
   ROWS(Workflows!J$3:'Workflows'!J12)
  )
 ),"")</f>
        <v>LMT_PLACEMENT_ENTITY_SRC</v>
      </c>
      <c r="E12" s="71" t="b">
        <v>0</v>
      </c>
      <c r="F12" s="71"/>
      <c r="G12" s="81" t="s">
        <v>793</v>
      </c>
      <c r="H12" s="81" t="str">
        <f t="shared" si="1"/>
        <v>placement_identifier,namespace_id, entity_placement_name</v>
      </c>
      <c r="I12" s="81"/>
      <c r="J12" s="81"/>
    </row>
    <row r="13" spans="1:10" x14ac:dyDescent="0.35">
      <c r="A13" s="55" t="str">
        <f t="array" aca="1" ref="A13" ca="1">IFERROR(
 INDEX(Workflows!D$3:D$992,
  SMALL(
   IF(
    UPPER(Workflows!$R$3:$R$992)="LMT_FALSE",
    ROW(Workflows!$D$3:D$992)-ROW(Workflows!D$3)+1
   ),
   ROWS(Workflows!D$3:'Workflows'!D13)
  )
 ),"")</f>
        <v>DSDK</v>
      </c>
      <c r="B13" s="55" t="str">
        <f t="shared" ca="1" si="0"/>
        <v>CLIENT_PRESRC_DB</v>
      </c>
      <c r="C13" s="55" t="str">
        <f t="array" aca="1" ref="C13" ca="1">IFERROR(
 INDEX(Workflows!I$3:I$992,
  SMALL(
   IF(
    UPPER(Workflows!$R$3:$R$992)="LMT_FALSE",
    ROW(Workflows!$D$3:I$992)-ROW(Workflows!I$3)+1
   ),
   ROWS(Workflows!I$3:'Workflows'!I13)
  )
 ),"")</f>
        <v>LMT_SITE_ENTITY_DSDK_PRESRC</v>
      </c>
      <c r="D13" s="55" t="str">
        <f t="array" aca="1" ref="D13" ca="1">IFERROR(
 INDEX(Workflows!J$3:J$992,
  SMALL(
   IF(
    UPPER(Workflows!$R$3:$R$992)="LMT_FALSE",
    ROW(Workflows!$D$3:J$992)-ROW(Workflows!J$3)+1
   ),
   ROWS(Workflows!J$3:'Workflows'!J13)
  )
 ),"")</f>
        <v>LMT_SITE_ENTITY_SRC</v>
      </c>
      <c r="E13" s="71" t="b">
        <v>0</v>
      </c>
      <c r="F13" s="71"/>
      <c r="G13" s="81" t="s">
        <v>794</v>
      </c>
      <c r="H13" s="81" t="str">
        <f t="shared" si="1"/>
        <v>site_identifier,namespace_id, entity_site_name</v>
      </c>
      <c r="I13" s="81"/>
      <c r="J13" s="81"/>
    </row>
    <row r="14" spans="1:10" x14ac:dyDescent="0.35">
      <c r="A14" s="55" t="str">
        <f t="array" aca="1" ref="A14" ca="1">IFERROR(
 INDEX(Workflows!D$3:D$992,
  SMALL(
   IF(
    UPPER(Workflows!$R$3:$R$992)="LMT_FALSE",
    ROW(Workflows!$D$3:D$992)-ROW(Workflows!D$3)+1
   ),
   ROWS(Workflows!D$3:'Workflows'!D14)
  )
 ),"")</f>
        <v>CUSTOM_DISPLAY_REVJET_LMT</v>
      </c>
      <c r="B14" s="55" t="str">
        <f t="shared" ca="1" si="0"/>
        <v>CLIENT_PRESRC_DB</v>
      </c>
      <c r="C14" s="55" t="str">
        <f t="array" aca="1" ref="C14" ca="1">IFERROR(
 INDEX(Workflows!I$3:I$992,
  SMALL(
   IF(
    UPPER(Workflows!$R$3:$R$992)="LMT_FALSE",
    ROW(Workflows!$D$3:I$992)-ROW(Workflows!I$3)+1
   ),
   ROWS(Workflows!I$3:'Workflows'!I14)
  )
 ),"")</f>
        <v>LMT_DISPLAY_REVJET_LMT_CUSTOM_DISPLAY_REVJET_LMT_PRESRC</v>
      </c>
      <c r="D14" s="55" t="str">
        <f t="array" aca="1" ref="D14" ca="1">IFERROR(
 INDEX(Workflows!J$3:J$992,
  SMALL(
   IF(
    UPPER(Workflows!$R$3:$R$992)="LMT_FALSE",
    ROW(Workflows!$D$3:J$992)-ROW(Workflows!J$3)+1
   ),
   ROWS(Workflows!J$3:'Workflows'!J14)
  )
 ),"")</f>
        <v>LMT_DISPLAY_REVJET_LMT_SRC</v>
      </c>
      <c r="E14" s="71" t="b">
        <v>0</v>
      </c>
      <c r="F14" s="71"/>
      <c r="G14" s="71"/>
      <c r="H14" s="71"/>
      <c r="I14" s="71" t="s">
        <v>1263</v>
      </c>
      <c r="J14" s="71" t="s">
        <v>1263</v>
      </c>
    </row>
    <row r="15" spans="1:10" x14ac:dyDescent="0.35">
      <c r="A15" s="55" t="str">
        <f t="array" aca="1" ref="A15" ca="1">IFERROR(
 INDEX(Workflows!D$3:D$992,
  SMALL(
   IF(
    UPPER(Workflows!$R$3:$R$992)="LMT_FALSE",
    ROW(Workflows!$D$3:D$992)-ROW(Workflows!D$3)+1
   ),
   ROWS(Workflows!D$3:'Workflows'!D15)
  )
 ),"")</f>
        <v>CUSTOM_DISPLAY_DCM_LMT</v>
      </c>
      <c r="B15" s="55" t="str">
        <f t="shared" ca="1" si="0"/>
        <v>CLIENT_PRESRC_DB</v>
      </c>
      <c r="C15" s="55" t="str">
        <f t="array" aca="1" ref="C15" ca="1">IFERROR(
 INDEX(Workflows!I$3:I$992,
  SMALL(
   IF(
    UPPER(Workflows!$R$3:$R$992)="LMT_FALSE",
    ROW(Workflows!$D$3:I$992)-ROW(Workflows!I$3)+1
   ),
   ROWS(Workflows!I$3:'Workflows'!I15)
  )
 ),"")</f>
        <v>LMT_DISPLAY_DCM_LMT_CUSTOM_DISPLAY_DCM_LMT_PRESRC</v>
      </c>
      <c r="D15" s="55" t="str">
        <f t="array" aca="1" ref="D15" ca="1">IFERROR(
 INDEX(Workflows!J$3:J$992,
  SMALL(
   IF(
    UPPER(Workflows!$R$3:$R$992)="LMT_FALSE",
    ROW(Workflows!$D$3:J$992)-ROW(Workflows!J$3)+1
   ),
   ROWS(Workflows!J$3:'Workflows'!J15)
  )
 ),"")</f>
        <v>LMT_DISPLAY_DCM_LMT_SRC</v>
      </c>
      <c r="E15" s="71" t="b">
        <v>0</v>
      </c>
      <c r="F15" s="71"/>
      <c r="G15" s="71"/>
      <c r="H15" s="71"/>
      <c r="I15" s="71" t="s">
        <v>1309</v>
      </c>
      <c r="J15" s="71" t="s">
        <v>1309</v>
      </c>
    </row>
    <row r="16" spans="1:10" x14ac:dyDescent="0.35">
      <c r="A16" s="55" t="str">
        <f t="array" aca="1" ref="A16" ca="1">IFERROR(
 INDEX(Workflows!D$3:D$992,
  SMALL(
   IF(
    UPPER(Workflows!$R$3:$R$992)="LMT_FALSE",
    ROW(Workflows!$D$3:D$992)-ROW(Workflows!D$3)+1
   ),
   ROWS(Workflows!D$3:'Workflows'!D16)
  )
 ),"")</f>
        <v>CUSTOM_PAID_SEARCH_LMT</v>
      </c>
      <c r="B16" s="55" t="str">
        <f t="shared" ca="1" si="0"/>
        <v>CLIENT_PRESRC_DB</v>
      </c>
      <c r="C16" s="55" t="str">
        <f t="array" aca="1" ref="C16" ca="1">IFERROR(
 INDEX(Workflows!I$3:I$992,
  SMALL(
   IF(
    UPPER(Workflows!$R$3:$R$992)="LMT_FALSE",
    ROW(Workflows!$D$3:I$992)-ROW(Workflows!I$3)+1
   ),
   ROWS(Workflows!I$3:'Workflows'!I16)
  )
 ),"")</f>
        <v>LMT_PAID_SEARCH_LMT_CUSTOM_PAID_SEARCH_LMT_PRESRC</v>
      </c>
      <c r="D16" s="55" t="str">
        <f t="array" aca="1" ref="D16" ca="1">IFERROR(
 INDEX(Workflows!J$3:J$992,
  SMALL(
   IF(
    UPPER(Workflows!$R$3:$R$992)="LMT_FALSE",
    ROW(Workflows!$D$3:J$992)-ROW(Workflows!J$3)+1
   ),
   ROWS(Workflows!J$3:'Workflows'!J16)
  )
 ),"")</f>
        <v>LMT_PAID_SEARCH_LMT_SRC</v>
      </c>
      <c r="E16" s="71" t="b">
        <v>0</v>
      </c>
      <c r="F16" s="71"/>
      <c r="G16" s="71"/>
      <c r="H16" s="71"/>
      <c r="I16" s="71" t="s">
        <v>1220</v>
      </c>
      <c r="J16" s="71" t="s">
        <v>1220</v>
      </c>
    </row>
    <row r="17" spans="1:10" x14ac:dyDescent="0.35">
      <c r="A17" s="55" t="str">
        <f t="array" aca="1" ref="A17" ca="1">IFERROR(
 INDEX(Workflows!D$3:D$992,
  SMALL(
   IF(
    UPPER(Workflows!$R$3:$R$992)="LMT_FALSE",
    ROW(Workflows!$D$3:D$992)-ROW(Workflows!D$3)+1
   ),
   ROWS(Workflows!D$3:'Workflows'!D17)
  )
 ),"")</f>
        <v>CUSTOM_AFFILIATE_LMT</v>
      </c>
      <c r="B17" s="55" t="str">
        <f t="shared" ca="1" si="0"/>
        <v>CLIENT_PRESRC_DB</v>
      </c>
      <c r="C17" s="55" t="str">
        <f t="array" aca="1" ref="C17" ca="1">IFERROR(
 INDEX(Workflows!I$3:I$992,
  SMALL(
   IF(
    UPPER(Workflows!$R$3:$R$992)="LMT_FALSE",
    ROW(Workflows!$D$3:I$992)-ROW(Workflows!I$3)+1
   ),
   ROWS(Workflows!I$3:'Workflows'!I17)
  )
 ),"")</f>
        <v>LMT_AFFILIATE_LMT_CUSTOM_AFFILIATE_LMT_PRESRC</v>
      </c>
      <c r="D17" s="55" t="str">
        <f t="array" aca="1" ref="D17" ca="1">IFERROR(
 INDEX(Workflows!J$3:J$992,
  SMALL(
   IF(
    UPPER(Workflows!$R$3:$R$992)="LMT_FALSE",
    ROW(Workflows!$D$3:J$992)-ROW(Workflows!J$3)+1
   ),
   ROWS(Workflows!J$3:'Workflows'!J17)
  )
 ),"")</f>
        <v>LMT_AFFILIATE_LMT_SRC</v>
      </c>
      <c r="E17" s="71" t="b">
        <v>0</v>
      </c>
      <c r="F17" s="71"/>
      <c r="G17" s="71"/>
      <c r="H17" s="71"/>
      <c r="I17" s="71" t="s">
        <v>1211</v>
      </c>
      <c r="J17" s="71" t="s">
        <v>1211</v>
      </c>
    </row>
    <row r="18" spans="1:10" x14ac:dyDescent="0.35">
      <c r="A18" s="55" t="str">
        <f t="array" aca="1" ref="A18" ca="1">IFERROR(
 INDEX(Workflows!D$3:D$992,
  SMALL(
   IF(
    UPPER(Workflows!$R$3:$R$992)="LMT_FALSE",
    ROW(Workflows!$D$3:D$992)-ROW(Workflows!D$3)+1
   ),
   ROWS(Workflows!D$3:'Workflows'!D18)
  )
 ),"")</f>
        <v>CUSTOM_QUOTES_LMT</v>
      </c>
      <c r="B18" s="55" t="str">
        <f t="shared" ca="1" si="0"/>
        <v>CLIENT_PRESRC_DB</v>
      </c>
      <c r="C18" s="55" t="str">
        <f t="array" aca="1" ref="C18" ca="1">IFERROR(
 INDEX(Workflows!I$3:I$992,
  SMALL(
   IF(
    UPPER(Workflows!$R$3:$R$992)="LMT_FALSE",
    ROW(Workflows!$D$3:I$992)-ROW(Workflows!I$3)+1
   ),
   ROWS(Workflows!I$3:'Workflows'!I18)
  )
 ),"")</f>
        <v>LMT_QUOTES_LMT_CUSTOM_QUOTES_LMT_PRESRC</v>
      </c>
      <c r="D18" s="55" t="str">
        <f t="array" aca="1" ref="D18" ca="1">IFERROR(
 INDEX(Workflows!J$3:J$992,
  SMALL(
   IF(
    UPPER(Workflows!$R$3:$R$992)="LMT_FALSE",
    ROW(Workflows!$D$3:J$992)-ROW(Workflows!J$3)+1
   ),
   ROWS(Workflows!J$3:'Workflows'!J18)
  )
 ),"")</f>
        <v>LMT_QUOTES_LMT_SRC</v>
      </c>
      <c r="E18" s="71" t="b">
        <v>0</v>
      </c>
      <c r="F18" s="71"/>
      <c r="G18" s="71"/>
      <c r="H18" s="71"/>
      <c r="I18" s="71" t="s">
        <v>1293</v>
      </c>
      <c r="J18" s="71" t="s">
        <v>1293</v>
      </c>
    </row>
    <row r="19" spans="1:10" x14ac:dyDescent="0.35">
      <c r="A19" s="55" t="str">
        <f t="array" aca="1" ref="A19" ca="1">IFERROR(
 INDEX(Workflows!D$3:D$992,
  SMALL(
   IF(
    UPPER(Workflows!$R$3:$R$992)="LMT_FALSE",
    ROW(Workflows!$D$3:D$992)-ROW(Workflows!D$3)+1
   ),
   ROWS(Workflows!D$3:'Workflows'!D19)
  )
 ),"")</f>
        <v>CUSTOM_BINDS_LMT</v>
      </c>
      <c r="B19" s="55" t="str">
        <f t="shared" ca="1" si="0"/>
        <v>CLIENT_PRESRC_DB</v>
      </c>
      <c r="C19" s="55" t="str">
        <f t="array" aca="1" ref="C19" ca="1">IFERROR(
 INDEX(Workflows!I$3:I$992,
  SMALL(
   IF(
    UPPER(Workflows!$R$3:$R$992)="LMT_FALSE",
    ROW(Workflows!$D$3:I$992)-ROW(Workflows!I$3)+1
   ),
   ROWS(Workflows!I$3:'Workflows'!I19)
  )
 ),"")</f>
        <v>LMT_BINDS_LMT_CUSTOM_BINDS_LMT_PRESRC</v>
      </c>
      <c r="D19" s="55" t="str">
        <f t="array" aca="1" ref="D19" ca="1">IFERROR(
 INDEX(Workflows!J$3:J$992,
  SMALL(
   IF(
    UPPER(Workflows!$R$3:$R$992)="LMT_FALSE",
    ROW(Workflows!$D$3:J$992)-ROW(Workflows!J$3)+1
   ),
   ROWS(Workflows!J$3:'Workflows'!J19)
  )
 ),"")</f>
        <v>LMT_BINDS_LMT_SRC</v>
      </c>
      <c r="E19" s="71" t="b">
        <v>0</v>
      </c>
      <c r="F19" s="71"/>
      <c r="G19" s="71"/>
      <c r="H19" s="71"/>
      <c r="I19" s="71" t="s">
        <v>1293</v>
      </c>
      <c r="J19" s="71" t="s">
        <v>1293</v>
      </c>
    </row>
    <row r="20" spans="1:10" x14ac:dyDescent="0.35">
      <c r="A20" s="55" t="str">
        <f t="array" aca="1" ref="A20" ca="1">IFERROR(
 INDEX(Workflows!D$3:D$992,
  SMALL(
   IF(
    UPPER(Workflows!$R$3:$R$992)="LMT_FALSE",
    ROW(Workflows!$D$3:D$992)-ROW(Workflows!D$3)+1
   ),
   ROWS(Workflows!D$3:'Workflows'!D20)
  )
 ),"")</f>
        <v>CUSTOM_PAID_SEARCH_T2_LMT</v>
      </c>
      <c r="B20" s="55" t="str">
        <f t="shared" ca="1" si="0"/>
        <v>CLIENT_PRESRC_DB</v>
      </c>
      <c r="C20" s="55" t="str">
        <f t="array" aca="1" ref="C20" ca="1">IFERROR(
 INDEX(Workflows!I$3:I$992,
  SMALL(
   IF(
    UPPER(Workflows!$R$3:$R$992)="LMT_FALSE",
    ROW(Workflows!$D$3:I$992)-ROW(Workflows!I$3)+1
   ),
   ROWS(Workflows!I$3:'Workflows'!I20)
  )
 ),"")</f>
        <v>LMT_PAID_SEARCH_T2_LMT_CUSTOM_PAID_SEARCH_T2_LMT_PRESRC</v>
      </c>
      <c r="D20" s="55" t="str">
        <f t="array" aca="1" ref="D20" ca="1">IFERROR(
 INDEX(Workflows!J$3:J$992,
  SMALL(
   IF(
    UPPER(Workflows!$R$3:$R$992)="LMT_FALSE",
    ROW(Workflows!$D$3:J$992)-ROW(Workflows!J$3)+1
   ),
   ROWS(Workflows!J$3:'Workflows'!J20)
  )
 ),"")</f>
        <v>LMT_PAID_SEARCH_T2_LMT_SRC</v>
      </c>
      <c r="E20" s="71" t="b">
        <v>0</v>
      </c>
      <c r="F20" s="71"/>
      <c r="G20" s="71"/>
      <c r="H20" s="71"/>
      <c r="I20" s="71" t="s">
        <v>1212</v>
      </c>
      <c r="J20" s="71" t="s">
        <v>1212</v>
      </c>
    </row>
    <row r="21" spans="1:10" x14ac:dyDescent="0.35">
      <c r="A21" s="55" t="str">
        <f t="array" aca="1" ref="A21" ca="1">IFERROR(
 INDEX(Workflows!D$3:D$992,
  SMALL(
   IF(
    UPPER(Workflows!$R$3:$R$992)="LMT_FALSE",
    ROW(Workflows!$D$3:D$992)-ROW(Workflows!D$3)+1
   ),
   ROWS(Workflows!D$3:'Workflows'!D21)
  )
 ),"")</f>
        <v>CUSTOM_FB_LMT</v>
      </c>
      <c r="B21" s="55" t="str">
        <f t="shared" ca="1" si="0"/>
        <v>CLIENT_PRESRC_DB</v>
      </c>
      <c r="C21" s="55" t="str">
        <f t="array" aca="1" ref="C21" ca="1">IFERROR(
 INDEX(Workflows!I$3:I$992,
  SMALL(
   IF(
    UPPER(Workflows!$R$3:$R$992)="LMT_FALSE",
    ROW(Workflows!$D$3:I$992)-ROW(Workflows!I$3)+1
   ),
   ROWS(Workflows!I$3:'Workflows'!I21)
  )
 ),"")</f>
        <v>LMT_FB_LMT_CUSTOM_FB_LMT_PRESRC</v>
      </c>
      <c r="D21" s="55" t="str">
        <f t="array" aca="1" ref="D21" ca="1">IFERROR(
 INDEX(Workflows!J$3:J$992,
  SMALL(
   IF(
    UPPER(Workflows!$R$3:$R$992)="LMT_FALSE",
    ROW(Workflows!$D$3:J$992)-ROW(Workflows!J$3)+1
   ),
   ROWS(Workflows!J$3:'Workflows'!J21)
  )
 ),"")</f>
        <v>LMT_FB_LMT_SRC</v>
      </c>
      <c r="E21" s="71" t="b">
        <v>0</v>
      </c>
      <c r="F21" s="71"/>
      <c r="G21" s="71"/>
      <c r="H21" s="71"/>
      <c r="I21" s="71" t="s">
        <v>1294</v>
      </c>
      <c r="J21" s="71" t="s">
        <v>1294</v>
      </c>
    </row>
    <row r="22" spans="1:10" x14ac:dyDescent="0.35">
      <c r="A22" s="55" t="str">
        <f t="array" aca="1" ref="A22" ca="1">IFERROR(
 INDEX(Workflows!D$3:D$992,
  SMALL(
   IF(
    UPPER(Workflows!$R$3:$R$992)="LMT_FALSE",
    ROW(Workflows!$D$3:D$992)-ROW(Workflows!D$3)+1
   ),
   ROWS(Workflows!D$3:'Workflows'!D22)
  )
 ),"")</f>
        <v>CUSTOM_COMSCORE_LMT</v>
      </c>
      <c r="B22" s="55" t="str">
        <f t="shared" ca="1" si="0"/>
        <v>CLIENT_PRESRC_DB</v>
      </c>
      <c r="C22" s="55" t="str">
        <f t="array" aca="1" ref="C22" ca="1">IFERROR(
 INDEX(Workflows!I$3:I$992,
  SMALL(
   IF(
    UPPER(Workflows!$R$3:$R$992)="LMT_FALSE",
    ROW(Workflows!$D$3:I$992)-ROW(Workflows!I$3)+1
   ),
   ROWS(Workflows!I$3:'Workflows'!I22)
  )
 ),"")</f>
        <v>LMT_COMSCORE_LMT_CUSTOM_COMSCORE_LMT_PRESRC</v>
      </c>
      <c r="D22" s="55" t="str">
        <f t="array" aca="1" ref="D22" ca="1">IFERROR(
 INDEX(Workflows!J$3:J$992,
  SMALL(
   IF(
    UPPER(Workflows!$R$3:$R$992)="LMT_FALSE",
    ROW(Workflows!$D$3:J$992)-ROW(Workflows!J$3)+1
   ),
   ROWS(Workflows!J$3:'Workflows'!J22)
  )
 ),"")</f>
        <v>LMT_COMSCORE_LMT_SRC</v>
      </c>
      <c r="E22" s="71" t="b">
        <v>0</v>
      </c>
      <c r="F22" s="71"/>
      <c r="G22" s="71"/>
      <c r="H22" s="71"/>
      <c r="I22" s="71" t="s">
        <v>1295</v>
      </c>
      <c r="J22" s="71" t="s">
        <v>1295</v>
      </c>
    </row>
    <row r="23" spans="1:10" x14ac:dyDescent="0.35">
      <c r="A23" s="55" t="str">
        <f t="array" aca="1" ref="A23" ca="1">IFERROR(
 INDEX(Workflows!D$3:D$992,
  SMALL(
   IF(
    UPPER(Workflows!$R$3:$R$992)="LMT_FALSE",
    ROW(Workflows!$D$3:D$992)-ROW(Workflows!D$3)+1
   ),
   ROWS(Workflows!D$3:'Workflows'!D23)
  )
 ),"")</f>
        <v/>
      </c>
      <c r="B23" s="55" t="str">
        <f t="shared" ca="1" si="0"/>
        <v/>
      </c>
      <c r="C23" s="55" t="str">
        <f t="array" aca="1" ref="C23" ca="1">IFERROR(
 INDEX(Workflows!I$3:I$992,
  SMALL(
   IF(
    UPPER(Workflows!$R$3:$R$992)="LMT_FALSE",
    ROW(Workflows!$D$3:I$992)-ROW(Workflows!I$3)+1
   ),
   ROWS(Workflows!I$3:'Workflows'!I23)
  )
 ),"")</f>
        <v/>
      </c>
      <c r="D23" s="55" t="str">
        <f t="array" aca="1" ref="D23" ca="1">IFERROR(
 INDEX(Workflows!J$3:J$992,
  SMALL(
   IF(
    UPPER(Workflows!$R$3:$R$992)="LMT_FALSE",
    ROW(Workflows!$D$3:J$992)-ROW(Workflows!J$3)+1
   ),
   ROWS(Workflows!J$3:'Workflows'!J23)
  )
 ),"")</f>
        <v/>
      </c>
      <c r="E23" s="71"/>
      <c r="F23" s="71"/>
      <c r="G23" s="71"/>
      <c r="H23" s="71"/>
      <c r="I23" s="71"/>
      <c r="J23" s="71"/>
    </row>
    <row r="24" spans="1:10" x14ac:dyDescent="0.35">
      <c r="A24" s="55" t="str">
        <f t="array" aca="1" ref="A24" ca="1">IFERROR(
 INDEX(Workflows!D$3:D$992,
  SMALL(
   IF(
    UPPER(Workflows!$R$3:$R$992)="LMT_FALSE",
    ROW(Workflows!$D$3:D$992)-ROW(Workflows!D$3)+1
   ),
   ROWS(Workflows!D$3:'Workflows'!D24)
  )
 ),"")</f>
        <v/>
      </c>
      <c r="B24" s="55" t="str">
        <f t="shared" ca="1" si="0"/>
        <v/>
      </c>
      <c r="C24" s="55" t="str">
        <f t="array" aca="1" ref="C24" ca="1">IFERROR(
 INDEX(Workflows!I$3:I$992,
  SMALL(
   IF(
    UPPER(Workflows!$R$3:$R$992)="LMT_FALSE",
    ROW(Workflows!$D$3:I$992)-ROW(Workflows!I$3)+1
   ),
   ROWS(Workflows!I$3:'Workflows'!I24)
  )
 ),"")</f>
        <v/>
      </c>
      <c r="D24" s="55" t="str">
        <f t="array" aca="1" ref="D24" ca="1">IFERROR(
 INDEX(Workflows!J$3:J$992,
  SMALL(
   IF(
    UPPER(Workflows!$R$3:$R$992)="LMT_FALSE",
    ROW(Workflows!$D$3:J$992)-ROW(Workflows!J$3)+1
   ),
   ROWS(Workflows!J$3:'Workflows'!J24)
  )
 ),"")</f>
        <v/>
      </c>
      <c r="E24" s="71"/>
      <c r="F24" s="71"/>
      <c r="G24" s="71"/>
      <c r="H24" s="71"/>
      <c r="I24" s="71"/>
      <c r="J24" s="71"/>
    </row>
    <row r="25" spans="1:10" x14ac:dyDescent="0.35">
      <c r="A25" s="55" t="str">
        <f t="array" aca="1" ref="A25" ca="1">IFERROR(
 INDEX(Workflows!D$3:D$992,
  SMALL(
   IF(
    UPPER(Workflows!$R$3:$R$992)="LMT_FALSE",
    ROW(Workflows!$D$3:D$992)-ROW(Workflows!D$3)+1
   ),
   ROWS(Workflows!D$3:'Workflows'!D25)
  )
 ),"")</f>
        <v/>
      </c>
      <c r="B25" s="55" t="str">
        <f t="shared" ca="1" si="0"/>
        <v/>
      </c>
      <c r="C25" s="55" t="str">
        <f t="array" aca="1" ref="C25" ca="1">IFERROR(
 INDEX(Workflows!I$3:I$992,
  SMALL(
   IF(
    UPPER(Workflows!$R$3:$R$992)="LMT_FALSE",
    ROW(Workflows!$D$3:I$992)-ROW(Workflows!I$3)+1
   ),
   ROWS(Workflows!I$3:'Workflows'!I25)
  )
 ),"")</f>
        <v/>
      </c>
      <c r="D25" s="55" t="str">
        <f t="array" aca="1" ref="D25" ca="1">IFERROR(
 INDEX(Workflows!J$3:J$992,
  SMALL(
   IF(
    UPPER(Workflows!$R$3:$R$992)="LMT_FALSE",
    ROW(Workflows!$D$3:J$992)-ROW(Workflows!J$3)+1
   ),
   ROWS(Workflows!J$3:'Workflows'!J25)
  )
 ),"")</f>
        <v/>
      </c>
      <c r="E25" s="71"/>
      <c r="F25" s="71"/>
      <c r="G25" s="71"/>
      <c r="H25" s="71"/>
      <c r="I25" s="71"/>
      <c r="J25" s="71"/>
    </row>
    <row r="26" spans="1:10" x14ac:dyDescent="0.35">
      <c r="A26" s="55" t="str">
        <f t="array" aca="1" ref="A26" ca="1">IFERROR(
 INDEX(Workflows!D$3:D$992,
  SMALL(
   IF(
    UPPER(Workflows!$R$3:$R$992)="LMT_FALSE",
    ROW(Workflows!$D$3:D$992)-ROW(Workflows!D$3)+1
   ),
   ROWS(Workflows!D$3:'Workflows'!D26)
  )
 ),"")</f>
        <v/>
      </c>
      <c r="B26" s="55" t="str">
        <f t="shared" ca="1" si="0"/>
        <v/>
      </c>
      <c r="C26" s="55" t="str">
        <f t="array" aca="1" ref="C26" ca="1">IFERROR(
 INDEX(Workflows!I$3:I$992,
  SMALL(
   IF(
    UPPER(Workflows!$R$3:$R$992)="LMT_FALSE",
    ROW(Workflows!$D$3:I$992)-ROW(Workflows!I$3)+1
   ),
   ROWS(Workflows!I$3:'Workflows'!I26)
  )
 ),"")</f>
        <v/>
      </c>
      <c r="D26" s="55" t="str">
        <f t="array" aca="1" ref="D26" ca="1">IFERROR(
 INDEX(Workflows!J$3:J$992,
  SMALL(
   IF(
    UPPER(Workflows!$R$3:$R$992)="LMT_FALSE",
    ROW(Workflows!$D$3:J$992)-ROW(Workflows!J$3)+1
   ),
   ROWS(Workflows!J$3:'Workflows'!J26)
  )
 ),"")</f>
        <v/>
      </c>
      <c r="E26" s="71"/>
      <c r="F26" s="71"/>
      <c r="G26" s="71"/>
      <c r="H26" s="71"/>
      <c r="I26" s="71"/>
      <c r="J26" s="71"/>
    </row>
    <row r="27" spans="1:10" x14ac:dyDescent="0.35">
      <c r="A27" s="55" t="str">
        <f t="array" aca="1" ref="A27" ca="1">IFERROR(
 INDEX(Workflows!D$3:D$992,
  SMALL(
   IF(
    UPPER(Workflows!$R$3:$R$992)="LMT_FALSE",
    ROW(Workflows!$D$3:D$992)-ROW(Workflows!D$3)+1
   ),
   ROWS(Workflows!D$3:'Workflows'!D27)
  )
 ),"")</f>
        <v/>
      </c>
      <c r="B27" s="55" t="str">
        <f t="shared" ca="1" si="0"/>
        <v/>
      </c>
      <c r="C27" s="55" t="str">
        <f t="array" aca="1" ref="C27" ca="1">IFERROR(
 INDEX(Workflows!I$3:I$992,
  SMALL(
   IF(
    UPPER(Workflows!$R$3:$R$992)="LMT_FALSE",
    ROW(Workflows!$D$3:I$992)-ROW(Workflows!I$3)+1
   ),
   ROWS(Workflows!I$3:'Workflows'!I27)
  )
 ),"")</f>
        <v/>
      </c>
      <c r="D27" s="55" t="str">
        <f t="array" aca="1" ref="D27" ca="1">IFERROR(
 INDEX(Workflows!J$3:J$992,
  SMALL(
   IF(
    UPPER(Workflows!$R$3:$R$992)="LMT_FALSE",
    ROW(Workflows!$D$3:J$992)-ROW(Workflows!J$3)+1
   ),
   ROWS(Workflows!J$3:'Workflows'!J27)
  )
 ),"")</f>
        <v/>
      </c>
      <c r="E27" s="71"/>
      <c r="F27" s="71"/>
      <c r="G27" s="71"/>
      <c r="H27" s="71"/>
      <c r="I27" s="71"/>
      <c r="J27" s="71"/>
    </row>
    <row r="28" spans="1:10" x14ac:dyDescent="0.35">
      <c r="A28" s="55" t="str">
        <f t="array" aca="1" ref="A28" ca="1">IFERROR(
 INDEX(Workflows!D$3:D$992,
  SMALL(
   IF(
    UPPER(Workflows!$R$3:$R$992)="LMT_FALSE",
    ROW(Workflows!$D$3:D$992)-ROW(Workflows!D$3)+1
   ),
   ROWS(Workflows!D$3:'Workflows'!D28)
  )
 ),"")</f>
        <v/>
      </c>
      <c r="B28" s="55" t="str">
        <f t="shared" ca="1" si="0"/>
        <v/>
      </c>
      <c r="C28" s="55" t="str">
        <f t="array" aca="1" ref="C28" ca="1">IFERROR(
 INDEX(Workflows!I$3:I$992,
  SMALL(
   IF(
    UPPER(Workflows!$R$3:$R$992)="LMT_FALSE",
    ROW(Workflows!$D$3:I$992)-ROW(Workflows!I$3)+1
   ),
   ROWS(Workflows!I$3:'Workflows'!I28)
  )
 ),"")</f>
        <v/>
      </c>
      <c r="D28" s="55" t="str">
        <f t="array" aca="1" ref="D28" ca="1">IFERROR(
 INDEX(Workflows!J$3:J$992,
  SMALL(
   IF(
    UPPER(Workflows!$R$3:$R$992)="LMT_FALSE",
    ROW(Workflows!$D$3:J$992)-ROW(Workflows!J$3)+1
   ),
   ROWS(Workflows!J$3:'Workflows'!J28)
  )
 ),"")</f>
        <v/>
      </c>
      <c r="E28" s="71"/>
      <c r="F28" s="71"/>
      <c r="G28" s="71"/>
      <c r="H28" s="71"/>
      <c r="I28" s="71"/>
      <c r="J28" s="71"/>
    </row>
    <row r="29" spans="1:10" x14ac:dyDescent="0.35">
      <c r="A29" s="55" t="str">
        <f t="array" aca="1" ref="A29" ca="1">IFERROR(
 INDEX(Workflows!D$3:D$992,
  SMALL(
   IF(
    UPPER(Workflows!$R$3:$R$992)="LMT_FALSE",
    ROW(Workflows!$D$3:D$992)-ROW(Workflows!D$3)+1
   ),
   ROWS(Workflows!D$3:'Workflows'!D29)
  )
 ),"")</f>
        <v/>
      </c>
      <c r="B29" s="55" t="str">
        <f t="shared" ca="1" si="0"/>
        <v/>
      </c>
      <c r="C29" s="55" t="str">
        <f t="array" aca="1" ref="C29" ca="1">IFERROR(
 INDEX(Workflows!I$3:I$992,
  SMALL(
   IF(
    UPPER(Workflows!$R$3:$R$992)="LMT_FALSE",
    ROW(Workflows!$D$3:I$992)-ROW(Workflows!I$3)+1
   ),
   ROWS(Workflows!I$3:'Workflows'!I29)
  )
 ),"")</f>
        <v/>
      </c>
      <c r="D29" s="55" t="str">
        <f t="array" aca="1" ref="D29" ca="1">IFERROR(
 INDEX(Workflows!J$3:J$992,
  SMALL(
   IF(
    UPPER(Workflows!$R$3:$R$992)="LMT_FALSE",
    ROW(Workflows!$D$3:J$992)-ROW(Workflows!J$3)+1
   ),
   ROWS(Workflows!J$3:'Workflows'!J29)
  )
 ),"")</f>
        <v/>
      </c>
      <c r="E29" s="71"/>
      <c r="F29" s="71"/>
      <c r="G29" s="71"/>
      <c r="H29" s="71"/>
      <c r="I29" s="71"/>
      <c r="J29" s="71"/>
    </row>
    <row r="30" spans="1:10" x14ac:dyDescent="0.35">
      <c r="A30" s="55" t="str">
        <f t="array" aca="1" ref="A30" ca="1">IFERROR(
 INDEX(Workflows!D$3:D$992,
  SMALL(
   IF(
    UPPER(Workflows!$R$3:$R$992)="LMT_FALSE",
    ROW(Workflows!$D$3:D$992)-ROW(Workflows!D$3)+1
   ),
   ROWS(Workflows!D$3:'Workflows'!D30)
  )
 ),"")</f>
        <v/>
      </c>
      <c r="B30" s="55" t="str">
        <f t="shared" ca="1" si="0"/>
        <v/>
      </c>
      <c r="C30" s="55" t="str">
        <f t="array" aca="1" ref="C30" ca="1">IFERROR(
 INDEX(Workflows!I$3:I$992,
  SMALL(
   IF(
    UPPER(Workflows!$R$3:$R$992)="LMT_FALSE",
    ROW(Workflows!$D$3:I$992)-ROW(Workflows!I$3)+1
   ),
   ROWS(Workflows!I$3:'Workflows'!I30)
  )
 ),"")</f>
        <v/>
      </c>
      <c r="D30" s="55" t="str">
        <f t="array" aca="1" ref="D30" ca="1">IFERROR(
 INDEX(Workflows!J$3:J$992,
  SMALL(
   IF(
    UPPER(Workflows!$R$3:$R$992)="LMT_FALSE",
    ROW(Workflows!$D$3:J$992)-ROW(Workflows!J$3)+1
   ),
   ROWS(Workflows!J$3:'Workflows'!J30)
  )
 ),"")</f>
        <v/>
      </c>
      <c r="E30" s="71"/>
      <c r="F30" s="71"/>
      <c r="G30" s="71"/>
      <c r="H30" s="71"/>
      <c r="I30" s="71"/>
      <c r="J30" s="71"/>
    </row>
    <row r="31" spans="1:10" x14ac:dyDescent="0.35">
      <c r="A31" s="55" t="str">
        <f t="array" aca="1" ref="A31" ca="1">IFERROR(
 INDEX(Workflows!D$3:D$992,
  SMALL(
   IF(
    UPPER(Workflows!$R$3:$R$992)="LMT_FALSE",
    ROW(Workflows!$D$3:D$992)-ROW(Workflows!D$3)+1
   ),
   ROWS(Workflows!D$3:'Workflows'!D31)
  )
 ),"")</f>
        <v/>
      </c>
      <c r="B31" s="55" t="str">
        <f t="shared" ca="1" si="0"/>
        <v/>
      </c>
      <c r="C31" s="55" t="str">
        <f t="array" aca="1" ref="C31" ca="1">IFERROR(
 INDEX(Workflows!I$3:I$992,
  SMALL(
   IF(
    UPPER(Workflows!$R$3:$R$992)="LMT_FALSE",
    ROW(Workflows!$D$3:I$992)-ROW(Workflows!I$3)+1
   ),
   ROWS(Workflows!I$3:'Workflows'!I31)
  )
 ),"")</f>
        <v/>
      </c>
      <c r="D31" s="55" t="str">
        <f t="array" aca="1" ref="D31" ca="1">IFERROR(
 INDEX(Workflows!J$3:J$992,
  SMALL(
   IF(
    UPPER(Workflows!$R$3:$R$992)="LMT_FALSE",
    ROW(Workflows!$D$3:J$992)-ROW(Workflows!J$3)+1
   ),
   ROWS(Workflows!J$3:'Workflows'!J31)
  )
 ),"")</f>
        <v/>
      </c>
      <c r="E31" s="71"/>
      <c r="F31" s="71"/>
      <c r="G31" s="71"/>
      <c r="H31" s="71"/>
      <c r="I31" s="71"/>
      <c r="J31" s="71"/>
    </row>
    <row r="32" spans="1:10" x14ac:dyDescent="0.35">
      <c r="A32" s="55" t="str">
        <f t="array" aca="1" ref="A32" ca="1">IFERROR(
 INDEX(Workflows!D$3:D$992,
  SMALL(
   IF(
    UPPER(Workflows!$R$3:$R$992)="LMT_FALSE",
    ROW(Workflows!$D$3:D$992)-ROW(Workflows!D$3)+1
   ),
   ROWS(Workflows!D$3:'Workflows'!D32)
  )
 ),"")</f>
        <v/>
      </c>
      <c r="B32" s="55" t="str">
        <f t="shared" ca="1" si="0"/>
        <v/>
      </c>
      <c r="C32" s="55" t="str">
        <f t="array" aca="1" ref="C32" ca="1">IFERROR(
 INDEX(Workflows!I$3:I$992,
  SMALL(
   IF(
    UPPER(Workflows!$R$3:$R$992)="LMT_FALSE",
    ROW(Workflows!$D$3:I$992)-ROW(Workflows!I$3)+1
   ),
   ROWS(Workflows!I$3:'Workflows'!I32)
  )
 ),"")</f>
        <v/>
      </c>
      <c r="D32" s="55" t="str">
        <f t="array" aca="1" ref="D32" ca="1">IFERROR(
 INDEX(Workflows!J$3:J$992,
  SMALL(
   IF(
    UPPER(Workflows!$R$3:$R$992)="LMT_FALSE",
    ROW(Workflows!$D$3:J$992)-ROW(Workflows!J$3)+1
   ),
   ROWS(Workflows!J$3:'Workflows'!J32)
  )
 ),"")</f>
        <v/>
      </c>
      <c r="E32" s="71"/>
      <c r="F32" s="71"/>
      <c r="G32" s="71"/>
      <c r="H32" s="71"/>
      <c r="I32" s="71"/>
      <c r="J32" s="71"/>
    </row>
    <row r="33" spans="1:10" x14ac:dyDescent="0.35">
      <c r="A33" s="55" t="str">
        <f t="array" aca="1" ref="A33" ca="1">IFERROR(
 INDEX(Workflows!D$3:D$992,
  SMALL(
   IF(
    UPPER(Workflows!$R$3:$R$992)="LMT_FALSE",
    ROW(Workflows!$D$3:D$992)-ROW(Workflows!D$3)+1
   ),
   ROWS(Workflows!D$3:'Workflows'!D33)
  )
 ),"")</f>
        <v/>
      </c>
      <c r="B33" s="55" t="str">
        <f t="shared" ca="1" si="0"/>
        <v/>
      </c>
      <c r="C33" s="55" t="str">
        <f t="array" aca="1" ref="C33" ca="1">IFERROR(
 INDEX(Workflows!I$3:I$992,
  SMALL(
   IF(
    UPPER(Workflows!$R$3:$R$992)="LMT_FALSE",
    ROW(Workflows!$D$3:I$992)-ROW(Workflows!I$3)+1
   ),
   ROWS(Workflows!I$3:'Workflows'!I33)
  )
 ),"")</f>
        <v/>
      </c>
      <c r="D33" s="55" t="str">
        <f t="array" aca="1" ref="D33" ca="1">IFERROR(
 INDEX(Workflows!J$3:J$992,
  SMALL(
   IF(
    UPPER(Workflows!$R$3:$R$992)="LMT_FALSE",
    ROW(Workflows!$D$3:J$992)-ROW(Workflows!J$3)+1
   ),
   ROWS(Workflows!J$3:'Workflows'!J33)
  )
 ),"")</f>
        <v/>
      </c>
      <c r="E33" s="71"/>
      <c r="F33" s="71"/>
      <c r="G33" s="71"/>
      <c r="H33" s="71"/>
      <c r="I33" s="71"/>
      <c r="J33" s="71"/>
    </row>
    <row r="34" spans="1:10" x14ac:dyDescent="0.35">
      <c r="A34" s="55" t="str">
        <f t="array" aca="1" ref="A34" ca="1">IFERROR(
 INDEX(Workflows!D$3:D$992,
  SMALL(
   IF(
    UPPER(Workflows!$R$3:$R$992)="LMT_FALSE",
    ROW(Workflows!$D$3:D$992)-ROW(Workflows!D$3)+1
   ),
   ROWS(Workflows!D$3:'Workflows'!D34)
  )
 ),"")</f>
        <v/>
      </c>
      <c r="B34" s="55" t="str">
        <f t="shared" ca="1" si="0"/>
        <v/>
      </c>
      <c r="C34" s="55" t="str">
        <f t="array" aca="1" ref="C34" ca="1">IFERROR(
 INDEX(Workflows!I$3:I$992,
  SMALL(
   IF(
    UPPER(Workflows!$R$3:$R$992)="LMT_FALSE",
    ROW(Workflows!$D$3:I$992)-ROW(Workflows!I$3)+1
   ),
   ROWS(Workflows!I$3:'Workflows'!I34)
  )
 ),"")</f>
        <v/>
      </c>
      <c r="D34" s="55" t="str">
        <f t="array" aca="1" ref="D34" ca="1">IFERROR(
 INDEX(Workflows!J$3:J$992,
  SMALL(
   IF(
    UPPER(Workflows!$R$3:$R$992)="LMT_FALSE",
    ROW(Workflows!$D$3:J$992)-ROW(Workflows!J$3)+1
   ),
   ROWS(Workflows!J$3:'Workflows'!J34)
  )
 ),"")</f>
        <v/>
      </c>
      <c r="E34" s="71"/>
      <c r="F34" s="71"/>
      <c r="G34" s="71"/>
      <c r="H34" s="71"/>
      <c r="I34" s="71"/>
      <c r="J34" s="71"/>
    </row>
    <row r="35" spans="1:10" x14ac:dyDescent="0.35">
      <c r="A35" s="55" t="str">
        <f t="array" aca="1" ref="A35" ca="1">IFERROR(
 INDEX(Workflows!D$3:D$992,
  SMALL(
   IF(
    UPPER(Workflows!$R$3:$R$992)="LMT_FALSE",
    ROW(Workflows!$D$3:D$992)-ROW(Workflows!D$3)+1
   ),
   ROWS(Workflows!D$3:'Workflows'!D35)
  )
 ),"")</f>
        <v/>
      </c>
      <c r="B35" s="55" t="str">
        <f t="shared" ca="1" si="0"/>
        <v/>
      </c>
      <c r="C35" s="55" t="str">
        <f t="array" aca="1" ref="C35" ca="1">IFERROR(
 INDEX(Workflows!I$3:I$992,
  SMALL(
   IF(
    UPPER(Workflows!$R$3:$R$992)="LMT_FALSE",
    ROW(Workflows!$D$3:I$992)-ROW(Workflows!I$3)+1
   ),
   ROWS(Workflows!I$3:'Workflows'!I35)
  )
 ),"")</f>
        <v/>
      </c>
      <c r="D35" s="55" t="str">
        <f t="array" aca="1" ref="D35" ca="1">IFERROR(
 INDEX(Workflows!J$3:J$992,
  SMALL(
   IF(
    UPPER(Workflows!$R$3:$R$992)="LMT_FALSE",
    ROW(Workflows!$D$3:J$992)-ROW(Workflows!J$3)+1
   ),
   ROWS(Workflows!J$3:'Workflows'!J35)
  )
 ),"")</f>
        <v/>
      </c>
      <c r="E35" s="71"/>
      <c r="F35" s="71"/>
      <c r="G35" s="71"/>
      <c r="H35" s="71"/>
      <c r="I35" s="71"/>
      <c r="J35" s="71"/>
    </row>
    <row r="36" spans="1:10" x14ac:dyDescent="0.35">
      <c r="A36" s="55" t="str">
        <f t="array" aca="1" ref="A36" ca="1">IFERROR(
 INDEX(Workflows!D$3:D$992,
  SMALL(
   IF(
    UPPER(Workflows!$R$3:$R$992)="LMT_FALSE",
    ROW(Workflows!$D$3:D$992)-ROW(Workflows!D$3)+1
   ),
   ROWS(Workflows!D$3:'Workflows'!D36)
  )
 ),"")</f>
        <v/>
      </c>
      <c r="B36" s="55" t="str">
        <f t="shared" ca="1" si="0"/>
        <v/>
      </c>
      <c r="C36" s="55" t="str">
        <f t="array" aca="1" ref="C36" ca="1">IFERROR(
 INDEX(Workflows!I$3:I$992,
  SMALL(
   IF(
    UPPER(Workflows!$R$3:$R$992)="LMT_FALSE",
    ROW(Workflows!$D$3:I$992)-ROW(Workflows!I$3)+1
   ),
   ROWS(Workflows!I$3:'Workflows'!I36)
  )
 ),"")</f>
        <v/>
      </c>
      <c r="D36" s="55" t="str">
        <f t="array" aca="1" ref="D36" ca="1">IFERROR(
 INDEX(Workflows!J$3:J$992,
  SMALL(
   IF(
    UPPER(Workflows!$R$3:$R$992)="LMT_FALSE",
    ROW(Workflows!$D$3:J$992)-ROW(Workflows!J$3)+1
   ),
   ROWS(Workflows!J$3:'Workflows'!J36)
  )
 ),"")</f>
        <v/>
      </c>
      <c r="E36" s="71"/>
      <c r="F36" s="71"/>
      <c r="G36" s="71"/>
      <c r="H36" s="71"/>
      <c r="I36" s="71"/>
      <c r="J36" s="71"/>
    </row>
    <row r="37" spans="1:10" x14ac:dyDescent="0.35">
      <c r="A37" s="55" t="str">
        <f t="array" aca="1" ref="A37" ca="1">IFERROR(
 INDEX(Workflows!D$3:D$992,
  SMALL(
   IF(
    UPPER(Workflows!$R$3:$R$992)="LMT_FALSE",
    ROW(Workflows!$D$3:D$992)-ROW(Workflows!D$3)+1
   ),
   ROWS(Workflows!D$3:'Workflows'!D37)
  )
 ),"")</f>
        <v/>
      </c>
      <c r="B37" s="55" t="str">
        <f t="shared" ca="1" si="0"/>
        <v/>
      </c>
      <c r="C37" s="55" t="str">
        <f t="array" aca="1" ref="C37" ca="1">IFERROR(
 INDEX(Workflows!I$3:I$992,
  SMALL(
   IF(
    UPPER(Workflows!$R$3:$R$992)="LMT_FALSE",
    ROW(Workflows!$D$3:I$992)-ROW(Workflows!I$3)+1
   ),
   ROWS(Workflows!I$3:'Workflows'!I37)
  )
 ),"")</f>
        <v/>
      </c>
      <c r="D37" s="55" t="str">
        <f t="array" aca="1" ref="D37" ca="1">IFERROR(
 INDEX(Workflows!J$3:J$992,
  SMALL(
   IF(
    UPPER(Workflows!$R$3:$R$992)="LMT_FALSE",
    ROW(Workflows!$D$3:J$992)-ROW(Workflows!J$3)+1
   ),
   ROWS(Workflows!J$3:'Workflows'!J37)
  )
 ),"")</f>
        <v/>
      </c>
      <c r="E37" s="71"/>
      <c r="F37" s="71"/>
      <c r="G37" s="71"/>
      <c r="H37" s="71"/>
      <c r="I37" s="71"/>
      <c r="J37" s="71"/>
    </row>
    <row r="38" spans="1:10" x14ac:dyDescent="0.35">
      <c r="A38" s="55" t="str">
        <f t="array" aca="1" ref="A38" ca="1">IFERROR(
 INDEX(Workflows!D$3:D$992,
  SMALL(
   IF(
    UPPER(Workflows!$R$3:$R$992)="LMT_FALSE",
    ROW(Workflows!$D$3:D$992)-ROW(Workflows!D$3)+1
   ),
   ROWS(Workflows!D$3:'Workflows'!D38)
  )
 ),"")</f>
        <v/>
      </c>
      <c r="B38" s="55" t="str">
        <f t="shared" ca="1" si="0"/>
        <v/>
      </c>
      <c r="C38" s="55" t="str">
        <f t="array" aca="1" ref="C38" ca="1">IFERROR(
 INDEX(Workflows!I$3:I$992,
  SMALL(
   IF(
    UPPER(Workflows!$R$3:$R$992)="LMT_FALSE",
    ROW(Workflows!$D$3:I$992)-ROW(Workflows!I$3)+1
   ),
   ROWS(Workflows!I$3:'Workflows'!I38)
  )
 ),"")</f>
        <v/>
      </c>
      <c r="D38" s="55" t="str">
        <f t="array" aca="1" ref="D38" ca="1">IFERROR(
 INDEX(Workflows!J$3:J$992,
  SMALL(
   IF(
    UPPER(Workflows!$R$3:$R$992)="LMT_FALSE",
    ROW(Workflows!$D$3:J$992)-ROW(Workflows!J$3)+1
   ),
   ROWS(Workflows!J$3:'Workflows'!J38)
  )
 ),"")</f>
        <v/>
      </c>
      <c r="E38" s="71"/>
      <c r="F38" s="71"/>
      <c r="G38" s="71"/>
      <c r="H38" s="71"/>
      <c r="I38" s="71"/>
      <c r="J38" s="71"/>
    </row>
    <row r="39" spans="1:10" x14ac:dyDescent="0.35">
      <c r="A39" s="55" t="str">
        <f t="array" aca="1" ref="A39" ca="1">IFERROR(
 INDEX(Workflows!D$3:D$992,
  SMALL(
   IF(
    UPPER(Workflows!$R$3:$R$992)="LMT_FALSE",
    ROW(Workflows!$D$3:D$992)-ROW(Workflows!D$3)+1
   ),
   ROWS(Workflows!D$3:'Workflows'!D39)
  )
 ),"")</f>
        <v/>
      </c>
      <c r="B39" s="55" t="str">
        <f t="shared" ca="1" si="0"/>
        <v/>
      </c>
      <c r="C39" s="55" t="str">
        <f t="array" aca="1" ref="C39" ca="1">IFERROR(
 INDEX(Workflows!I$3:I$992,
  SMALL(
   IF(
    UPPER(Workflows!$R$3:$R$992)="LMT_FALSE",
    ROW(Workflows!$D$3:I$992)-ROW(Workflows!I$3)+1
   ),
   ROWS(Workflows!I$3:'Workflows'!I39)
  )
 ),"")</f>
        <v/>
      </c>
      <c r="D39" s="55" t="str">
        <f t="array" aca="1" ref="D39" ca="1">IFERROR(
 INDEX(Workflows!J$3:J$992,
  SMALL(
   IF(
    UPPER(Workflows!$R$3:$R$992)="LMT_FALSE",
    ROW(Workflows!$D$3:J$992)-ROW(Workflows!J$3)+1
   ),
   ROWS(Workflows!J$3:'Workflows'!J39)
  )
 ),"")</f>
        <v/>
      </c>
      <c r="E39" s="71"/>
      <c r="F39" s="71"/>
      <c r="G39" s="71"/>
      <c r="H39" s="71"/>
      <c r="I39" s="71"/>
      <c r="J39" s="71"/>
    </row>
    <row r="40" spans="1:10" x14ac:dyDescent="0.35">
      <c r="A40" s="55" t="str">
        <f t="array" aca="1" ref="A40" ca="1">IFERROR(
 INDEX(Workflows!D$3:D$992,
  SMALL(
   IF(
    UPPER(Workflows!$R$3:$R$992)="LMT_FALSE",
    ROW(Workflows!$D$3:D$992)-ROW(Workflows!D$3)+1
   ),
   ROWS(Workflows!D$3:'Workflows'!D40)
  )
 ),"")</f>
        <v/>
      </c>
      <c r="B40" s="55" t="str">
        <f t="shared" ca="1" si="0"/>
        <v/>
      </c>
      <c r="C40" s="55" t="str">
        <f t="array" aca="1" ref="C40" ca="1">IFERROR(
 INDEX(Workflows!I$3:I$992,
  SMALL(
   IF(
    UPPER(Workflows!$R$3:$R$992)="LMT_FALSE",
    ROW(Workflows!$D$3:I$992)-ROW(Workflows!I$3)+1
   ),
   ROWS(Workflows!I$3:'Workflows'!I40)
  )
 ),"")</f>
        <v/>
      </c>
      <c r="D40" s="55" t="str">
        <f t="array" aca="1" ref="D40" ca="1">IFERROR(
 INDEX(Workflows!J$3:J$992,
  SMALL(
   IF(
    UPPER(Workflows!$R$3:$R$992)="LMT_FALSE",
    ROW(Workflows!$D$3:J$992)-ROW(Workflows!J$3)+1
   ),
   ROWS(Workflows!J$3:'Workflows'!J40)
  )
 ),"")</f>
        <v/>
      </c>
      <c r="E40" s="71"/>
      <c r="F40" s="71"/>
      <c r="G40" s="71"/>
      <c r="H40" s="71"/>
      <c r="I40" s="71"/>
      <c r="J40" s="71"/>
    </row>
    <row r="41" spans="1:10" x14ac:dyDescent="0.35">
      <c r="A41" s="55" t="str">
        <f t="array" aca="1" ref="A41" ca="1">IFERROR(
 INDEX(Workflows!D$3:D$992,
  SMALL(
   IF(
    UPPER(Workflows!$R$3:$R$992)="LMT_FALSE",
    ROW(Workflows!$D$3:D$992)-ROW(Workflows!D$3)+1
   ),
   ROWS(Workflows!D$3:'Workflows'!D41)
  )
 ),"")</f>
        <v/>
      </c>
      <c r="B41" s="55" t="str">
        <f t="shared" ca="1" si="0"/>
        <v/>
      </c>
      <c r="C41" s="55" t="str">
        <f t="array" aca="1" ref="C41" ca="1">IFERROR(
 INDEX(Workflows!I$3:I$992,
  SMALL(
   IF(
    UPPER(Workflows!$R$3:$R$992)="LMT_FALSE",
    ROW(Workflows!$D$3:I$992)-ROW(Workflows!I$3)+1
   ),
   ROWS(Workflows!I$3:'Workflows'!I41)
  )
 ),"")</f>
        <v/>
      </c>
      <c r="D41" s="55" t="str">
        <f t="array" aca="1" ref="D41" ca="1">IFERROR(
 INDEX(Workflows!J$3:J$992,
  SMALL(
   IF(
    UPPER(Workflows!$R$3:$R$992)="LMT_FALSE",
    ROW(Workflows!$D$3:J$992)-ROW(Workflows!J$3)+1
   ),
   ROWS(Workflows!J$3:'Workflows'!J41)
  )
 ),"")</f>
        <v/>
      </c>
      <c r="E41" s="71"/>
      <c r="F41" s="71"/>
      <c r="G41" s="71"/>
      <c r="H41" s="71"/>
      <c r="I41" s="71"/>
      <c r="J41" s="71"/>
    </row>
    <row r="42" spans="1:10" x14ac:dyDescent="0.35">
      <c r="A42" s="55" t="str">
        <f t="array" aca="1" ref="A42" ca="1">IFERROR(
 INDEX(Workflows!D$3:D$992,
  SMALL(
   IF(
    UPPER(Workflows!$R$3:$R$992)="LMT_FALSE",
    ROW(Workflows!$D$3:D$992)-ROW(Workflows!D$3)+1
   ),
   ROWS(Workflows!D$3:'Workflows'!D42)
  )
 ),"")</f>
        <v/>
      </c>
      <c r="B42" s="55" t="str">
        <f t="shared" ca="1" si="0"/>
        <v/>
      </c>
      <c r="C42" s="55" t="str">
        <f t="array" aca="1" ref="C42" ca="1">IFERROR(
 INDEX(Workflows!I$3:I$992,
  SMALL(
   IF(
    UPPER(Workflows!$R$3:$R$992)="LMT_FALSE",
    ROW(Workflows!$D$3:I$992)-ROW(Workflows!I$3)+1
   ),
   ROWS(Workflows!I$3:'Workflows'!I42)
  )
 ),"")</f>
        <v/>
      </c>
      <c r="D42" s="55" t="str">
        <f t="array" aca="1" ref="D42" ca="1">IFERROR(
 INDEX(Workflows!J$3:J$992,
  SMALL(
   IF(
    UPPER(Workflows!$R$3:$R$992)="LMT_FALSE",
    ROW(Workflows!$D$3:J$992)-ROW(Workflows!J$3)+1
   ),
   ROWS(Workflows!J$3:'Workflows'!J42)
  )
 ),"")</f>
        <v/>
      </c>
      <c r="E42" s="71"/>
      <c r="F42" s="71"/>
      <c r="G42" s="71"/>
      <c r="H42" s="71"/>
      <c r="I42" s="71"/>
      <c r="J42" s="71"/>
    </row>
    <row r="43" spans="1:10" x14ac:dyDescent="0.35">
      <c r="A43" s="55" t="str">
        <f t="array" aca="1" ref="A43" ca="1">IFERROR(
 INDEX(Workflows!D$3:D$992,
  SMALL(
   IF(
    UPPER(Workflows!$R$3:$R$992)="LMT_FALSE",
    ROW(Workflows!$D$3:D$992)-ROW(Workflows!D$3)+1
   ),
   ROWS(Workflows!D$3:'Workflows'!D43)
  )
 ),"")</f>
        <v/>
      </c>
      <c r="B43" s="55" t="str">
        <f t="shared" ca="1" si="0"/>
        <v/>
      </c>
      <c r="C43" s="55" t="str">
        <f t="array" aca="1" ref="C43" ca="1">IFERROR(
 INDEX(Workflows!I$3:I$992,
  SMALL(
   IF(
    UPPER(Workflows!$R$3:$R$992)="LMT_FALSE",
    ROW(Workflows!$D$3:I$992)-ROW(Workflows!I$3)+1
   ),
   ROWS(Workflows!I$3:'Workflows'!I43)
  )
 ),"")</f>
        <v/>
      </c>
      <c r="D43" s="55" t="str">
        <f t="array" aca="1" ref="D43" ca="1">IFERROR(
 INDEX(Workflows!J$3:J$992,
  SMALL(
   IF(
    UPPER(Workflows!$R$3:$R$992)="LMT_FALSE",
    ROW(Workflows!$D$3:J$992)-ROW(Workflows!J$3)+1
   ),
   ROWS(Workflows!J$3:'Workflows'!J43)
  )
 ),"")</f>
        <v/>
      </c>
      <c r="E43" s="71"/>
      <c r="F43" s="71"/>
      <c r="G43" s="71"/>
      <c r="H43" s="71"/>
      <c r="I43" s="71"/>
      <c r="J43" s="71"/>
    </row>
    <row r="44" spans="1:10" x14ac:dyDescent="0.35">
      <c r="A44" s="55" t="str">
        <f t="array" aca="1" ref="A44" ca="1">IFERROR(
 INDEX(Workflows!D$3:D$992,
  SMALL(
   IF(
    UPPER(Workflows!$R$3:$R$992)="LMT_FALSE",
    ROW(Workflows!$D$3:D$992)-ROW(Workflows!D$3)+1
   ),
   ROWS(Workflows!D$3:'Workflows'!D44)
  )
 ),"")</f>
        <v/>
      </c>
      <c r="B44" s="55" t="str">
        <f t="shared" ca="1" si="0"/>
        <v/>
      </c>
      <c r="C44" s="55" t="str">
        <f t="array" aca="1" ref="C44" ca="1">IFERROR(
 INDEX(Workflows!I$3:I$992,
  SMALL(
   IF(
    UPPER(Workflows!$R$3:$R$992)="LMT_FALSE",
    ROW(Workflows!$D$3:I$992)-ROW(Workflows!I$3)+1
   ),
   ROWS(Workflows!I$3:'Workflows'!I44)
  )
 ),"")</f>
        <v/>
      </c>
      <c r="D44" s="55" t="str">
        <f t="array" aca="1" ref="D44" ca="1">IFERROR(
 INDEX(Workflows!J$3:J$992,
  SMALL(
   IF(
    UPPER(Workflows!$R$3:$R$992)="LMT_FALSE",
    ROW(Workflows!$D$3:J$992)-ROW(Workflows!J$3)+1
   ),
   ROWS(Workflows!J$3:'Workflows'!J44)
  )
 ),"")</f>
        <v/>
      </c>
      <c r="E44" s="71"/>
      <c r="F44" s="71"/>
      <c r="G44" s="71"/>
      <c r="H44" s="71"/>
      <c r="I44" s="71"/>
      <c r="J44" s="71"/>
    </row>
    <row r="45" spans="1:10" x14ac:dyDescent="0.35">
      <c r="A45" s="55" t="str">
        <f t="array" aca="1" ref="A45" ca="1">IFERROR(
 INDEX(Workflows!D$3:D$992,
  SMALL(
   IF(
    UPPER(Workflows!$R$3:$R$992)="LMT_FALSE",
    ROW(Workflows!$D$3:D$992)-ROW(Workflows!D$3)+1
   ),
   ROWS(Workflows!D$3:'Workflows'!D45)
  )
 ),"")</f>
        <v/>
      </c>
      <c r="B45" s="55" t="str">
        <f t="shared" ca="1" si="0"/>
        <v/>
      </c>
      <c r="C45" s="55" t="str">
        <f t="array" aca="1" ref="C45" ca="1">IFERROR(
 INDEX(Workflows!I$3:I$992,
  SMALL(
   IF(
    UPPER(Workflows!$R$3:$R$992)="LMT_FALSE",
    ROW(Workflows!$D$3:I$992)-ROW(Workflows!I$3)+1
   ),
   ROWS(Workflows!I$3:'Workflows'!I45)
  )
 ),"")</f>
        <v/>
      </c>
      <c r="D45" s="55" t="str">
        <f t="array" aca="1" ref="D45" ca="1">IFERROR(
 INDEX(Workflows!J$3:J$992,
  SMALL(
   IF(
    UPPER(Workflows!$R$3:$R$992)="LMT_FALSE",
    ROW(Workflows!$D$3:J$992)-ROW(Workflows!J$3)+1
   ),
   ROWS(Workflows!J$3:'Workflows'!J45)
  )
 ),"")</f>
        <v/>
      </c>
      <c r="E45" s="71"/>
      <c r="F45" s="71"/>
      <c r="G45" s="71"/>
      <c r="H45" s="71"/>
      <c r="I45" s="71"/>
      <c r="J45" s="71"/>
    </row>
    <row r="46" spans="1:10" x14ac:dyDescent="0.35">
      <c r="A46" s="55" t="str">
        <f t="array" aca="1" ref="A46" ca="1">IFERROR(
 INDEX(Workflows!D$3:D$992,
  SMALL(
   IF(
    UPPER(Workflows!$R$3:$R$992)="LMT_FALSE",
    ROW(Workflows!$D$3:D$992)-ROW(Workflows!D$3)+1
   ),
   ROWS(Workflows!D$3:'Workflows'!D46)
  )
 ),"")</f>
        <v/>
      </c>
      <c r="B46" s="55" t="str">
        <f t="shared" ca="1" si="0"/>
        <v/>
      </c>
      <c r="C46" s="55" t="str">
        <f t="array" aca="1" ref="C46" ca="1">IFERROR(
 INDEX(Workflows!I$3:I$992,
  SMALL(
   IF(
    UPPER(Workflows!$R$3:$R$992)="LMT_FALSE",
    ROW(Workflows!$D$3:I$992)-ROW(Workflows!I$3)+1
   ),
   ROWS(Workflows!I$3:'Workflows'!I46)
  )
 ),"")</f>
        <v/>
      </c>
      <c r="D46" s="55" t="str">
        <f t="array" aca="1" ref="D46" ca="1">IFERROR(
 INDEX(Workflows!J$3:J$992,
  SMALL(
   IF(
    UPPER(Workflows!$R$3:$R$992)="LMT_FALSE",
    ROW(Workflows!$D$3:J$992)-ROW(Workflows!J$3)+1
   ),
   ROWS(Workflows!J$3:'Workflows'!J46)
  )
 ),"")</f>
        <v/>
      </c>
      <c r="E46" s="71"/>
      <c r="F46" s="71"/>
      <c r="G46" s="71"/>
      <c r="H46" s="71"/>
      <c r="I46" s="71"/>
      <c r="J46" s="71"/>
    </row>
    <row r="47" spans="1:10" x14ac:dyDescent="0.35">
      <c r="A47" s="55" t="str">
        <f t="array" aca="1" ref="A47" ca="1">IFERROR(
 INDEX(Workflows!D$3:D$992,
  SMALL(
   IF(
    UPPER(Workflows!$R$3:$R$992)="LMT_FALSE",
    ROW(Workflows!$D$3:D$992)-ROW(Workflows!D$3)+1
   ),
   ROWS(Workflows!D$3:'Workflows'!D47)
  )
 ),"")</f>
        <v/>
      </c>
      <c r="B47" s="55" t="str">
        <f t="shared" ca="1" si="0"/>
        <v/>
      </c>
      <c r="C47" s="55" t="str">
        <f t="array" aca="1" ref="C47" ca="1">IFERROR(
 INDEX(Workflows!I$3:I$992,
  SMALL(
   IF(
    UPPER(Workflows!$R$3:$R$992)="LMT_FALSE",
    ROW(Workflows!$D$3:I$992)-ROW(Workflows!I$3)+1
   ),
   ROWS(Workflows!I$3:'Workflows'!I47)
  )
 ),"")</f>
        <v/>
      </c>
      <c r="D47" s="55" t="str">
        <f t="array" aca="1" ref="D47" ca="1">IFERROR(
 INDEX(Workflows!J$3:J$992,
  SMALL(
   IF(
    UPPER(Workflows!$R$3:$R$992)="LMT_FALSE",
    ROW(Workflows!$D$3:J$992)-ROW(Workflows!J$3)+1
   ),
   ROWS(Workflows!J$3:'Workflows'!J47)
  )
 ),"")</f>
        <v/>
      </c>
      <c r="E47" s="71"/>
      <c r="F47" s="71"/>
      <c r="G47" s="71"/>
      <c r="H47" s="71"/>
      <c r="I47" s="71"/>
      <c r="J47" s="71"/>
    </row>
    <row r="48" spans="1:10" x14ac:dyDescent="0.35">
      <c r="A48" s="55" t="str">
        <f t="array" aca="1" ref="A48" ca="1">IFERROR(
 INDEX(Workflows!D$3:D$992,
  SMALL(
   IF(
    UPPER(Workflows!$R$3:$R$992)="LMT_FALSE",
    ROW(Workflows!$D$3:D$992)-ROW(Workflows!D$3)+1
   ),
   ROWS(Workflows!D$3:'Workflows'!D48)
  )
 ),"")</f>
        <v/>
      </c>
      <c r="B48" s="55" t="str">
        <f t="shared" ca="1" si="0"/>
        <v/>
      </c>
      <c r="C48" s="55" t="str">
        <f t="array" aca="1" ref="C48" ca="1">IFERROR(
 INDEX(Workflows!I$3:I$992,
  SMALL(
   IF(
    UPPER(Workflows!$R$3:$R$992)="LMT_FALSE",
    ROW(Workflows!$D$3:I$992)-ROW(Workflows!I$3)+1
   ),
   ROWS(Workflows!I$3:'Workflows'!I48)
  )
 ),"")</f>
        <v/>
      </c>
      <c r="D48" s="55" t="str">
        <f t="array" aca="1" ref="D48" ca="1">IFERROR(
 INDEX(Workflows!J$3:J$992,
  SMALL(
   IF(
    UPPER(Workflows!$R$3:$R$992)="LMT_FALSE",
    ROW(Workflows!$D$3:J$992)-ROW(Workflows!J$3)+1
   ),
   ROWS(Workflows!J$3:'Workflows'!J48)
  )
 ),"")</f>
        <v/>
      </c>
      <c r="E48" s="71"/>
      <c r="F48" s="71"/>
      <c r="G48" s="71"/>
      <c r="H48" s="71"/>
      <c r="I48" s="71"/>
      <c r="J48" s="71"/>
    </row>
    <row r="49" spans="1:10" x14ac:dyDescent="0.35">
      <c r="A49" s="55" t="str">
        <f t="array" aca="1" ref="A49" ca="1">IFERROR(
 INDEX(Workflows!D$3:D$992,
  SMALL(
   IF(
    UPPER(Workflows!$R$3:$R$992)="LMT_FALSE",
    ROW(Workflows!$D$3:D$992)-ROW(Workflows!D$3)+1
   ),
   ROWS(Workflows!D$3:'Workflows'!D49)
  )
 ),"")</f>
        <v/>
      </c>
      <c r="B49" s="55" t="str">
        <f t="shared" ca="1" si="0"/>
        <v/>
      </c>
      <c r="C49" s="55" t="str">
        <f t="array" aca="1" ref="C49" ca="1">IFERROR(
 INDEX(Workflows!I$3:I$992,
  SMALL(
   IF(
    UPPER(Workflows!$R$3:$R$992)="LMT_FALSE",
    ROW(Workflows!$D$3:I$992)-ROW(Workflows!I$3)+1
   ),
   ROWS(Workflows!I$3:'Workflows'!I49)
  )
 ),"")</f>
        <v/>
      </c>
      <c r="D49" s="55" t="str">
        <f t="array" aca="1" ref="D49" ca="1">IFERROR(
 INDEX(Workflows!J$3:J$992,
  SMALL(
   IF(
    UPPER(Workflows!$R$3:$R$992)="LMT_FALSE",
    ROW(Workflows!$D$3:J$992)-ROW(Workflows!J$3)+1
   ),
   ROWS(Workflows!J$3:'Workflows'!J49)
  )
 ),"")</f>
        <v/>
      </c>
      <c r="E49" s="71"/>
      <c r="F49" s="71"/>
      <c r="G49" s="71"/>
      <c r="H49" s="71"/>
      <c r="I49" s="71"/>
      <c r="J49" s="71"/>
    </row>
    <row r="50" spans="1:10" x14ac:dyDescent="0.35">
      <c r="A50" s="55" t="str">
        <f t="array" aca="1" ref="A50" ca="1">IFERROR(
 INDEX(Workflows!D$3:D$992,
  SMALL(
   IF(
    UPPER(Workflows!$R$3:$R$992)="LMT_FALSE",
    ROW(Workflows!$D$3:D$992)-ROW(Workflows!D$3)+1
   ),
   ROWS(Workflows!D$3:'Workflows'!D50)
  )
 ),"")</f>
        <v/>
      </c>
      <c r="B50" s="55" t="str">
        <f t="shared" ca="1" si="0"/>
        <v/>
      </c>
      <c r="C50" s="55" t="str">
        <f t="array" aca="1" ref="C50" ca="1">IFERROR(
 INDEX(Workflows!I$3:I$992,
  SMALL(
   IF(
    UPPER(Workflows!$R$3:$R$992)="LMT_FALSE",
    ROW(Workflows!$D$3:I$992)-ROW(Workflows!I$3)+1
   ),
   ROWS(Workflows!I$3:'Workflows'!I50)
  )
 ),"")</f>
        <v/>
      </c>
      <c r="D50" s="55" t="str">
        <f t="array" aca="1" ref="D50" ca="1">IFERROR(
 INDEX(Workflows!J$3:J$992,
  SMALL(
   IF(
    UPPER(Workflows!$R$3:$R$992)="LMT_FALSE",
    ROW(Workflows!$D$3:J$992)-ROW(Workflows!J$3)+1
   ),
   ROWS(Workflows!J$3:'Workflows'!J50)
  )
 ),"")</f>
        <v/>
      </c>
      <c r="E50" s="71"/>
      <c r="F50" s="71"/>
      <c r="G50" s="71"/>
      <c r="H50" s="71"/>
      <c r="I50" s="71"/>
      <c r="J50" s="71"/>
    </row>
    <row r="51" spans="1:10" x14ac:dyDescent="0.35">
      <c r="A51" s="55" t="str">
        <f t="array" aca="1" ref="A51" ca="1">IFERROR(
 INDEX(Workflows!D$3:D$992,
  SMALL(
   IF(
    UPPER(Workflows!$R$3:$R$992)="LMT_FALSE",
    ROW(Workflows!$D$3:D$992)-ROW(Workflows!D$3)+1
   ),
   ROWS(Workflows!D$3:'Workflows'!D51)
  )
 ),"")</f>
        <v/>
      </c>
      <c r="B51" s="55" t="str">
        <f t="shared" ca="1" si="0"/>
        <v/>
      </c>
      <c r="C51" s="55" t="str">
        <f t="array" aca="1" ref="C51" ca="1">IFERROR(
 INDEX(Workflows!I$3:I$992,
  SMALL(
   IF(
    UPPER(Workflows!$R$3:$R$992)="LMT_FALSE",
    ROW(Workflows!$D$3:I$992)-ROW(Workflows!I$3)+1
   ),
   ROWS(Workflows!I$3:'Workflows'!I51)
  )
 ),"")</f>
        <v/>
      </c>
      <c r="D51" s="55" t="str">
        <f t="array" aca="1" ref="D51" ca="1">IFERROR(
 INDEX(Workflows!J$3:J$992,
  SMALL(
   IF(
    UPPER(Workflows!$R$3:$R$992)="LMT_FALSE",
    ROW(Workflows!$D$3:J$992)-ROW(Workflows!J$3)+1
   ),
   ROWS(Workflows!J$3:'Workflows'!J51)
  )
 ),"")</f>
        <v/>
      </c>
      <c r="E51" s="71"/>
      <c r="F51" s="71"/>
    </row>
  </sheetData>
  <protectedRanges>
    <protectedRange sqref="G14:J14" name="Range1"/>
    <protectedRange sqref="G16:J16" name="Range1_1"/>
    <protectedRange sqref="G17:J17" name="Range9_3"/>
    <protectedRange sqref="G20:J20" name="Range9_4"/>
  </protectedRanges>
  <dataValidations count="2">
    <dataValidation type="list" allowBlank="1" showInputMessage="1" showErrorMessage="1" sqref="F3:F51" xr:uid="{00000000-0002-0000-6C00-000000000000}">
      <formula1>expressionList</formula1>
    </dataValidation>
    <dataValidation type="custom" allowBlank="1" showInputMessage="1" showErrorMessage="1" errorTitle="Incorrect number" error="Number of Keys and Alias are not matching._x000a_Ensure that the #keys are matching with #alias specified" sqref="G14:J14 H3:H13 H15 H23:H50 G21:J22" xr:uid="{00000000-0002-0000-6C00-000001000000}">
      <formula1>((LEN(TRIM(F3))-LEN(SUBSTITUTE(TRIM(F3),",",""))+1) = (LEN(TRIM(G3))-LEN(SUBSTITUTE(TRIM(G3),",",""))+1))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6C00-000002000000}">
          <x14:formula1>
            <xm:f>'Validation Values'!$B$11:$B$12</xm:f>
          </x14:formula1>
          <xm:sqref>E3:E51</xm:sqref>
        </x14:dataValidation>
      </x14:dataValidation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40">
    <tabColor rgb="FF92D050"/>
  </sheetPr>
  <dimension ref="A1:G50"/>
  <sheetViews>
    <sheetView showGridLines="0" topLeftCell="E1" zoomScale="110" zoomScaleNormal="110" workbookViewId="0">
      <selection activeCell="G19" sqref="G19"/>
    </sheetView>
  </sheetViews>
  <sheetFormatPr defaultColWidth="8.81640625" defaultRowHeight="14.5" x14ac:dyDescent="0.35"/>
  <cols>
    <col min="1" max="1" width="26.36328125" style="28" bestFit="1" customWidth="1"/>
    <col min="2" max="2" width="20.1796875" style="28" bestFit="1" customWidth="1"/>
    <col min="3" max="3" width="55.1796875" style="28" bestFit="1" customWidth="1"/>
    <col min="4" max="4" width="17.81640625" style="28" bestFit="1" customWidth="1"/>
    <col min="5" max="6" width="49" style="28" bestFit="1" customWidth="1"/>
    <col min="7" max="7" width="44.1796875" style="28" bestFit="1" customWidth="1"/>
    <col min="8" max="16384" width="8.81640625" style="28"/>
  </cols>
  <sheetData>
    <row r="1" spans="1:7" x14ac:dyDescent="0.35">
      <c r="A1" s="31" t="s">
        <v>277</v>
      </c>
      <c r="B1" s="31"/>
      <c r="C1" s="31"/>
      <c r="D1" s="31"/>
    </row>
    <row r="2" spans="1:7" x14ac:dyDescent="0.35">
      <c r="A2" s="29" t="s">
        <v>278</v>
      </c>
      <c r="B2" s="29" t="s">
        <v>279</v>
      </c>
      <c r="C2" s="29" t="s">
        <v>280</v>
      </c>
      <c r="D2" s="29" t="s">
        <v>281</v>
      </c>
      <c r="E2" s="29" t="s">
        <v>282</v>
      </c>
      <c r="F2" s="29" t="s">
        <v>283</v>
      </c>
      <c r="G2" s="29" t="s">
        <v>284</v>
      </c>
    </row>
    <row r="3" spans="1:7" x14ac:dyDescent="0.35">
      <c r="A3" s="8" t="s">
        <v>69</v>
      </c>
      <c r="B3" s="8" t="s">
        <v>21</v>
      </c>
      <c r="C3" s="8" t="s">
        <v>845</v>
      </c>
      <c r="D3" s="8" t="s">
        <v>290</v>
      </c>
      <c r="E3" s="15" t="s">
        <v>26</v>
      </c>
      <c r="F3" s="15" t="s">
        <v>26</v>
      </c>
      <c r="G3" s="58" t="s">
        <v>858</v>
      </c>
    </row>
    <row r="4" spans="1:7" x14ac:dyDescent="0.35">
      <c r="A4" s="8" t="s">
        <v>1674</v>
      </c>
      <c r="B4" s="8" t="s">
        <v>276</v>
      </c>
      <c r="C4" s="8" t="s">
        <v>847</v>
      </c>
      <c r="D4" s="8" t="s">
        <v>290</v>
      </c>
      <c r="E4" s="8" t="s">
        <v>69</v>
      </c>
      <c r="F4" s="8" t="s">
        <v>69</v>
      </c>
      <c r="G4" s="8" t="s">
        <v>349</v>
      </c>
    </row>
    <row r="5" spans="1:7" x14ac:dyDescent="0.35">
      <c r="A5" s="8" t="s">
        <v>807</v>
      </c>
      <c r="B5" s="8" t="s">
        <v>276</v>
      </c>
      <c r="C5" s="8" t="s">
        <v>846</v>
      </c>
      <c r="D5" s="8" t="s">
        <v>290</v>
      </c>
      <c r="E5" s="8" t="s">
        <v>77</v>
      </c>
      <c r="F5" s="8" t="s">
        <v>20</v>
      </c>
      <c r="G5" s="8" t="s">
        <v>815</v>
      </c>
    </row>
    <row r="6" spans="1:7" x14ac:dyDescent="0.35">
      <c r="A6" s="8" t="s">
        <v>808</v>
      </c>
      <c r="B6" s="8" t="s">
        <v>276</v>
      </c>
      <c r="C6" s="8" t="s">
        <v>848</v>
      </c>
      <c r="D6" s="8" t="s">
        <v>290</v>
      </c>
      <c r="E6" s="8" t="s">
        <v>816</v>
      </c>
      <c r="F6" s="8" t="s">
        <v>287</v>
      </c>
      <c r="G6" s="72" t="s">
        <v>1393</v>
      </c>
    </row>
    <row r="7" spans="1:7" x14ac:dyDescent="0.35">
      <c r="A7" s="8" t="s">
        <v>809</v>
      </c>
      <c r="B7" s="8" t="s">
        <v>276</v>
      </c>
      <c r="C7" s="8" t="s">
        <v>854</v>
      </c>
      <c r="D7" s="8" t="s">
        <v>290</v>
      </c>
      <c r="E7" s="8" t="s">
        <v>75</v>
      </c>
      <c r="F7" s="8" t="s">
        <v>29</v>
      </c>
      <c r="G7" s="8" t="s">
        <v>818</v>
      </c>
    </row>
    <row r="8" spans="1:7" x14ac:dyDescent="0.35">
      <c r="A8" s="8" t="s">
        <v>810</v>
      </c>
      <c r="B8" s="8" t="s">
        <v>276</v>
      </c>
      <c r="C8" s="8" t="s">
        <v>855</v>
      </c>
      <c r="D8" s="8" t="s">
        <v>290</v>
      </c>
      <c r="E8" s="8" t="s">
        <v>88</v>
      </c>
      <c r="F8" s="8" t="s">
        <v>30</v>
      </c>
      <c r="G8" s="8" t="s">
        <v>819</v>
      </c>
    </row>
    <row r="9" spans="1:7" x14ac:dyDescent="0.35">
      <c r="A9" s="8" t="s">
        <v>811</v>
      </c>
      <c r="B9" s="8" t="s">
        <v>276</v>
      </c>
      <c r="C9" s="8" t="s">
        <v>853</v>
      </c>
      <c r="D9" s="8" t="s">
        <v>290</v>
      </c>
      <c r="E9" s="8" t="s">
        <v>79</v>
      </c>
      <c r="F9" s="8" t="s">
        <v>31</v>
      </c>
      <c r="G9" s="8" t="s">
        <v>820</v>
      </c>
    </row>
    <row r="10" spans="1:7" x14ac:dyDescent="0.35">
      <c r="A10" s="8" t="s">
        <v>812</v>
      </c>
      <c r="B10" s="8" t="s">
        <v>276</v>
      </c>
      <c r="C10" s="8" t="s">
        <v>849</v>
      </c>
      <c r="D10" s="8" t="s">
        <v>290</v>
      </c>
      <c r="E10" s="8" t="s">
        <v>821</v>
      </c>
      <c r="F10" s="8" t="s">
        <v>822</v>
      </c>
      <c r="G10" s="72" t="s">
        <v>1394</v>
      </c>
    </row>
    <row r="11" spans="1:7" x14ac:dyDescent="0.35">
      <c r="A11" s="8" t="s">
        <v>753</v>
      </c>
      <c r="B11" s="8" t="s">
        <v>276</v>
      </c>
      <c r="C11" s="8" t="s">
        <v>852</v>
      </c>
      <c r="D11" s="8" t="s">
        <v>290</v>
      </c>
      <c r="E11" s="8" t="s">
        <v>824</v>
      </c>
      <c r="F11" s="8" t="s">
        <v>752</v>
      </c>
      <c r="G11" s="8" t="s">
        <v>753</v>
      </c>
    </row>
    <row r="12" spans="1:7" x14ac:dyDescent="0.35">
      <c r="A12" s="8" t="s">
        <v>813</v>
      </c>
      <c r="B12" s="8" t="s">
        <v>276</v>
      </c>
      <c r="C12" s="8" t="s">
        <v>850</v>
      </c>
      <c r="D12" s="8" t="s">
        <v>290</v>
      </c>
      <c r="E12" s="8" t="s">
        <v>827</v>
      </c>
      <c r="F12" s="8" t="s">
        <v>777</v>
      </c>
      <c r="G12" s="72" t="s">
        <v>1395</v>
      </c>
    </row>
    <row r="13" spans="1:7" x14ac:dyDescent="0.35">
      <c r="A13" s="8" t="s">
        <v>755</v>
      </c>
      <c r="B13" s="8" t="s">
        <v>276</v>
      </c>
      <c r="C13" s="8" t="s">
        <v>856</v>
      </c>
      <c r="D13" s="8" t="s">
        <v>290</v>
      </c>
      <c r="E13" s="8" t="s">
        <v>829</v>
      </c>
      <c r="F13" s="8" t="s">
        <v>754</v>
      </c>
      <c r="G13" s="8" t="s">
        <v>755</v>
      </c>
    </row>
    <row r="14" spans="1:7" x14ac:dyDescent="0.35">
      <c r="A14" s="8" t="s">
        <v>814</v>
      </c>
      <c r="B14" s="8" t="s">
        <v>276</v>
      </c>
      <c r="C14" s="8" t="s">
        <v>851</v>
      </c>
      <c r="D14" s="8" t="s">
        <v>290</v>
      </c>
      <c r="E14" s="8" t="s">
        <v>828</v>
      </c>
      <c r="F14" s="8" t="s">
        <v>778</v>
      </c>
      <c r="G14" s="72" t="s">
        <v>1396</v>
      </c>
    </row>
    <row r="15" spans="1:7" x14ac:dyDescent="0.35">
      <c r="A15" s="8" t="s">
        <v>774</v>
      </c>
      <c r="B15" s="8" t="s">
        <v>276</v>
      </c>
      <c r="C15" s="8" t="s">
        <v>857</v>
      </c>
      <c r="D15" s="8" t="s">
        <v>290</v>
      </c>
      <c r="E15" s="8" t="s">
        <v>830</v>
      </c>
      <c r="F15" s="8" t="s">
        <v>773</v>
      </c>
      <c r="G15" s="8" t="s">
        <v>774</v>
      </c>
    </row>
    <row r="16" spans="1:7" x14ac:dyDescent="0.35">
      <c r="A16" s="8" t="s">
        <v>1002</v>
      </c>
      <c r="B16" s="8" t="s">
        <v>21</v>
      </c>
      <c r="C16" s="8" t="s">
        <v>1003</v>
      </c>
      <c r="D16" s="8" t="s">
        <v>290</v>
      </c>
      <c r="E16" s="8" t="s">
        <v>26</v>
      </c>
      <c r="F16" s="8" t="s">
        <v>1004</v>
      </c>
      <c r="G16" s="8" t="s">
        <v>1005</v>
      </c>
    </row>
    <row r="17" spans="1:7" x14ac:dyDescent="0.35">
      <c r="A17" s="8" t="s">
        <v>1470</v>
      </c>
      <c r="B17" s="8" t="s">
        <v>19</v>
      </c>
      <c r="C17" s="8" t="s">
        <v>1471</v>
      </c>
      <c r="D17" s="8" t="s">
        <v>1472</v>
      </c>
      <c r="E17" s="8" t="s">
        <v>69</v>
      </c>
      <c r="F17" s="8" t="s">
        <v>1640</v>
      </c>
      <c r="G17" s="8" t="s">
        <v>1469</v>
      </c>
    </row>
    <row r="18" spans="1:7" x14ac:dyDescent="0.35">
      <c r="A18" s="8" t="s">
        <v>1641</v>
      </c>
      <c r="B18" s="8" t="s">
        <v>19</v>
      </c>
      <c r="C18" s="8" t="s">
        <v>1471</v>
      </c>
      <c r="D18" s="8" t="s">
        <v>1472</v>
      </c>
      <c r="E18" s="8" t="s">
        <v>69</v>
      </c>
      <c r="F18" s="8" t="s">
        <v>1640</v>
      </c>
      <c r="G18" s="8" t="s">
        <v>1642</v>
      </c>
    </row>
    <row r="19" spans="1:7" x14ac:dyDescent="0.35">
      <c r="A19" s="8" t="s">
        <v>1669</v>
      </c>
      <c r="B19" s="8" t="s">
        <v>276</v>
      </c>
      <c r="C19" s="8" t="s">
        <v>847</v>
      </c>
      <c r="D19" s="8" t="s">
        <v>290</v>
      </c>
      <c r="E19" s="8" t="s">
        <v>26</v>
      </c>
      <c r="F19" s="8" t="s">
        <v>69</v>
      </c>
      <c r="G19" s="8" t="s">
        <v>349</v>
      </c>
    </row>
    <row r="20" spans="1:7" x14ac:dyDescent="0.35">
      <c r="A20" s="8"/>
      <c r="B20" s="8"/>
      <c r="C20" s="8"/>
      <c r="D20" s="8"/>
      <c r="E20" s="8"/>
      <c r="F20" s="8"/>
      <c r="G20" s="8"/>
    </row>
    <row r="21" spans="1:7" x14ac:dyDescent="0.35">
      <c r="A21" s="8"/>
      <c r="B21" s="8"/>
      <c r="C21" s="8"/>
      <c r="D21" s="8"/>
      <c r="E21" s="8"/>
      <c r="F21" s="8"/>
      <c r="G21" s="8"/>
    </row>
    <row r="22" spans="1:7" x14ac:dyDescent="0.35">
      <c r="A22" s="8"/>
      <c r="B22" s="8"/>
      <c r="C22" s="8"/>
      <c r="D22" s="8"/>
      <c r="E22" s="8"/>
      <c r="F22" s="8"/>
      <c r="G22" s="8"/>
    </row>
    <row r="23" spans="1:7" x14ac:dyDescent="0.35">
      <c r="A23" s="8"/>
      <c r="B23" s="8"/>
      <c r="C23" s="8"/>
      <c r="D23" s="8"/>
      <c r="E23" s="8"/>
      <c r="F23" s="8"/>
      <c r="G23" s="8"/>
    </row>
    <row r="24" spans="1:7" x14ac:dyDescent="0.35">
      <c r="A24" s="8"/>
      <c r="B24" s="8"/>
      <c r="C24" s="8"/>
      <c r="D24" s="8"/>
      <c r="E24" s="8"/>
      <c r="F24" s="8"/>
      <c r="G24" s="8"/>
    </row>
    <row r="25" spans="1:7" x14ac:dyDescent="0.35">
      <c r="A25" s="8"/>
      <c r="B25" s="8"/>
      <c r="C25" s="8"/>
      <c r="D25" s="8"/>
      <c r="E25" s="8"/>
      <c r="F25" s="8"/>
      <c r="G25" s="8"/>
    </row>
    <row r="26" spans="1:7" x14ac:dyDescent="0.35">
      <c r="A26" s="8"/>
      <c r="B26" s="8"/>
      <c r="C26" s="8"/>
      <c r="D26" s="8"/>
      <c r="E26" s="8"/>
      <c r="F26" s="8"/>
      <c r="G26" s="8"/>
    </row>
    <row r="27" spans="1:7" x14ac:dyDescent="0.35">
      <c r="A27" s="8"/>
      <c r="B27" s="8"/>
      <c r="C27" s="8"/>
      <c r="D27" s="8"/>
      <c r="E27" s="8"/>
      <c r="F27" s="8"/>
      <c r="G27" s="8"/>
    </row>
    <row r="28" spans="1:7" x14ac:dyDescent="0.35">
      <c r="A28" s="8"/>
      <c r="B28" s="8"/>
      <c r="C28" s="8"/>
      <c r="D28" s="8"/>
      <c r="E28" s="8"/>
      <c r="F28" s="8"/>
      <c r="G28" s="8"/>
    </row>
    <row r="29" spans="1:7" x14ac:dyDescent="0.35">
      <c r="A29" s="8"/>
      <c r="B29" s="8"/>
      <c r="C29" s="8"/>
      <c r="D29" s="8"/>
      <c r="E29" s="8"/>
      <c r="F29" s="8"/>
      <c r="G29" s="8"/>
    </row>
    <row r="30" spans="1:7" x14ac:dyDescent="0.35">
      <c r="A30" s="8"/>
      <c r="B30" s="8"/>
      <c r="C30" s="8"/>
      <c r="D30" s="8"/>
      <c r="E30" s="8"/>
      <c r="F30" s="8"/>
      <c r="G30" s="8"/>
    </row>
    <row r="31" spans="1:7" x14ac:dyDescent="0.35">
      <c r="A31" s="8"/>
      <c r="B31" s="8"/>
      <c r="C31" s="8"/>
      <c r="D31" s="8"/>
      <c r="E31" s="8"/>
      <c r="F31" s="8"/>
      <c r="G31" s="8"/>
    </row>
    <row r="32" spans="1:7" x14ac:dyDescent="0.35">
      <c r="A32" s="8"/>
      <c r="B32" s="8"/>
      <c r="C32" s="8"/>
      <c r="D32" s="8"/>
      <c r="E32" s="8"/>
      <c r="F32" s="8"/>
      <c r="G32" s="8"/>
    </row>
    <row r="33" spans="1:7" x14ac:dyDescent="0.35">
      <c r="A33" s="8"/>
      <c r="B33" s="8"/>
      <c r="C33" s="8"/>
      <c r="D33" s="8"/>
      <c r="E33" s="8"/>
      <c r="F33" s="8"/>
      <c r="G33" s="8"/>
    </row>
    <row r="34" spans="1:7" x14ac:dyDescent="0.35">
      <c r="A34" s="8"/>
      <c r="B34" s="8"/>
      <c r="C34" s="8"/>
      <c r="D34" s="8"/>
      <c r="E34" s="8"/>
      <c r="F34" s="8"/>
      <c r="G34" s="8"/>
    </row>
    <row r="35" spans="1:7" x14ac:dyDescent="0.35">
      <c r="A35" s="8"/>
      <c r="B35" s="8"/>
      <c r="C35" s="8"/>
      <c r="D35" s="8"/>
      <c r="E35" s="8"/>
      <c r="F35" s="8"/>
      <c r="G35" s="8"/>
    </row>
    <row r="36" spans="1:7" x14ac:dyDescent="0.35">
      <c r="A36" s="8"/>
      <c r="B36" s="8"/>
      <c r="C36" s="8"/>
      <c r="D36" s="8"/>
      <c r="E36" s="8"/>
      <c r="F36" s="8"/>
      <c r="G36" s="8"/>
    </row>
    <row r="37" spans="1:7" x14ac:dyDescent="0.35">
      <c r="A37" s="8"/>
      <c r="B37" s="8"/>
      <c r="C37" s="8"/>
      <c r="D37" s="8"/>
      <c r="E37" s="8"/>
      <c r="F37" s="8"/>
      <c r="G37" s="8"/>
    </row>
    <row r="38" spans="1:7" x14ac:dyDescent="0.35">
      <c r="A38" s="8"/>
      <c r="B38" s="8"/>
      <c r="C38" s="8"/>
      <c r="D38" s="8"/>
      <c r="E38" s="8"/>
      <c r="F38" s="8"/>
      <c r="G38" s="8"/>
    </row>
    <row r="39" spans="1:7" x14ac:dyDescent="0.35">
      <c r="A39" s="8"/>
      <c r="B39" s="8"/>
      <c r="C39" s="8"/>
      <c r="D39" s="8"/>
      <c r="E39" s="8"/>
      <c r="F39" s="8"/>
      <c r="G39" s="8"/>
    </row>
    <row r="40" spans="1:7" x14ac:dyDescent="0.35">
      <c r="A40" s="8"/>
      <c r="B40" s="8"/>
      <c r="C40" s="8"/>
      <c r="D40" s="8"/>
      <c r="E40" s="8"/>
      <c r="F40" s="8"/>
      <c r="G40" s="8"/>
    </row>
    <row r="41" spans="1:7" x14ac:dyDescent="0.35">
      <c r="A41" s="8"/>
      <c r="B41" s="8"/>
      <c r="C41" s="8"/>
      <c r="D41" s="8"/>
      <c r="E41" s="8"/>
      <c r="F41" s="8"/>
      <c r="G41" s="8"/>
    </row>
    <row r="42" spans="1:7" x14ac:dyDescent="0.35">
      <c r="A42" s="8"/>
      <c r="B42" s="8"/>
      <c r="C42" s="8"/>
      <c r="D42" s="8"/>
      <c r="E42" s="8"/>
      <c r="F42" s="8"/>
      <c r="G42" s="8"/>
    </row>
    <row r="43" spans="1:7" x14ac:dyDescent="0.35">
      <c r="A43" s="8"/>
      <c r="B43" s="8"/>
      <c r="C43" s="8"/>
      <c r="D43" s="8"/>
      <c r="E43" s="8"/>
      <c r="F43" s="8"/>
      <c r="G43" s="8"/>
    </row>
    <row r="44" spans="1:7" x14ac:dyDescent="0.35">
      <c r="A44" s="8"/>
      <c r="B44" s="8"/>
      <c r="C44" s="8"/>
      <c r="D44" s="8"/>
      <c r="E44" s="8"/>
      <c r="F44" s="8"/>
      <c r="G44" s="8"/>
    </row>
    <row r="45" spans="1:7" x14ac:dyDescent="0.35">
      <c r="A45" s="8"/>
      <c r="B45" s="8"/>
      <c r="C45" s="8"/>
      <c r="D45" s="8"/>
      <c r="E45" s="8"/>
      <c r="F45" s="8"/>
      <c r="G45" s="8"/>
    </row>
    <row r="46" spans="1:7" x14ac:dyDescent="0.35">
      <c r="A46" s="8"/>
      <c r="B46" s="8"/>
      <c r="C46" s="8"/>
      <c r="D46" s="8"/>
      <c r="E46" s="8"/>
      <c r="F46" s="8"/>
      <c r="G46" s="8"/>
    </row>
    <row r="47" spans="1:7" x14ac:dyDescent="0.35">
      <c r="A47" s="8"/>
      <c r="B47" s="8"/>
      <c r="C47" s="8"/>
      <c r="D47" s="8"/>
      <c r="E47" s="8"/>
      <c r="F47" s="8"/>
      <c r="G47" s="8"/>
    </row>
    <row r="48" spans="1:7" x14ac:dyDescent="0.35">
      <c r="A48" s="8"/>
      <c r="B48" s="8"/>
      <c r="C48" s="8"/>
      <c r="D48" s="8"/>
      <c r="E48" s="8"/>
      <c r="F48" s="8"/>
      <c r="G48" s="8"/>
    </row>
    <row r="49" spans="1:7" x14ac:dyDescent="0.35">
      <c r="A49" s="8"/>
      <c r="B49" s="8"/>
      <c r="C49" s="8"/>
      <c r="D49" s="8"/>
      <c r="E49" s="8"/>
      <c r="F49" s="8"/>
      <c r="G49" s="8"/>
    </row>
    <row r="50" spans="1:7" x14ac:dyDescent="0.35">
      <c r="A50" s="8"/>
      <c r="B50" s="8"/>
      <c r="C50" s="8"/>
      <c r="D50" s="8"/>
      <c r="E50" s="8"/>
      <c r="F50" s="8"/>
      <c r="G50" s="8"/>
    </row>
  </sheetData>
  <protectedRanges>
    <protectedRange sqref="G3" name="Range1"/>
    <protectedRange sqref="G6" name="Range1_2"/>
    <protectedRange sqref="G10" name="Range1_3"/>
    <protectedRange sqref="G12" name="Range1_4"/>
    <protectedRange sqref="G14" name="Range1_5"/>
  </protectedRanges>
  <conditionalFormatting sqref="G6">
    <cfRule type="duplicateValues" dxfId="1175" priority="8"/>
  </conditionalFormatting>
  <conditionalFormatting sqref="G6">
    <cfRule type="duplicateValues" dxfId="1174" priority="7"/>
  </conditionalFormatting>
  <conditionalFormatting sqref="G10">
    <cfRule type="duplicateValues" dxfId="1173" priority="6"/>
  </conditionalFormatting>
  <conditionalFormatting sqref="G10">
    <cfRule type="duplicateValues" dxfId="1172" priority="5"/>
  </conditionalFormatting>
  <conditionalFormatting sqref="G12">
    <cfRule type="duplicateValues" dxfId="1171" priority="4"/>
  </conditionalFormatting>
  <conditionalFormatting sqref="G12">
    <cfRule type="duplicateValues" dxfId="1170" priority="3"/>
  </conditionalFormatting>
  <conditionalFormatting sqref="G14">
    <cfRule type="duplicateValues" dxfId="1169" priority="2"/>
  </conditionalFormatting>
  <conditionalFormatting sqref="G14">
    <cfRule type="duplicateValues" dxfId="1168" priority="1"/>
  </conditionalFormatting>
  <dataValidations count="2">
    <dataValidation type="custom" allowBlank="1" showInputMessage="1" showErrorMessage="1" errorTitle="Duplicate Attribute resolution " error="There is already an attribute resolution defined with this name._x000a_Duplicate Attribute resolution are not allowed. " sqref="A3:A50" xr:uid="{00000000-0002-0000-6500-000000000000}">
      <formula1>COUNTIF($A$3:A3,A3) &lt; 2</formula1>
    </dataValidation>
    <dataValidation type="custom" allowBlank="1" showInputMessage="1" showErrorMessage="1" errorTitle="Duplicate Expression Name" error="Duplicate Expression names are not allowed. Please rename the expression" sqref="G6 G10 G12 G14" xr:uid="{C37BF20D-9F21-7241-9834-474DAC3F0FCA}">
      <formula1>COUNTIF(expressionList,G6) &lt; 2</formula1>
    </dataValidation>
  </dataValidation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96">
    <tabColor rgb="FF92D050"/>
  </sheetPr>
  <dimension ref="A1:L46"/>
  <sheetViews>
    <sheetView showGridLines="0" zoomScaleNormal="100" workbookViewId="0">
      <selection activeCell="I24" sqref="I24"/>
    </sheetView>
  </sheetViews>
  <sheetFormatPr defaultColWidth="8.81640625" defaultRowHeight="14.5" x14ac:dyDescent="0.35"/>
  <cols>
    <col min="1" max="1" width="18.1796875" style="28" bestFit="1" customWidth="1"/>
    <col min="2" max="2" width="14.453125" style="28" bestFit="1" customWidth="1"/>
    <col min="3" max="3" width="11.81640625" style="28" bestFit="1" customWidth="1"/>
    <col min="4" max="4" width="16" style="28" bestFit="1" customWidth="1"/>
    <col min="5" max="5" width="17.6328125" style="28" bestFit="1" customWidth="1"/>
    <col min="6" max="6" width="24.81640625" style="28" bestFit="1" customWidth="1"/>
    <col min="7" max="7" width="15.1796875" style="28" bestFit="1" customWidth="1"/>
    <col min="8" max="8" width="18.36328125" style="28" bestFit="1" customWidth="1"/>
    <col min="9" max="9" width="19.816406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EVENTS_SRC</v>
      </c>
      <c r="I2" s="29" t="str">
        <f ca="1">$F$3</f>
        <v>EVENTS_FACEBOOK_PRESRC</v>
      </c>
      <c r="J2" s="29" t="s">
        <v>197</v>
      </c>
      <c r="L2" s="29" t="s">
        <v>866</v>
      </c>
    </row>
    <row r="3" spans="1:12" x14ac:dyDescent="0.35">
      <c r="A3" s="22" t="str">
        <f ca="1">MID(CELL("filename",$A$1),FIND("]",CELL("filename",$A$1))+1,255)</f>
        <v>src_FACEBOOK_1</v>
      </c>
      <c r="B3" s="22" t="str">
        <f ca="1">LEFT($A$3,FIND("_",$A$3,1)-1)</f>
        <v>src</v>
      </c>
      <c r="C3" s="22" t="str">
        <f ca="1">SUBSTITUTE($A$3,$B$3&amp;"_","")</f>
        <v>FACEBOOK_1</v>
      </c>
      <c r="D3" s="22" t="str">
        <f ca="1">VLOOKUP($C3,Workflows!$C:$H,2,0)</f>
        <v>FACEBOOK</v>
      </c>
      <c r="E3" s="22" t="s">
        <v>19</v>
      </c>
      <c r="F3" s="22" t="str">
        <f ca="1">VLOOKUP($C3,Workflows!$C:$I,7,0)</f>
        <v>EVENTS_FACEBOOK_PRESRC</v>
      </c>
      <c r="H3" s="8" t="s">
        <v>71</v>
      </c>
      <c r="I3" s="71" t="str">
        <f>H3</f>
        <v>evtuuid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
        <v>69</v>
      </c>
      <c r="I4" s="71" t="str">
        <f t="shared" ref="I4:I46" si="0">H4</f>
        <v>userid</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ATTR_RESOLUTION</v>
      </c>
    </row>
    <row r="5" spans="1:12" x14ac:dyDescent="0.35">
      <c r="A5" s="31" t="s">
        <v>151</v>
      </c>
      <c r="H5" s="8" t="s">
        <v>68</v>
      </c>
      <c r="I5" s="71" t="str">
        <f>H5</f>
        <v>evt_time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
        <v>38</v>
      </c>
      <c r="I6" s="71" t="str">
        <f t="shared" si="0"/>
        <v>evt_type_class</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EVENTS</v>
      </c>
      <c r="B7" s="22" t="s">
        <v>276</v>
      </c>
      <c r="C7" s="22" t="str">
        <f ca="1">VLOOKUP($C3,Workflows!$C:$J,8,0)</f>
        <v>EVENTS_SRC</v>
      </c>
      <c r="D7" s="70" t="b">
        <v>0</v>
      </c>
      <c r="H7" s="8" t="s">
        <v>72</v>
      </c>
      <c r="I7" s="71" t="str">
        <f t="shared" si="0"/>
        <v>evt_campaign_key</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
        <v>73</v>
      </c>
      <c r="I8" s="71" t="str">
        <f t="shared" si="0"/>
        <v>evt_placement_key</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
        <v>74</v>
      </c>
      <c r="I9" s="71" t="str">
        <f t="shared" si="0"/>
        <v>evt_creative_key</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
        <v>75</v>
      </c>
      <c r="I10" s="71" t="str">
        <f t="shared" si="0"/>
        <v>evt_geo_key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
        <v>76</v>
      </c>
      <c r="I11" s="71" t="str">
        <f t="shared" si="0"/>
        <v>evt_publisher_key</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
        <v>77</v>
      </c>
      <c r="I12" s="71" t="str">
        <f t="shared" si="0"/>
        <v>evt_advertiser_key</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
        <v>78</v>
      </c>
      <c r="I13" s="71" t="str">
        <f t="shared" si="0"/>
        <v>evt_adgroup_key</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
        <v>79</v>
      </c>
      <c r="I14" s="71" t="str">
        <f t="shared" si="0"/>
        <v>evt_device_type_key</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
        <v>80</v>
      </c>
      <c r="I15" s="71" t="str">
        <f t="shared" si="0"/>
        <v>evt_source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
        <v>66</v>
      </c>
      <c r="I16" s="71" t="str">
        <f t="shared" si="0"/>
        <v>epc</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v>
      </c>
    </row>
    <row r="17" spans="8:12" x14ac:dyDescent="0.35">
      <c r="H17" s="8" t="s">
        <v>81</v>
      </c>
      <c r="I17" s="71" t="str">
        <f t="shared" si="0"/>
        <v>evt_is_measurable</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
        <v>82</v>
      </c>
      <c r="I18" s="71" t="str">
        <f t="shared" si="0"/>
        <v>evt_is_viewable</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ATTR</v>
      </c>
    </row>
    <row r="19" spans="8:12" x14ac:dyDescent="0.35">
      <c r="H19" s="8" t="s">
        <v>83</v>
      </c>
      <c r="I19" s="71" t="str">
        <f t="shared" si="0"/>
        <v>evt_is_new_user</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
        <v>84</v>
      </c>
      <c r="I20" s="71" t="str">
        <f t="shared" si="0"/>
        <v>evt_is_opted_out</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
        <v>85</v>
      </c>
      <c r="I21" s="71" t="str">
        <f t="shared" si="0"/>
        <v>evt_referrer_url</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
        <v>86</v>
      </c>
      <c r="I22" s="71" t="str">
        <f t="shared" si="0"/>
        <v>evt_keyword</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
        <v>26</v>
      </c>
      <c r="I23" s="71" t="str">
        <f t="shared" si="0"/>
        <v>ak_user_id</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
        <v>720</v>
      </c>
      <c r="I24" s="71" t="s">
        <v>1674</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ATTR_RESOLUTION</v>
      </c>
    </row>
    <row r="25" spans="8:12" x14ac:dyDescent="0.35">
      <c r="H25" s="8" t="s">
        <v>87</v>
      </c>
      <c r="I25" s="71" t="str">
        <f t="shared" si="0"/>
        <v>evt_is_bot_user</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
        <v>330</v>
      </c>
      <c r="I26" s="71" t="s">
        <v>843</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EXPR</v>
      </c>
    </row>
    <row r="27" spans="8:12" x14ac:dyDescent="0.35">
      <c r="H27" s="8" t="s">
        <v>88</v>
      </c>
      <c r="I27" s="71" t="str">
        <f t="shared" si="0"/>
        <v>evt_custom1</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
        <v>89</v>
      </c>
      <c r="I28" s="71" t="str">
        <f t="shared" si="0"/>
        <v>evt_custom2</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
        <v>90</v>
      </c>
      <c r="I29" s="71" t="str">
        <f t="shared" si="0"/>
        <v>evt_custom3</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
        <v>91</v>
      </c>
      <c r="I30" s="71" t="str">
        <f t="shared" si="0"/>
        <v>evt_custom4</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
        <v>92</v>
      </c>
      <c r="I31" s="71" t="str">
        <f t="shared" si="0"/>
        <v>evt_custom5</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
        <v>93</v>
      </c>
      <c r="I32" s="71" t="str">
        <f t="shared" si="0"/>
        <v>evt_custom6</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
        <v>94</v>
      </c>
      <c r="I33" s="71" t="str">
        <f t="shared" si="0"/>
        <v>evt_custom7</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
        <v>95</v>
      </c>
      <c r="I34" s="71" t="str">
        <f t="shared" si="0"/>
        <v>evt_custom8</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
        <v>96</v>
      </c>
      <c r="I35" s="71" t="str">
        <f t="shared" si="0"/>
        <v>evt_custom9</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
        <v>70</v>
      </c>
      <c r="I36" s="71" t="str">
        <f t="shared" si="0"/>
        <v>evt_custom10</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
        <v>97</v>
      </c>
      <c r="I37" s="71" t="str">
        <f t="shared" si="0"/>
        <v>evt_custom11</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
        <v>98</v>
      </c>
      <c r="I38" s="71" t="str">
        <f t="shared" si="0"/>
        <v>evt_custom12</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row r="39" spans="8:12" x14ac:dyDescent="0.35">
      <c r="H39" s="8" t="s">
        <v>99</v>
      </c>
      <c r="I39" s="71" t="str">
        <f t="shared" si="0"/>
        <v>evt_custom13</v>
      </c>
      <c r="J39" s="71"/>
      <c r="L39" s="15" t="str">
        <f ca="1">IF(ISBLANK(I39),"",IF(ISNUMBER(I39),"NUMBER",IF(AND(CODE(LEFT(I39,1))=40,CODE(RIGHT(I39,1))=41),"ASIS",IF(AND(CODE(LEFT(I39,1))=39,CODE(RIGHT(I39,1))=39),"STRING",IF(AND(CODE(LEFT(I39,1))=34,CODE(RIGHT(I39,1))=34),"STRING",IF(NOT(ISNA(MATCH(I39,Variables!$B$4:$B$1000,0))),"EXPR",IF(NOT(ISNA(MATCH(I39,INDIRECT($B$3&amp;"_ATTR!$A$3:$A$1000"),0))),"ATTR_RESOLUTION",IF(NOT(ISNA(MATCH(I39,InternalColumnNames,0))),"INTERNAL_ATTR",IF(NOT(ISNA(MATCH(I39,INDIRECT("presrc_"&amp;INDEX(Workflows!$A$3:$A$1000,MATCH($F$3,Workflows!$I$3:$I$1000,0))&amp;"!$I$3:$I$1000"),0))),"ATTR","OTHER")))))))))</f>
        <v>ATTR</v>
      </c>
    </row>
    <row r="40" spans="8:12" x14ac:dyDescent="0.35">
      <c r="H40" s="8" t="s">
        <v>100</v>
      </c>
      <c r="I40" s="71" t="str">
        <f t="shared" si="0"/>
        <v>evt_custom14</v>
      </c>
      <c r="J40" s="71"/>
      <c r="L40" s="15" t="str">
        <f ca="1">IF(ISBLANK(I40),"",IF(ISNUMBER(I40),"NUMBER",IF(AND(CODE(LEFT(I40,1))=40,CODE(RIGHT(I40,1))=41),"ASIS",IF(AND(CODE(LEFT(I40,1))=39,CODE(RIGHT(I40,1))=39),"STRING",IF(AND(CODE(LEFT(I40,1))=34,CODE(RIGHT(I40,1))=34),"STRING",IF(NOT(ISNA(MATCH(I40,Variables!$B$4:$B$1000,0))),"EXPR",IF(NOT(ISNA(MATCH(I40,INDIRECT($B$3&amp;"_ATTR!$A$3:$A$1000"),0))),"ATTR_RESOLUTION",IF(NOT(ISNA(MATCH(I40,InternalColumnNames,0))),"INTERNAL_ATTR",IF(NOT(ISNA(MATCH(I40,INDIRECT("presrc_"&amp;INDEX(Workflows!$A$3:$A$1000,MATCH($F$3,Workflows!$I$3:$I$1000,0))&amp;"!$I$3:$I$1000"),0))),"ATTR","OTHER")))))))))</f>
        <v>ATTR</v>
      </c>
    </row>
    <row r="41" spans="8:12" x14ac:dyDescent="0.35">
      <c r="H41" s="8" t="s">
        <v>101</v>
      </c>
      <c r="I41" s="71" t="str">
        <f t="shared" si="0"/>
        <v>evt_custom15</v>
      </c>
      <c r="J41" s="71"/>
      <c r="L41" s="15" t="str">
        <f ca="1">IF(ISBLANK(I41),"",IF(ISNUMBER(I41),"NUMBER",IF(AND(CODE(LEFT(I41,1))=40,CODE(RIGHT(I41,1))=41),"ASIS",IF(AND(CODE(LEFT(I41,1))=39,CODE(RIGHT(I41,1))=39),"STRING",IF(AND(CODE(LEFT(I41,1))=34,CODE(RIGHT(I41,1))=34),"STRING",IF(NOT(ISNA(MATCH(I41,Variables!$B$4:$B$1000,0))),"EXPR",IF(NOT(ISNA(MATCH(I41,INDIRECT($B$3&amp;"_ATTR!$A$3:$A$1000"),0))),"ATTR_RESOLUTION",IF(NOT(ISNA(MATCH(I41,InternalColumnNames,0))),"INTERNAL_ATTR",IF(NOT(ISNA(MATCH(I41,INDIRECT("presrc_"&amp;INDEX(Workflows!$A$3:$A$1000,MATCH($F$3,Workflows!$I$3:$I$1000,0))&amp;"!$I$3:$I$1000"),0))),"ATTR","OTHER")))))))))</f>
        <v>ATTR</v>
      </c>
    </row>
    <row r="42" spans="8:12" x14ac:dyDescent="0.35">
      <c r="H42" s="8" t="s">
        <v>102</v>
      </c>
      <c r="I42" s="71" t="str">
        <f t="shared" si="0"/>
        <v>evt_custom16</v>
      </c>
      <c r="J42" s="71"/>
      <c r="L42" s="15" t="str">
        <f ca="1">IF(ISBLANK(I42),"",IF(ISNUMBER(I42),"NUMBER",IF(AND(CODE(LEFT(I42,1))=40,CODE(RIGHT(I42,1))=41),"ASIS",IF(AND(CODE(LEFT(I42,1))=39,CODE(RIGHT(I42,1))=39),"STRING",IF(AND(CODE(LEFT(I42,1))=34,CODE(RIGHT(I42,1))=34),"STRING",IF(NOT(ISNA(MATCH(I42,Variables!$B$4:$B$1000,0))),"EXPR",IF(NOT(ISNA(MATCH(I42,INDIRECT($B$3&amp;"_ATTR!$A$3:$A$1000"),0))),"ATTR_RESOLUTION",IF(NOT(ISNA(MATCH(I42,InternalColumnNames,0))),"INTERNAL_ATTR",IF(NOT(ISNA(MATCH(I42,INDIRECT("presrc_"&amp;INDEX(Workflows!$A$3:$A$1000,MATCH($F$3,Workflows!$I$3:$I$1000,0))&amp;"!$I$3:$I$1000"),0))),"ATTR","OTHER")))))))))</f>
        <v>ATTR</v>
      </c>
    </row>
    <row r="43" spans="8:12" x14ac:dyDescent="0.35">
      <c r="H43" s="8" t="s">
        <v>103</v>
      </c>
      <c r="I43" s="71" t="str">
        <f t="shared" si="0"/>
        <v>evt_custom17</v>
      </c>
      <c r="J43" s="71"/>
      <c r="L43" s="15" t="str">
        <f ca="1">IF(ISBLANK(I43),"",IF(ISNUMBER(I43),"NUMBER",IF(AND(CODE(LEFT(I43,1))=40,CODE(RIGHT(I43,1))=41),"ASIS",IF(AND(CODE(LEFT(I43,1))=39,CODE(RIGHT(I43,1))=39),"STRING",IF(AND(CODE(LEFT(I43,1))=34,CODE(RIGHT(I43,1))=34),"STRING",IF(NOT(ISNA(MATCH(I43,Variables!$B$4:$B$1000,0))),"EXPR",IF(NOT(ISNA(MATCH(I43,INDIRECT($B$3&amp;"_ATTR!$A$3:$A$1000"),0))),"ATTR_RESOLUTION",IF(NOT(ISNA(MATCH(I43,InternalColumnNames,0))),"INTERNAL_ATTR",IF(NOT(ISNA(MATCH(I43,INDIRECT("presrc_"&amp;INDEX(Workflows!$A$3:$A$1000,MATCH($F$3,Workflows!$I$3:$I$1000,0))&amp;"!$I$3:$I$1000"),0))),"ATTR","OTHER")))))))))</f>
        <v>ATTR</v>
      </c>
    </row>
    <row r="44" spans="8:12" x14ac:dyDescent="0.35">
      <c r="H44" s="8" t="s">
        <v>104</v>
      </c>
      <c r="I44" s="71" t="str">
        <f t="shared" si="0"/>
        <v>evt_custom18</v>
      </c>
      <c r="J44" s="71"/>
      <c r="L44" s="15" t="str">
        <f ca="1">IF(ISBLANK(I44),"",IF(ISNUMBER(I44),"NUMBER",IF(AND(CODE(LEFT(I44,1))=40,CODE(RIGHT(I44,1))=41),"ASIS",IF(AND(CODE(LEFT(I44,1))=39,CODE(RIGHT(I44,1))=39),"STRING",IF(AND(CODE(LEFT(I44,1))=34,CODE(RIGHT(I44,1))=34),"STRING",IF(NOT(ISNA(MATCH(I44,Variables!$B$4:$B$1000,0))),"EXPR",IF(NOT(ISNA(MATCH(I44,INDIRECT($B$3&amp;"_ATTR!$A$3:$A$1000"),0))),"ATTR_RESOLUTION",IF(NOT(ISNA(MATCH(I44,InternalColumnNames,0))),"INTERNAL_ATTR",IF(NOT(ISNA(MATCH(I44,INDIRECT("presrc_"&amp;INDEX(Workflows!$A$3:$A$1000,MATCH($F$3,Workflows!$I$3:$I$1000,0))&amp;"!$I$3:$I$1000"),0))),"ATTR","OTHER")))))))))</f>
        <v>ATTR</v>
      </c>
    </row>
    <row r="45" spans="8:12" x14ac:dyDescent="0.35">
      <c r="H45" s="8" t="s">
        <v>105</v>
      </c>
      <c r="I45" s="71" t="str">
        <f t="shared" si="0"/>
        <v>evt_custom19</v>
      </c>
      <c r="J45" s="71"/>
      <c r="L45" s="15" t="str">
        <f ca="1">IF(ISBLANK(I45),"",IF(ISNUMBER(I45),"NUMBER",IF(AND(CODE(LEFT(I45,1))=40,CODE(RIGHT(I45,1))=41),"ASIS",IF(AND(CODE(LEFT(I45,1))=39,CODE(RIGHT(I45,1))=39),"STRING",IF(AND(CODE(LEFT(I45,1))=34,CODE(RIGHT(I45,1))=34),"STRING",IF(NOT(ISNA(MATCH(I45,Variables!$B$4:$B$1000,0))),"EXPR",IF(NOT(ISNA(MATCH(I45,INDIRECT($B$3&amp;"_ATTR!$A$3:$A$1000"),0))),"ATTR_RESOLUTION",IF(NOT(ISNA(MATCH(I45,InternalColumnNames,0))),"INTERNAL_ATTR",IF(NOT(ISNA(MATCH(I45,INDIRECT("presrc_"&amp;INDEX(Workflows!$A$3:$A$1000,MATCH($F$3,Workflows!$I$3:$I$1000,0))&amp;"!$I$3:$I$1000"),0))),"ATTR","OTHER")))))))))</f>
        <v>ATTR</v>
      </c>
    </row>
    <row r="46" spans="8:12" x14ac:dyDescent="0.35">
      <c r="H46" s="8" t="s">
        <v>106</v>
      </c>
      <c r="I46" s="71" t="str">
        <f t="shared" si="0"/>
        <v>evt_custom20</v>
      </c>
      <c r="J46" s="71"/>
      <c r="L46" s="15" t="str">
        <f ca="1">IF(ISBLANK(I46),"",IF(ISNUMBER(I46),"NUMBER",IF(AND(CODE(LEFT(I46,1))=40,CODE(RIGHT(I46,1))=41),"ASIS",IF(AND(CODE(LEFT(I46,1))=39,CODE(RIGHT(I46,1))=39),"STRING",IF(AND(CODE(LEFT(I46,1))=34,CODE(RIGHT(I46,1))=34),"STRING",IF(NOT(ISNA(MATCH(I46,Variables!$B$4:$B$1000,0))),"EXPR",IF(NOT(ISNA(MATCH(I46,INDIRECT($B$3&amp;"_ATTR!$A$3:$A$1000"),0))),"ATTR_RESOLUTION",IF(NOT(ISNA(MATCH(I46,InternalColumnNames,0))),"INTERNAL_ATTR",IF(NOT(ISNA(MATCH(I46,INDIRECT("presrc_"&amp;INDEX(Workflows!$A$3:$A$1000,MATCH($F$3,Workflows!$I$3:$I$1000,0))&amp;"!$I$3:$I$1000"),0))),"ATTR","OTHER")))))))))</f>
        <v>ATTR</v>
      </c>
    </row>
  </sheetData>
  <sheetProtection algorithmName="SHA-512" hashValue="dxCDC6Qs6R1eOUB314gwm3EACf0SFYGnJqk+55lezSg4yfvHwjK3vEY0eCRH1q8NNCbva5E9u+xVgk0z1VF6sQ==" saltValue="yY9GISLZ5WvT8gGD1NUuFA==" spinCount="100000" sheet="1" objects="1" scenarios="1"/>
  <conditionalFormatting sqref="L3:L46">
    <cfRule type="cellIs" dxfId="1167" priority="2" stopIfTrue="1" operator="equal">
      <formula>"OTHER"</formula>
    </cfRule>
    <cfRule type="cellIs" dxfId="1166" priority="3" stopIfTrue="1" operator="equal">
      <formula>"ASIS"</formula>
    </cfRule>
    <cfRule type="cellIs" dxfId="1165" priority="4" stopIfTrue="1" operator="equal">
      <formula>"STRING"</formula>
    </cfRule>
    <cfRule type="cellIs" dxfId="1164" priority="5" stopIfTrue="1" operator="equal">
      <formula>"NUMBER"</formula>
    </cfRule>
    <cfRule type="cellIs" dxfId="1163" priority="6" stopIfTrue="1" operator="equal">
      <formula>"EXPR"</formula>
    </cfRule>
    <cfRule type="cellIs" dxfId="1162" priority="7" stopIfTrue="1" operator="equal">
      <formula>"ATTR_RESOLUTION"</formula>
    </cfRule>
    <cfRule type="cellIs" dxfId="1161" priority="8" stopIfTrue="1" operator="equal">
      <formula>"ATTR"</formula>
    </cfRule>
  </conditionalFormatting>
  <conditionalFormatting sqref="L3:L46">
    <cfRule type="cellIs" dxfId="1160" priority="1" operator="equal">
      <formula>"INTERNAL_ATTR"</formula>
    </cfRule>
  </conditionalFormatting>
  <dataValidations count="5">
    <dataValidation type="whole" allowBlank="1" showInputMessage="1" showErrorMessage="1" sqref="K3:K45" xr:uid="{00000000-0002-0000-6600-000000000000}">
      <formula1>1</formula1>
      <formula2>20</formula2>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46" xr:uid="{00000000-0002-0000-6600-000001000000}">
      <formula1>(L3&lt;&gt;"OTHER")</formula1>
    </dataValidation>
    <dataValidation type="list" allowBlank="1" showInputMessage="1" showErrorMessage="1" sqref="D7" xr:uid="{00000000-0002-0000-6600-000002000000}">
      <formula1>Enable_Values</formula1>
    </dataValidation>
    <dataValidation type="list" allowBlank="1" showInputMessage="1" showErrorMessage="1" sqref="A12" xr:uid="{00000000-0002-0000-6600-000003000000}">
      <formula1>expressionList</formula1>
    </dataValidation>
    <dataValidation type="whole" allowBlank="1" showInputMessage="1" showErrorMessage="1" error="Only numbers from 1-20 are allowed" sqref="J3:J46" xr:uid="{00000000-0002-0000-6600-000004000000}">
      <formula1>1</formula1>
      <formula2>20</formula2>
    </dataValidation>
  </dataValidation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11">
    <tabColor rgb="FF92D050"/>
  </sheetPr>
  <dimension ref="A1:L38"/>
  <sheetViews>
    <sheetView showGridLines="0" zoomScale="79" zoomScaleNormal="79" workbookViewId="0">
      <selection activeCell="I18" sqref="I18"/>
    </sheetView>
  </sheetViews>
  <sheetFormatPr defaultColWidth="8.81640625" defaultRowHeight="14.5" x14ac:dyDescent="0.35"/>
  <cols>
    <col min="1" max="1" width="18.1796875" style="28" bestFit="1" customWidth="1"/>
    <col min="2" max="2" width="14.453125" style="28" bestFit="1" customWidth="1"/>
    <col min="3" max="3" width="17.36328125" style="28" bestFit="1" customWidth="1"/>
    <col min="4" max="4" width="16" style="28" bestFit="1" customWidth="1"/>
    <col min="5" max="5" width="17.6328125" style="28" bestFit="1" customWidth="1"/>
    <col min="6" max="6" width="26" style="28" bestFit="1" customWidth="1"/>
    <col min="7" max="7" width="15.1796875" style="28" bestFit="1" customWidth="1"/>
    <col min="8" max="8" width="18.36328125" style="28" bestFit="1" customWidth="1"/>
    <col min="9" max="9" width="26.81640625" style="28" bestFit="1" customWidth="1"/>
    <col min="10" max="10" width="8.1796875" style="28" bestFit="1" customWidth="1"/>
    <col min="11" max="11" width="2.36328125" style="28" customWidth="1"/>
    <col min="12" max="12" width="17.1796875" style="28" bestFit="1" customWidth="1"/>
    <col min="13"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CONVERSIONS_SRC</v>
      </c>
      <c r="I2" s="29" t="str">
        <f ca="1">$F$3</f>
        <v>CONVERSIONS_CUSTOM_O2O_QUOTES_PRESRC</v>
      </c>
      <c r="J2" s="29" t="s">
        <v>197</v>
      </c>
      <c r="L2" s="29" t="s">
        <v>866</v>
      </c>
    </row>
    <row r="3" spans="1:12" x14ac:dyDescent="0.35">
      <c r="A3" s="22" t="str">
        <f ca="1">MID(CELL("filename",$A$1),FIND("]",CELL("filename",$A$1))+1,255)</f>
        <v>src_CUSTOM_O2O_QUOTES_2</v>
      </c>
      <c r="B3" s="22" t="str">
        <f ca="1">LEFT($A$3,FIND("_",$A$3,1)-1)</f>
        <v>src</v>
      </c>
      <c r="C3" s="22" t="str">
        <f ca="1">SUBSTITUTE($A$3,$B$3&amp;"_","")</f>
        <v>CUSTOM_O2O_QUOTES_2</v>
      </c>
      <c r="D3" s="22" t="str">
        <f ca="1">VLOOKUP($C3,Workflows!$C:$H,2,0)</f>
        <v>CUSTOM_O2O_QUOTES</v>
      </c>
      <c r="E3" s="22" t="s">
        <v>19</v>
      </c>
      <c r="F3" s="22" t="str">
        <f ca="1">VLOOKUP($C3,Workflows!$C:$I,7,0)</f>
        <v>CONVERSIONS_CUSTOM_O2O_QUOTES_PRESRC</v>
      </c>
      <c r="H3" s="8" t="str">
        <f>'Validation Values'!I3</f>
        <v>actuuid</v>
      </c>
      <c r="I3" s="71" t="str">
        <f>H3</f>
        <v>actuuid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tr">
        <f>'Validation Values'!I4</f>
        <v>userid</v>
      </c>
      <c r="I4" s="71" t="s">
        <v>26</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v>
      </c>
    </row>
    <row r="5" spans="1:12" x14ac:dyDescent="0.35">
      <c r="A5" s="31" t="s">
        <v>151</v>
      </c>
      <c r="H5" s="8" t="str">
        <f>'Validation Values'!I5</f>
        <v>act_time</v>
      </c>
      <c r="I5" s="71" t="str">
        <f t="shared" ref="I5:I38" si="0">H5</f>
        <v>act_time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tr">
        <f>'Validation Values'!I6</f>
        <v>activity_type</v>
      </c>
      <c r="I6" s="71" t="str">
        <f>H6</f>
        <v>activity_type</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CONVERSIONS</v>
      </c>
      <c r="B7" s="22" t="s">
        <v>276</v>
      </c>
      <c r="C7" s="22" t="str">
        <f ca="1">VLOOKUP($C3,Workflows!$C:$J,8,0)</f>
        <v>CONVERSIONS_SRC</v>
      </c>
      <c r="D7" s="70" t="b">
        <v>0</v>
      </c>
      <c r="H7" s="8" t="str">
        <f>'Validation Values'!I7</f>
        <v>act_channel</v>
      </c>
      <c r="I7" s="71" t="str">
        <f>H7</f>
        <v>act_channel</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Values'!I8</f>
        <v>order_id</v>
      </c>
      <c r="I8" s="71" t="str">
        <f t="shared" si="0"/>
        <v>order_id</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tr">
        <f>'Validation Values'!I9</f>
        <v>revenue</v>
      </c>
      <c r="I9" s="71" t="str">
        <f t="shared" si="0"/>
        <v>revenue</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tr">
        <f>'Validation Values'!I10</f>
        <v>quantity</v>
      </c>
      <c r="I10" s="71" t="str">
        <f t="shared" si="0"/>
        <v>quantity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tr">
        <f>'Validation Values'!I11</f>
        <v>act_is_bot_user</v>
      </c>
      <c r="I11" s="71" t="str">
        <f t="shared" si="0"/>
        <v>act_is_bot_user</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tr">
        <f>'Validation Values'!I12</f>
        <v>act_is_opted_out</v>
      </c>
      <c r="I12" s="71" t="str">
        <f t="shared" si="0"/>
        <v>act_is_opted_out</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tr">
        <f>'Validation Values'!I13</f>
        <v>ak_user_id</v>
      </c>
      <c r="I13" s="71" t="str">
        <f t="shared" si="0"/>
        <v>ak_user_id</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tr">
        <f>'Validation Values'!I14</f>
        <v>apc</v>
      </c>
      <c r="I14" s="71" t="str">
        <f t="shared" si="0"/>
        <v>apc</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tr">
        <f>'Validation Values'!I15</f>
        <v>act_source</v>
      </c>
      <c r="I15" s="71" t="str">
        <f t="shared" si="0"/>
        <v>act_source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tr">
        <f>'Validation Values'!I16</f>
        <v>act_e1_segment</v>
      </c>
      <c r="I16" s="71" t="str">
        <f t="shared" si="0"/>
        <v>act_e1_segment</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v>
      </c>
    </row>
    <row r="17" spans="8:12" x14ac:dyDescent="0.35">
      <c r="H17" s="8" t="str">
        <f>'Validation Values'!I17</f>
        <v>act_product_key</v>
      </c>
      <c r="I17" s="71" t="str">
        <f t="shared" si="0"/>
        <v>act_product_key</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tr">
        <f>'Validation Values'!I18</f>
        <v>is_fig_flag</v>
      </c>
      <c r="I18" s="72" t="s">
        <v>1214</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EXPR</v>
      </c>
    </row>
    <row r="19" spans="8:12" x14ac:dyDescent="0.35">
      <c r="H19" s="8" t="str">
        <f>'Validation Values'!I19</f>
        <v>act_custom1</v>
      </c>
      <c r="I19" s="71" t="str">
        <f t="shared" si="0"/>
        <v>act_custom1</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tr">
        <f>'Validation Values'!I20</f>
        <v>act_custom2</v>
      </c>
      <c r="I20" s="71" t="str">
        <f t="shared" si="0"/>
        <v>act_custom2</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tr">
        <f>'Validation Values'!I21</f>
        <v>act_custom3</v>
      </c>
      <c r="I21" s="71" t="str">
        <f t="shared" si="0"/>
        <v>act_custom3</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tr">
        <f>'Validation Values'!I22</f>
        <v>act_custom4</v>
      </c>
      <c r="I22" s="71" t="str">
        <f t="shared" si="0"/>
        <v>act_custom4</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tr">
        <f>'Validation Values'!I23</f>
        <v>act_custom5</v>
      </c>
      <c r="I23" s="71" t="str">
        <f t="shared" si="0"/>
        <v>act_custom5</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tr">
        <f>'Validation Values'!I24</f>
        <v>act_custom6</v>
      </c>
      <c r="I24" s="71" t="str">
        <f t="shared" si="0"/>
        <v>act_custom6</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v>
      </c>
    </row>
    <row r="25" spans="8:12" x14ac:dyDescent="0.35">
      <c r="H25" s="8" t="str">
        <f>'Validation Values'!I25</f>
        <v>act_custom7</v>
      </c>
      <c r="I25" s="71" t="str">
        <f t="shared" si="0"/>
        <v>act_custom7</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tr">
        <f>'Validation Values'!I26</f>
        <v>act_custom8</v>
      </c>
      <c r="I26" s="71" t="str">
        <f t="shared" si="0"/>
        <v>act_custom8</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ATTR</v>
      </c>
    </row>
    <row r="27" spans="8:12" x14ac:dyDescent="0.35">
      <c r="H27" s="8" t="str">
        <f>'Validation Values'!I27</f>
        <v>act_custom9</v>
      </c>
      <c r="I27" s="71" t="str">
        <f t="shared" si="0"/>
        <v>act_custom9</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tr">
        <f>'Validation Values'!I28</f>
        <v>act_custom10</v>
      </c>
      <c r="I28" s="71" t="str">
        <f t="shared" si="0"/>
        <v>act_custom10</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tr">
        <f>'Validation Values'!I29</f>
        <v>act_custom11</v>
      </c>
      <c r="I29" s="71" t="str">
        <f t="shared" si="0"/>
        <v>act_custom11</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tr">
        <f>'Validation Values'!I30</f>
        <v>act_custom12</v>
      </c>
      <c r="I30" s="71" t="str">
        <f t="shared" si="0"/>
        <v>act_custom12</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tr">
        <f>'Validation Values'!I31</f>
        <v>act_custom13</v>
      </c>
      <c r="I31" s="71" t="str">
        <f t="shared" si="0"/>
        <v>act_custom13</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tr">
        <f>'Validation Values'!I32</f>
        <v>act_custom14</v>
      </c>
      <c r="I32" s="71" t="str">
        <f t="shared" si="0"/>
        <v>act_custom14</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tr">
        <f>'Validation Values'!I33</f>
        <v>act_custom15</v>
      </c>
      <c r="I33" s="71" t="str">
        <f t="shared" si="0"/>
        <v>act_custom15</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tr">
        <f>'Validation Values'!I34</f>
        <v>act_custom16</v>
      </c>
      <c r="I34" s="71" t="str">
        <f t="shared" si="0"/>
        <v>act_custom16</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tr">
        <f>'Validation Values'!I35</f>
        <v>act_custom17</v>
      </c>
      <c r="I35" s="71" t="str">
        <f t="shared" si="0"/>
        <v>act_custom17</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tr">
        <f>'Validation Values'!I36</f>
        <v>act_custom18</v>
      </c>
      <c r="I36" s="71" t="str">
        <f t="shared" si="0"/>
        <v>act_custom18</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tr">
        <f>'Validation Values'!I37</f>
        <v>act_custom19</v>
      </c>
      <c r="I37" s="71" t="str">
        <f t="shared" si="0"/>
        <v>act_custom19</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tr">
        <f>'Validation Values'!I38</f>
        <v>act_custom20</v>
      </c>
      <c r="I38" s="71" t="str">
        <f t="shared" si="0"/>
        <v>act_custom20</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sheetData>
  <sheetProtection algorithmName="SHA-512" hashValue="FotJPmUgmEp1xJs9gOK4fA7j+518tbEC4RcIjImOhb/cN6Lf2cJtZw83ZTGLCGZQEn8QSGpPqdP9X8wC+83dew==" saltValue="OBNKRf/kqUZLNjuS3o45hg==" spinCount="100000" sheet="1" objects="1" scenarios="1"/>
  <conditionalFormatting sqref="L3:L38">
    <cfRule type="cellIs" dxfId="1159" priority="3" stopIfTrue="1" operator="equal">
      <formula>"OTHER"</formula>
    </cfRule>
    <cfRule type="cellIs" dxfId="1158" priority="4" stopIfTrue="1" operator="equal">
      <formula>"ASIS"</formula>
    </cfRule>
    <cfRule type="cellIs" dxfId="1157" priority="5" stopIfTrue="1" operator="equal">
      <formula>"STRING"</formula>
    </cfRule>
    <cfRule type="cellIs" dxfId="1156" priority="6" stopIfTrue="1" operator="equal">
      <formula>"NUMBER"</formula>
    </cfRule>
    <cfRule type="cellIs" dxfId="1155" priority="7" stopIfTrue="1" operator="equal">
      <formula>"EXPR"</formula>
    </cfRule>
    <cfRule type="cellIs" dxfId="1154" priority="8" stopIfTrue="1" operator="equal">
      <formula>"ATTR_RESOLUTION"</formula>
    </cfRule>
    <cfRule type="cellIs" dxfId="1153" priority="9" stopIfTrue="1" operator="equal">
      <formula>"ATTR"</formula>
    </cfRule>
  </conditionalFormatting>
  <conditionalFormatting sqref="L3:L38">
    <cfRule type="cellIs" dxfId="1152" priority="2" operator="equal">
      <formula>"INTERNAL_ATTR"</formula>
    </cfRule>
  </conditionalFormatting>
  <conditionalFormatting sqref="I18">
    <cfRule type="duplicateValues" dxfId="1151" priority="1"/>
  </conditionalFormatting>
  <dataValidations count="4">
    <dataValidation type="whole" allowBlank="1" showInputMessage="1" showErrorMessage="1" error="Only numbers from 1-20 are allowed" sqref="J3:J38" xr:uid="{00000000-0002-0000-6700-000000000000}">
      <formula1>1</formula1>
      <formula2>20</formula2>
    </dataValidation>
    <dataValidation type="list" allowBlank="1" showInputMessage="1" showErrorMessage="1" sqref="A12" xr:uid="{00000000-0002-0000-6700-000001000000}">
      <formula1>expressionList</formula1>
    </dataValidation>
    <dataValidation type="list" allowBlank="1" showInputMessage="1" showErrorMessage="1" sqref="D7" xr:uid="{00000000-0002-0000-67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38" xr:uid="{00000000-0002-0000-6700-000003000000}">
      <formula1>(L3&lt;&gt;"OTHER")</formula1>
    </dataValidation>
  </dataValidation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12">
    <tabColor rgb="FF92D050"/>
  </sheetPr>
  <dimension ref="A1:L38"/>
  <sheetViews>
    <sheetView showGridLines="0" topLeftCell="F1" zoomScale="74" zoomScaleNormal="74" workbookViewId="0">
      <selection activeCell="I18" sqref="I18"/>
    </sheetView>
  </sheetViews>
  <sheetFormatPr defaultColWidth="8.81640625" defaultRowHeight="14.5" x14ac:dyDescent="0.35"/>
  <cols>
    <col min="1" max="1" width="18.1796875" style="28" bestFit="1" customWidth="1"/>
    <col min="2" max="2" width="14.453125" style="28" bestFit="1" customWidth="1"/>
    <col min="3" max="3" width="17.36328125" style="28" bestFit="1" customWidth="1"/>
    <col min="4" max="4" width="16" style="28" bestFit="1" customWidth="1"/>
    <col min="5" max="5" width="17.6328125" style="28" bestFit="1" customWidth="1"/>
    <col min="6" max="6" width="26" style="28" bestFit="1" customWidth="1"/>
    <col min="7" max="7" width="15.1796875" style="28" bestFit="1" customWidth="1"/>
    <col min="8" max="8" width="18.36328125" style="28" bestFit="1" customWidth="1"/>
    <col min="9" max="9" width="26.81640625" style="28" bestFit="1" customWidth="1"/>
    <col min="10" max="10" width="8.1796875" style="28" bestFit="1" customWidth="1"/>
    <col min="11" max="11" width="2.36328125" style="28" customWidth="1"/>
    <col min="12" max="12" width="17.1796875" style="28" bestFit="1" customWidth="1"/>
    <col min="13"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CONVERSIONS_SRC</v>
      </c>
      <c r="I2" s="29" t="str">
        <f ca="1">$F$3</f>
        <v>CONVERSIONS_CUSTOM_O2O_BINDS_PRESRC</v>
      </c>
      <c r="J2" s="29" t="s">
        <v>197</v>
      </c>
      <c r="L2" s="29" t="s">
        <v>866</v>
      </c>
    </row>
    <row r="3" spans="1:12" x14ac:dyDescent="0.35">
      <c r="A3" s="22" t="str">
        <f ca="1">MID(CELL("filename",$A$1),FIND("]",CELL("filename",$A$1))+1,255)</f>
        <v>src_CUSTOM_O2O_BINDS_2</v>
      </c>
      <c r="B3" s="22" t="str">
        <f ca="1">LEFT($A$3,FIND("_",$A$3,1)-1)</f>
        <v>src</v>
      </c>
      <c r="C3" s="22" t="str">
        <f ca="1">SUBSTITUTE($A$3,$B$3&amp;"_","")</f>
        <v>CUSTOM_O2O_BINDS_2</v>
      </c>
      <c r="D3" s="22" t="str">
        <f ca="1">VLOOKUP($C3,Workflows!$C:$H,2,0)</f>
        <v>CUSTOM_O2O_BINDS</v>
      </c>
      <c r="E3" s="22" t="s">
        <v>19</v>
      </c>
      <c r="F3" s="22" t="str">
        <f ca="1">VLOOKUP($C3,Workflows!$C:$I,7,0)</f>
        <v>CONVERSIONS_CUSTOM_O2O_BINDS_PRESRC</v>
      </c>
      <c r="H3" s="8" t="str">
        <f>'Validation Values'!I3</f>
        <v>actuuid</v>
      </c>
      <c r="I3" s="71" t="str">
        <f>H3</f>
        <v>actuuid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tr">
        <f>'Validation Values'!I4</f>
        <v>userid</v>
      </c>
      <c r="I4" s="71" t="s">
        <v>26</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v>
      </c>
    </row>
    <row r="5" spans="1:12" x14ac:dyDescent="0.35">
      <c r="A5" s="31" t="s">
        <v>151</v>
      </c>
      <c r="H5" s="8" t="str">
        <f>'Validation Values'!I5</f>
        <v>act_time</v>
      </c>
      <c r="I5" s="71" t="str">
        <f t="shared" ref="I5:I38" si="0">H5</f>
        <v>act_time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tr">
        <f>'Validation Values'!I6</f>
        <v>activity_type</v>
      </c>
      <c r="I6" s="71" t="str">
        <f>H6</f>
        <v>activity_type</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CONVERSIONS</v>
      </c>
      <c r="B7" s="22" t="s">
        <v>276</v>
      </c>
      <c r="C7" s="22" t="str">
        <f ca="1">VLOOKUP($C3,Workflows!$C:$J,8,0)</f>
        <v>CONVERSIONS_SRC</v>
      </c>
      <c r="D7" s="70" t="b">
        <v>0</v>
      </c>
      <c r="H7" s="8" t="str">
        <f>'Validation Values'!I7</f>
        <v>act_channel</v>
      </c>
      <c r="I7" s="71" t="str">
        <f>H7</f>
        <v>act_channel</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Values'!I8</f>
        <v>order_id</v>
      </c>
      <c r="I8" s="71" t="str">
        <f t="shared" si="0"/>
        <v>order_id</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tr">
        <f>'Validation Values'!I9</f>
        <v>revenue</v>
      </c>
      <c r="I9" s="71" t="str">
        <f t="shared" si="0"/>
        <v>revenue</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tr">
        <f>'Validation Values'!I10</f>
        <v>quantity</v>
      </c>
      <c r="I10" s="71" t="str">
        <f t="shared" si="0"/>
        <v>quantity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tr">
        <f>'Validation Values'!I11</f>
        <v>act_is_bot_user</v>
      </c>
      <c r="I11" s="71" t="str">
        <f t="shared" si="0"/>
        <v>act_is_bot_user</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tr">
        <f>'Validation Values'!I12</f>
        <v>act_is_opted_out</v>
      </c>
      <c r="I12" s="71" t="str">
        <f t="shared" si="0"/>
        <v>act_is_opted_out</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tr">
        <f>'Validation Values'!I13</f>
        <v>ak_user_id</v>
      </c>
      <c r="I13" s="71" t="str">
        <f t="shared" si="0"/>
        <v>ak_user_id</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tr">
        <f>'Validation Values'!I14</f>
        <v>apc</v>
      </c>
      <c r="I14" s="71" t="str">
        <f t="shared" si="0"/>
        <v>apc</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tr">
        <f>'Validation Values'!I15</f>
        <v>act_source</v>
      </c>
      <c r="I15" s="71" t="str">
        <f t="shared" si="0"/>
        <v>act_source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tr">
        <f>'Validation Values'!I16</f>
        <v>act_e1_segment</v>
      </c>
      <c r="I16" s="71" t="str">
        <f t="shared" si="0"/>
        <v>act_e1_segment</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v>
      </c>
    </row>
    <row r="17" spans="8:12" x14ac:dyDescent="0.35">
      <c r="H17" s="8" t="str">
        <f>'Validation Values'!I17</f>
        <v>act_product_key</v>
      </c>
      <c r="I17" s="71" t="str">
        <f t="shared" si="0"/>
        <v>act_product_key</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tr">
        <f>'Validation Values'!I18</f>
        <v>is_fig_flag</v>
      </c>
      <c r="I18" s="72" t="s">
        <v>1214</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EXPR</v>
      </c>
    </row>
    <row r="19" spans="8:12" x14ac:dyDescent="0.35">
      <c r="H19" s="8" t="str">
        <f>'Validation Values'!I19</f>
        <v>act_custom1</v>
      </c>
      <c r="I19" s="71" t="str">
        <f t="shared" si="0"/>
        <v>act_custom1</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tr">
        <f>'Validation Values'!I20</f>
        <v>act_custom2</v>
      </c>
      <c r="I20" s="71" t="str">
        <f t="shared" si="0"/>
        <v>act_custom2</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tr">
        <f>'Validation Values'!I21</f>
        <v>act_custom3</v>
      </c>
      <c r="I21" s="71" t="str">
        <f t="shared" si="0"/>
        <v>act_custom3</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tr">
        <f>'Validation Values'!I22</f>
        <v>act_custom4</v>
      </c>
      <c r="I22" s="71" t="str">
        <f t="shared" si="0"/>
        <v>act_custom4</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tr">
        <f>'Validation Values'!I23</f>
        <v>act_custom5</v>
      </c>
      <c r="I23" s="71" t="str">
        <f t="shared" si="0"/>
        <v>act_custom5</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tr">
        <f>'Validation Values'!I24</f>
        <v>act_custom6</v>
      </c>
      <c r="I24" s="71" t="str">
        <f t="shared" si="0"/>
        <v>act_custom6</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v>
      </c>
    </row>
    <row r="25" spans="8:12" x14ac:dyDescent="0.35">
      <c r="H25" s="8" t="str">
        <f>'Validation Values'!I25</f>
        <v>act_custom7</v>
      </c>
      <c r="I25" s="71" t="str">
        <f t="shared" si="0"/>
        <v>act_custom7</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tr">
        <f>'Validation Values'!I26</f>
        <v>act_custom8</v>
      </c>
      <c r="I26" s="71" t="str">
        <f t="shared" si="0"/>
        <v>act_custom8</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ATTR</v>
      </c>
    </row>
    <row r="27" spans="8:12" x14ac:dyDescent="0.35">
      <c r="H27" s="8" t="str">
        <f>'Validation Values'!I27</f>
        <v>act_custom9</v>
      </c>
      <c r="I27" s="71" t="str">
        <f t="shared" si="0"/>
        <v>act_custom9</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tr">
        <f>'Validation Values'!I28</f>
        <v>act_custom10</v>
      </c>
      <c r="I28" s="71" t="str">
        <f t="shared" si="0"/>
        <v>act_custom10</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tr">
        <f>'Validation Values'!I29</f>
        <v>act_custom11</v>
      </c>
      <c r="I29" s="71" t="str">
        <f t="shared" si="0"/>
        <v>act_custom11</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tr">
        <f>'Validation Values'!I30</f>
        <v>act_custom12</v>
      </c>
      <c r="I30" s="71" t="str">
        <f t="shared" si="0"/>
        <v>act_custom12</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tr">
        <f>'Validation Values'!I31</f>
        <v>act_custom13</v>
      </c>
      <c r="I31" s="71" t="str">
        <f t="shared" si="0"/>
        <v>act_custom13</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tr">
        <f>'Validation Values'!I32</f>
        <v>act_custom14</v>
      </c>
      <c r="I32" s="71" t="str">
        <f t="shared" si="0"/>
        <v>act_custom14</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tr">
        <f>'Validation Values'!I33</f>
        <v>act_custom15</v>
      </c>
      <c r="I33" s="71" t="str">
        <f t="shared" si="0"/>
        <v>act_custom15</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tr">
        <f>'Validation Values'!I34</f>
        <v>act_custom16</v>
      </c>
      <c r="I34" s="71" t="str">
        <f t="shared" si="0"/>
        <v>act_custom16</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tr">
        <f>'Validation Values'!I35</f>
        <v>act_custom17</v>
      </c>
      <c r="I35" s="71" t="str">
        <f t="shared" si="0"/>
        <v>act_custom17</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tr">
        <f>'Validation Values'!I36</f>
        <v>act_custom18</v>
      </c>
      <c r="I36" s="71" t="str">
        <f t="shared" si="0"/>
        <v>act_custom18</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tr">
        <f>'Validation Values'!I37</f>
        <v>act_custom19</v>
      </c>
      <c r="I37" s="71" t="str">
        <f t="shared" si="0"/>
        <v>act_custom19</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tr">
        <f>'Validation Values'!I38</f>
        <v>act_custom20</v>
      </c>
      <c r="I38" s="71" t="str">
        <f t="shared" si="0"/>
        <v>act_custom20</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sheetData>
  <sheetProtection algorithmName="SHA-512" hashValue="FotJPmUgmEp1xJs9gOK4fA7j+518tbEC4RcIjImOhb/cN6Lf2cJtZw83ZTGLCGZQEn8QSGpPqdP9X8wC+83dew==" saltValue="OBNKRf/kqUZLNjuS3o45hg==" spinCount="100000" sheet="1" objects="1" scenarios="1"/>
  <conditionalFormatting sqref="L3:L38">
    <cfRule type="cellIs" dxfId="1150" priority="3" stopIfTrue="1" operator="equal">
      <formula>"OTHER"</formula>
    </cfRule>
    <cfRule type="cellIs" dxfId="1149" priority="4" stopIfTrue="1" operator="equal">
      <formula>"ASIS"</formula>
    </cfRule>
    <cfRule type="cellIs" dxfId="1148" priority="5" stopIfTrue="1" operator="equal">
      <formula>"STRING"</formula>
    </cfRule>
    <cfRule type="cellIs" dxfId="1147" priority="6" stopIfTrue="1" operator="equal">
      <formula>"NUMBER"</formula>
    </cfRule>
    <cfRule type="cellIs" dxfId="1146" priority="7" stopIfTrue="1" operator="equal">
      <formula>"EXPR"</formula>
    </cfRule>
    <cfRule type="cellIs" dxfId="1145" priority="8" stopIfTrue="1" operator="equal">
      <formula>"ATTR_RESOLUTION"</formula>
    </cfRule>
    <cfRule type="cellIs" dxfId="1144" priority="9" stopIfTrue="1" operator="equal">
      <formula>"ATTR"</formula>
    </cfRule>
  </conditionalFormatting>
  <conditionalFormatting sqref="L3:L38">
    <cfRule type="cellIs" dxfId="1143" priority="2" operator="equal">
      <formula>"INTERNAL_ATTR"</formula>
    </cfRule>
  </conditionalFormatting>
  <conditionalFormatting sqref="I18">
    <cfRule type="duplicateValues" dxfId="1142" priority="1"/>
  </conditionalFormatting>
  <dataValidations count="4">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38" xr:uid="{00000000-0002-0000-6800-000000000000}">
      <formula1>(L3&lt;&gt;"OTHER")</formula1>
    </dataValidation>
    <dataValidation type="list" allowBlank="1" showInputMessage="1" showErrorMessage="1" sqref="D7" xr:uid="{00000000-0002-0000-6800-000001000000}">
      <formula1>Enable_Values</formula1>
    </dataValidation>
    <dataValidation type="list" allowBlank="1" showInputMessage="1" showErrorMessage="1" sqref="A12" xr:uid="{00000000-0002-0000-6800-000002000000}">
      <formula1>expressionList</formula1>
    </dataValidation>
    <dataValidation type="whole" allowBlank="1" showInputMessage="1" showErrorMessage="1" error="Only numbers from 1-20 are allowed" sqref="J3:J38" xr:uid="{00000000-0002-0000-6800-000003000000}">
      <formula1>1</formula1>
      <formula2>20</formula2>
    </dataValidation>
  </dataValidation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14">
    <tabColor rgb="FF92D050"/>
  </sheetPr>
  <dimension ref="A1:L13"/>
  <sheetViews>
    <sheetView showGridLines="0" topLeftCell="G1" zoomScale="120" zoomScaleNormal="120" workbookViewId="0">
      <selection activeCell="H12" sqref="H12"/>
    </sheetView>
  </sheetViews>
  <sheetFormatPr defaultColWidth="8.81640625" defaultRowHeight="14.5" x14ac:dyDescent="0.35"/>
  <cols>
    <col min="1" max="1" width="18.1796875" style="28" bestFit="1" customWidth="1"/>
    <col min="2" max="2" width="14.453125" style="28" bestFit="1" customWidth="1"/>
    <col min="3" max="3" width="11.1796875" style="28" bestFit="1" customWidth="1"/>
    <col min="4" max="4" width="16" style="28" bestFit="1" customWidth="1"/>
    <col min="5" max="5" width="17.6328125" style="28" bestFit="1" customWidth="1"/>
    <col min="6" max="6" width="20.1796875" style="28" bestFit="1" customWidth="1"/>
    <col min="7" max="7" width="15.1796875" style="28" bestFit="1" customWidth="1"/>
    <col min="8" max="8" width="18.36328125" style="28" bestFit="1" customWidth="1"/>
    <col min="9" max="9" width="22.4531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SESSIONS_SRC</v>
      </c>
      <c r="I2" s="29" t="str">
        <f ca="1">$F$3</f>
        <v>SESSIONS_CUSTOM_ADOBE_PRESRC</v>
      </c>
      <c r="J2" s="29" t="s">
        <v>197</v>
      </c>
      <c r="L2" s="29" t="s">
        <v>866</v>
      </c>
    </row>
    <row r="3" spans="1:12" x14ac:dyDescent="0.35">
      <c r="A3" s="22" t="str">
        <f ca="1">MID(CELL("filename",$A$1),FIND("]",CELL("filename",$A$1))+1,255)</f>
        <v>src_CUSTOM_ADOBE_3</v>
      </c>
      <c r="B3" s="22" t="str">
        <f ca="1">LEFT($A$3,FIND("_",$A$3,1)-1)</f>
        <v>src</v>
      </c>
      <c r="C3" s="22" t="str">
        <f ca="1">SUBSTITUTE($A$3,$B$3&amp;"_","")</f>
        <v>CUSTOM_ADOBE_3</v>
      </c>
      <c r="D3" s="22" t="str">
        <f ca="1">VLOOKUP($C3,Workflows!$C:$H,2,0)</f>
        <v>CUSTOM_ADOBE</v>
      </c>
      <c r="E3" s="22" t="s">
        <v>19</v>
      </c>
      <c r="F3" s="22" t="str">
        <f ca="1">VLOOKUP($C3,Workflows!$C:$I,7,0)</f>
        <v>SESSIONS_CUSTOM_ADOBE_PRESRC</v>
      </c>
      <c r="H3" s="8" t="str">
        <f>'Validation Values'!L3</f>
        <v>ak_user_id</v>
      </c>
      <c r="I3" s="72" t="s">
        <v>1209</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EXPR</v>
      </c>
    </row>
    <row r="4" spans="1:12" x14ac:dyDescent="0.35">
      <c r="H4" s="8" t="str">
        <f>'Validation Values'!L4</f>
        <v>userid</v>
      </c>
      <c r="I4" s="71" t="str">
        <f>H4</f>
        <v>userid</v>
      </c>
      <c r="J4" s="71">
        <v>1</v>
      </c>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ATTR_RESOLUTION</v>
      </c>
    </row>
    <row r="5" spans="1:12" x14ac:dyDescent="0.35">
      <c r="A5" s="31" t="s">
        <v>151</v>
      </c>
      <c r="H5" s="8" t="str">
        <f>'Validation Values'!L5</f>
        <v>visid_high</v>
      </c>
      <c r="I5" s="71" t="s">
        <v>69</v>
      </c>
      <c r="J5" s="71">
        <v>2</v>
      </c>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ATTR_RESOLUTION</v>
      </c>
    </row>
    <row r="6" spans="1:12" x14ac:dyDescent="0.35">
      <c r="A6" s="29" t="s">
        <v>12</v>
      </c>
      <c r="B6" s="29" t="s">
        <v>198</v>
      </c>
      <c r="C6" s="29" t="s">
        <v>10</v>
      </c>
      <c r="D6" s="29" t="s">
        <v>190</v>
      </c>
      <c r="H6" s="8" t="str">
        <f>'Validation Values'!L6</f>
        <v>visid_low</v>
      </c>
      <c r="I6" s="71" t="s">
        <v>69</v>
      </c>
      <c r="J6" s="71">
        <v>3</v>
      </c>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ATTR_RESOLUTION</v>
      </c>
    </row>
    <row r="7" spans="1:12" x14ac:dyDescent="0.35">
      <c r="A7" s="22" t="str">
        <f ca="1">VLOOKUP($C3,Workflows!$C:$I,4,0)</f>
        <v>SESSIONS</v>
      </c>
      <c r="B7" s="22" t="s">
        <v>276</v>
      </c>
      <c r="C7" s="22" t="str">
        <f ca="1">VLOOKUP($C3,Workflows!$C:$J,8,0)</f>
        <v>SESSIONS_SRC</v>
      </c>
      <c r="D7" s="70" t="b">
        <v>0</v>
      </c>
      <c r="H7" s="8" t="str">
        <f>'Validation Values'!L7</f>
        <v>visit_num</v>
      </c>
      <c r="I7" s="71" t="str">
        <f>H7</f>
        <v>visit_num</v>
      </c>
      <c r="J7" s="71">
        <v>4</v>
      </c>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tr">
        <f>'Validation Values'!L8</f>
        <v>max_date_time</v>
      </c>
      <c r="I8" s="72" t="s">
        <v>1204</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EXPR</v>
      </c>
    </row>
    <row r="9" spans="1:12" x14ac:dyDescent="0.35">
      <c r="H9" s="8" t="str">
        <f>'Validation Values'!L9</f>
        <v>min_date_time</v>
      </c>
      <c r="I9" s="72" t="s">
        <v>1205</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EXPR</v>
      </c>
    </row>
    <row r="10" spans="1:12" x14ac:dyDescent="0.35">
      <c r="A10" s="31" t="s">
        <v>124</v>
      </c>
      <c r="H10" s="8" t="str">
        <f>'Validation Values'!L10</f>
        <v>max_visit_page_num</v>
      </c>
      <c r="I10" s="72" t="s">
        <v>1206</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EXPR</v>
      </c>
    </row>
    <row r="11" spans="1:12" x14ac:dyDescent="0.35">
      <c r="A11" s="29" t="s">
        <v>123</v>
      </c>
      <c r="H11" s="8" t="str">
        <f>'Validation Values'!L11</f>
        <v>dwelltime</v>
      </c>
      <c r="I11" s="72" t="s">
        <v>1207</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EXPR</v>
      </c>
    </row>
    <row r="12" spans="1:12" x14ac:dyDescent="0.35">
      <c r="A12" s="71"/>
      <c r="H12" s="8" t="str">
        <f>'Validation Values'!L12</f>
        <v>epc</v>
      </c>
      <c r="I12" s="72" t="s">
        <v>1208</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EXPR</v>
      </c>
    </row>
    <row r="13" spans="1:12" x14ac:dyDescent="0.35">
      <c r="H13" s="8" t="str">
        <f>'Validation Values'!L13</f>
        <v>datasource_nm</v>
      </c>
      <c r="I13" s="71" t="str">
        <f>H13</f>
        <v>datasource_nm</v>
      </c>
      <c r="J13" s="71">
        <v>5</v>
      </c>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sheetData>
  <sheetProtection algorithmName="SHA-512" hashValue="56qoISwIRVgqJY2vaQ6S2N8Wm0JvekEHVAYWNvIv8zRwcdS5XfUkpPBZ5D6u1fH6R5yGcQxMzZzOPWa8DZ8ZVg==" saltValue="TgFxaalf8UQmyJPcREkgbg==" spinCount="100000" sheet="1" objects="1" scenarios="1"/>
  <conditionalFormatting sqref="L3:L13">
    <cfRule type="cellIs" dxfId="1141" priority="4" stopIfTrue="1" operator="equal">
      <formula>"OTHER"</formula>
    </cfRule>
    <cfRule type="cellIs" dxfId="1140" priority="5" stopIfTrue="1" operator="equal">
      <formula>"ASIS"</formula>
    </cfRule>
    <cfRule type="cellIs" dxfId="1139" priority="6" stopIfTrue="1" operator="equal">
      <formula>"STRING"</formula>
    </cfRule>
    <cfRule type="cellIs" dxfId="1138" priority="7" stopIfTrue="1" operator="equal">
      <formula>"NUMBER"</formula>
    </cfRule>
    <cfRule type="cellIs" dxfId="1137" priority="8" stopIfTrue="1" operator="equal">
      <formula>"EXPR"</formula>
    </cfRule>
    <cfRule type="cellIs" dxfId="1136" priority="9" stopIfTrue="1" operator="equal">
      <formula>"ATTR_RESOLUTION"</formula>
    </cfRule>
    <cfRule type="cellIs" dxfId="1135" priority="10" stopIfTrue="1" operator="equal">
      <formula>"ATTR"</formula>
    </cfRule>
  </conditionalFormatting>
  <conditionalFormatting sqref="L3:L13">
    <cfRule type="cellIs" dxfId="1134" priority="3" operator="equal">
      <formula>"INTERNAL_ATTR"</formula>
    </cfRule>
  </conditionalFormatting>
  <conditionalFormatting sqref="I8:I12">
    <cfRule type="duplicateValues" dxfId="1133" priority="2"/>
  </conditionalFormatting>
  <conditionalFormatting sqref="I3">
    <cfRule type="duplicateValues" dxfId="1132" priority="1"/>
  </conditionalFormatting>
  <dataValidations count="5">
    <dataValidation type="whole" allowBlank="1" showInputMessage="1" showErrorMessage="1" error="Only numbers from 1-20 are allowed" sqref="J3:J13" xr:uid="{00000000-0002-0000-6900-000000000000}">
      <formula1>1</formula1>
      <formula2>20</formula2>
    </dataValidation>
    <dataValidation type="list" allowBlank="1" showInputMessage="1" showErrorMessage="1" sqref="A12" xr:uid="{00000000-0002-0000-6900-000001000000}">
      <formula1>expressionList</formula1>
    </dataValidation>
    <dataValidation type="list" allowBlank="1" showInputMessage="1" showErrorMessage="1" sqref="D7" xr:uid="{00000000-0002-0000-69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13" xr:uid="{00000000-0002-0000-6900-000003000000}">
      <formula1>(L3&lt;&gt;"OTHER")</formula1>
    </dataValidation>
    <dataValidation type="whole" allowBlank="1" showInputMessage="1" showErrorMessage="1" sqref="K3:K45" xr:uid="{00000000-0002-0000-6900-000004000000}">
      <formula1>1</formula1>
      <formula2>20</formula2>
    </dataValidation>
  </dataValidation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17">
    <tabColor rgb="FF92D050"/>
  </sheetPr>
  <dimension ref="A1:L46"/>
  <sheetViews>
    <sheetView showGridLines="0" zoomScaleNormal="100" workbookViewId="0">
      <selection activeCell="I26" sqref="I26"/>
    </sheetView>
  </sheetViews>
  <sheetFormatPr defaultColWidth="8.81640625" defaultRowHeight="14.5" x14ac:dyDescent="0.35"/>
  <cols>
    <col min="1" max="1" width="18.1796875" style="28" bestFit="1" customWidth="1"/>
    <col min="2" max="2" width="14.453125" style="28" bestFit="1" customWidth="1"/>
    <col min="3" max="3" width="11.81640625" style="28" bestFit="1" customWidth="1"/>
    <col min="4" max="4" width="16" style="28" bestFit="1" customWidth="1"/>
    <col min="5" max="5" width="17.6328125" style="28" bestFit="1" customWidth="1"/>
    <col min="6" max="6" width="24.81640625" style="28" bestFit="1" customWidth="1"/>
    <col min="7" max="7" width="15.1796875" style="28" bestFit="1" customWidth="1"/>
    <col min="8" max="8" width="18.36328125" style="28" bestFit="1" customWidth="1"/>
    <col min="9" max="9" width="30.81640625" style="28" bestFit="1" customWidth="1"/>
    <col min="10" max="11" width="8.1796875" style="28" bestFit="1" customWidth="1"/>
    <col min="12" max="13" width="18.1796875" style="28" bestFit="1" customWidth="1"/>
    <col min="14" max="16384" width="8.81640625" style="28"/>
  </cols>
  <sheetData>
    <row r="1" spans="1:12" x14ac:dyDescent="0.35">
      <c r="A1" s="31" t="s">
        <v>152</v>
      </c>
      <c r="H1" s="31" t="s">
        <v>18</v>
      </c>
      <c r="I1" s="31"/>
      <c r="J1" s="31"/>
    </row>
    <row r="2" spans="1:12" x14ac:dyDescent="0.35">
      <c r="A2" s="29" t="s">
        <v>119</v>
      </c>
      <c r="B2" s="29" t="s">
        <v>120</v>
      </c>
      <c r="C2" s="29" t="s">
        <v>200</v>
      </c>
      <c r="D2" s="29" t="s">
        <v>11</v>
      </c>
      <c r="E2" s="29" t="s">
        <v>196</v>
      </c>
      <c r="F2" s="29" t="s">
        <v>192</v>
      </c>
      <c r="H2" s="16" t="str">
        <f ca="1">$C$7</f>
        <v>EVENTS_SRC</v>
      </c>
      <c r="I2" s="29" t="str">
        <f ca="1">$F$3</f>
        <v>EVENTS_CUSTOM_COMSCORE_PRESRC</v>
      </c>
      <c r="J2" s="29" t="s">
        <v>197</v>
      </c>
      <c r="L2" s="29" t="s">
        <v>866</v>
      </c>
    </row>
    <row r="3" spans="1:12" x14ac:dyDescent="0.35">
      <c r="A3" s="22" t="str">
        <f ca="1">MID(CELL("filename",$A$1),FIND("]",CELL("filename",$A$1))+1,255)</f>
        <v>src_CUSTOM_COMSCORE_1</v>
      </c>
      <c r="B3" s="22" t="str">
        <f ca="1">LEFT($A$3,FIND("_",$A$3,1)-1)</f>
        <v>src</v>
      </c>
      <c r="C3" s="22" t="str">
        <f ca="1">SUBSTITUTE($A$3,$B$3&amp;"_","")</f>
        <v>CUSTOM_COMSCORE_1</v>
      </c>
      <c r="D3" s="22" t="str">
        <f ca="1">VLOOKUP($C3,Workflows!$C:$H,2,0)</f>
        <v>CUSTOM_COMSCORE</v>
      </c>
      <c r="E3" s="22" t="s">
        <v>19</v>
      </c>
      <c r="F3" s="22" t="str">
        <f ca="1">VLOOKUP($C3,Workflows!$C:$I,7,0)</f>
        <v>EVENTS_CUSTOM_COMSCORE_PRESRC</v>
      </c>
      <c r="H3" s="8" t="s">
        <v>71</v>
      </c>
      <c r="I3" s="71" t="str">
        <f>H3</f>
        <v>evtuuid</v>
      </c>
      <c r="J3" s="71"/>
      <c r="L3" s="15" t="str">
        <f ca="1">IF(ISBLANK(I3),"",IF(ISNUMBER(I3),"NUMBER",IF(AND(CODE(LEFT(I3,1))=40,CODE(RIGHT(I3,1))=41),"ASIS",IF(AND(CODE(LEFT(I3,1))=39,CODE(RIGHT(I3,1))=39),"STRING",IF(AND(CODE(LEFT(I3,1))=34,CODE(RIGHT(I3,1))=34),"STRING",IF(NOT(ISNA(MATCH(I3,Variables!$B$4:$B$1000,0))),"EXPR",IF(NOT(ISNA(MATCH(I3,INDIRECT($B$3&amp;"_ATTR!$A$3:$A$1000"),0))),"ATTR_RESOLUTION",IF(NOT(ISNA(MATCH(I3,InternalColumnNames,0))),"INTERNAL_ATTR",IF(NOT(ISNA(MATCH(I3,INDIRECT("presrc_"&amp;INDEX(Workflows!$A$3:$A$1000,MATCH($F$3,Workflows!$I$3:$I$1000,0))&amp;"!$I$3:$I$1000"),0))),"ATTR","OTHER")))))))))</f>
        <v>ATTR</v>
      </c>
    </row>
    <row r="4" spans="1:12" x14ac:dyDescent="0.35">
      <c r="H4" s="8" t="s">
        <v>69</v>
      </c>
      <c r="I4" s="71" t="s">
        <v>26</v>
      </c>
      <c r="J4" s="71"/>
      <c r="L4" s="15" t="str">
        <f ca="1">IF(ISBLANK(I4),"",IF(ISNUMBER(I4),"NUMBER",IF(AND(CODE(LEFT(I4,1))=40,CODE(RIGHT(I4,1))=41),"ASIS",IF(AND(CODE(LEFT(I4,1))=39,CODE(RIGHT(I4,1))=39),"STRING",IF(AND(CODE(LEFT(I4,1))=34,CODE(RIGHT(I4,1))=34),"STRING",IF(NOT(ISNA(MATCH(I4,Variables!$B$4:$B$1000,0))),"EXPR",IF(NOT(ISNA(MATCH(I4,INDIRECT($B$3&amp;"_ATTR!$A$3:$A$1000"),0))),"ATTR_RESOLUTION",IF(NOT(ISNA(MATCH(I4,InternalColumnNames,0))),"INTERNAL_ATTR",IF(NOT(ISNA(MATCH(I4,INDIRECT("presrc_"&amp;INDEX(Workflows!$A$3:$A$1000,MATCH($F$3,Workflows!$I$3:$I$1000,0))&amp;"!$I$3:$I$1000"),0))),"ATTR","OTHER")))))))))</f>
        <v>ATTR</v>
      </c>
    </row>
    <row r="5" spans="1:12" x14ac:dyDescent="0.35">
      <c r="A5" s="31" t="s">
        <v>151</v>
      </c>
      <c r="H5" s="8" t="s">
        <v>68</v>
      </c>
      <c r="I5" s="71" t="str">
        <f>H5</f>
        <v>evt_time</v>
      </c>
      <c r="J5" s="71"/>
      <c r="L5" s="15" t="str">
        <f ca="1">IF(ISBLANK(I5),"",IF(ISNUMBER(I5),"NUMBER",IF(AND(CODE(LEFT(I5,1))=40,CODE(RIGHT(I5,1))=41),"ASIS",IF(AND(CODE(LEFT(I5,1))=39,CODE(RIGHT(I5,1))=39),"STRING",IF(AND(CODE(LEFT(I5,1))=34,CODE(RIGHT(I5,1))=34),"STRING",IF(NOT(ISNA(MATCH(I5,Variables!$B$4:$B$1000,0))),"EXPR",IF(NOT(ISNA(MATCH(I5,INDIRECT($B$3&amp;"_ATTR!$A$3:$A$1000"),0))),"ATTR_RESOLUTION",IF(NOT(ISNA(MATCH(I5,InternalColumnNames,0))),"INTERNAL_ATTR",IF(NOT(ISNA(MATCH(I5,INDIRECT("presrc_"&amp;INDEX(Workflows!$A$3:$A$1000,MATCH($F$3,Workflows!$I$3:$I$1000,0))&amp;"!$I$3:$I$1000"),0))),"ATTR","OTHER")))))))))</f>
        <v>ATTR</v>
      </c>
    </row>
    <row r="6" spans="1:12" x14ac:dyDescent="0.35">
      <c r="A6" s="29" t="s">
        <v>12</v>
      </c>
      <c r="B6" s="29" t="s">
        <v>198</v>
      </c>
      <c r="C6" s="29" t="s">
        <v>10</v>
      </c>
      <c r="D6" s="29" t="s">
        <v>190</v>
      </c>
      <c r="H6" s="8" t="s">
        <v>38</v>
      </c>
      <c r="I6" s="71" t="str">
        <f t="shared" ref="I6:I46" si="0">H6</f>
        <v>evt_type_class</v>
      </c>
      <c r="J6" s="71"/>
      <c r="L6" s="15" t="str">
        <f ca="1">IF(ISBLANK(I6),"",IF(ISNUMBER(I6),"NUMBER",IF(AND(CODE(LEFT(I6,1))=40,CODE(RIGHT(I6,1))=41),"ASIS",IF(AND(CODE(LEFT(I6,1))=39,CODE(RIGHT(I6,1))=39),"STRING",IF(AND(CODE(LEFT(I6,1))=34,CODE(RIGHT(I6,1))=34),"STRING",IF(NOT(ISNA(MATCH(I6,Variables!$B$4:$B$1000,0))),"EXPR",IF(NOT(ISNA(MATCH(I6,INDIRECT($B$3&amp;"_ATTR!$A$3:$A$1000"),0))),"ATTR_RESOLUTION",IF(NOT(ISNA(MATCH(I6,InternalColumnNames,0))),"INTERNAL_ATTR",IF(NOT(ISNA(MATCH(I6,INDIRECT("presrc_"&amp;INDEX(Workflows!$A$3:$A$1000,MATCH($F$3,Workflows!$I$3:$I$1000,0))&amp;"!$I$3:$I$1000"),0))),"ATTR","OTHER")))))))))</f>
        <v>ATTR</v>
      </c>
    </row>
    <row r="7" spans="1:12" x14ac:dyDescent="0.35">
      <c r="A7" s="22" t="str">
        <f ca="1">VLOOKUP($C3,Workflows!$C:$I,4,0)</f>
        <v>EVENTS</v>
      </c>
      <c r="B7" s="22" t="s">
        <v>276</v>
      </c>
      <c r="C7" s="22" t="str">
        <f ca="1">VLOOKUP($C3,Workflows!$C:$J,8,0)</f>
        <v>EVENTS_SRC</v>
      </c>
      <c r="D7" s="70" t="b">
        <v>0</v>
      </c>
      <c r="H7" s="8" t="s">
        <v>72</v>
      </c>
      <c r="I7" s="71" t="str">
        <f t="shared" si="0"/>
        <v>evt_campaign_key</v>
      </c>
      <c r="J7" s="71"/>
      <c r="L7" s="15" t="str">
        <f ca="1">IF(ISBLANK(I7),"",IF(ISNUMBER(I7),"NUMBER",IF(AND(CODE(LEFT(I7,1))=40,CODE(RIGHT(I7,1))=41),"ASIS",IF(AND(CODE(LEFT(I7,1))=39,CODE(RIGHT(I7,1))=39),"STRING",IF(AND(CODE(LEFT(I7,1))=34,CODE(RIGHT(I7,1))=34),"STRING",IF(NOT(ISNA(MATCH(I7,Variables!$B$4:$B$1000,0))),"EXPR",IF(NOT(ISNA(MATCH(I7,INDIRECT($B$3&amp;"_ATTR!$A$3:$A$1000"),0))),"ATTR_RESOLUTION",IF(NOT(ISNA(MATCH(I7,InternalColumnNames,0))),"INTERNAL_ATTR",IF(NOT(ISNA(MATCH(I7,INDIRECT("presrc_"&amp;INDEX(Workflows!$A$3:$A$1000,MATCH($F$3,Workflows!$I$3:$I$1000,0))&amp;"!$I$3:$I$1000"),0))),"ATTR","OTHER")))))))))</f>
        <v>ATTR</v>
      </c>
    </row>
    <row r="8" spans="1:12" x14ac:dyDescent="0.35">
      <c r="H8" s="8" t="s">
        <v>73</v>
      </c>
      <c r="I8" s="71" t="str">
        <f t="shared" si="0"/>
        <v>evt_placement_key</v>
      </c>
      <c r="J8" s="71"/>
      <c r="L8" s="15" t="str">
        <f ca="1">IF(ISBLANK(I8),"",IF(ISNUMBER(I8),"NUMBER",IF(AND(CODE(LEFT(I8,1))=40,CODE(RIGHT(I8,1))=41),"ASIS",IF(AND(CODE(LEFT(I8,1))=39,CODE(RIGHT(I8,1))=39),"STRING",IF(AND(CODE(LEFT(I8,1))=34,CODE(RIGHT(I8,1))=34),"STRING",IF(NOT(ISNA(MATCH(I8,Variables!$B$4:$B$1000,0))),"EXPR",IF(NOT(ISNA(MATCH(I8,INDIRECT($B$3&amp;"_ATTR!$A$3:$A$1000"),0))),"ATTR_RESOLUTION",IF(NOT(ISNA(MATCH(I8,InternalColumnNames,0))),"INTERNAL_ATTR",IF(NOT(ISNA(MATCH(I8,INDIRECT("presrc_"&amp;INDEX(Workflows!$A$3:$A$1000,MATCH($F$3,Workflows!$I$3:$I$1000,0))&amp;"!$I$3:$I$1000"),0))),"ATTR","OTHER")))))))))</f>
        <v>ATTR</v>
      </c>
    </row>
    <row r="9" spans="1:12" x14ac:dyDescent="0.35">
      <c r="H9" s="8" t="s">
        <v>74</v>
      </c>
      <c r="I9" s="71" t="str">
        <f t="shared" si="0"/>
        <v>evt_creative_key</v>
      </c>
      <c r="J9" s="71"/>
      <c r="L9" s="15" t="str">
        <f ca="1">IF(ISBLANK(I9),"",IF(ISNUMBER(I9),"NUMBER",IF(AND(CODE(LEFT(I9,1))=40,CODE(RIGHT(I9,1))=41),"ASIS",IF(AND(CODE(LEFT(I9,1))=39,CODE(RIGHT(I9,1))=39),"STRING",IF(AND(CODE(LEFT(I9,1))=34,CODE(RIGHT(I9,1))=34),"STRING",IF(NOT(ISNA(MATCH(I9,Variables!$B$4:$B$1000,0))),"EXPR",IF(NOT(ISNA(MATCH(I9,INDIRECT($B$3&amp;"_ATTR!$A$3:$A$1000"),0))),"ATTR_RESOLUTION",IF(NOT(ISNA(MATCH(I9,InternalColumnNames,0))),"INTERNAL_ATTR",IF(NOT(ISNA(MATCH(I9,INDIRECT("presrc_"&amp;INDEX(Workflows!$A$3:$A$1000,MATCH($F$3,Workflows!$I$3:$I$1000,0))&amp;"!$I$3:$I$1000"),0))),"ATTR","OTHER")))))))))</f>
        <v>ATTR</v>
      </c>
    </row>
    <row r="10" spans="1:12" x14ac:dyDescent="0.35">
      <c r="A10" s="31" t="s">
        <v>124</v>
      </c>
      <c r="H10" s="8" t="s">
        <v>75</v>
      </c>
      <c r="I10" s="71" t="str">
        <f t="shared" si="0"/>
        <v>evt_geo_key</v>
      </c>
      <c r="J10" s="71"/>
      <c r="L10" s="15" t="str">
        <f ca="1">IF(ISBLANK(I10),"",IF(ISNUMBER(I10),"NUMBER",IF(AND(CODE(LEFT(I10,1))=40,CODE(RIGHT(I10,1))=41),"ASIS",IF(AND(CODE(LEFT(I10,1))=39,CODE(RIGHT(I10,1))=39),"STRING",IF(AND(CODE(LEFT(I10,1))=34,CODE(RIGHT(I10,1))=34),"STRING",IF(NOT(ISNA(MATCH(I10,Variables!$B$4:$B$1000,0))),"EXPR",IF(NOT(ISNA(MATCH(I10,INDIRECT($B$3&amp;"_ATTR!$A$3:$A$1000"),0))),"ATTR_RESOLUTION",IF(NOT(ISNA(MATCH(I10,InternalColumnNames,0))),"INTERNAL_ATTR",IF(NOT(ISNA(MATCH(I10,INDIRECT("presrc_"&amp;INDEX(Workflows!$A$3:$A$1000,MATCH($F$3,Workflows!$I$3:$I$1000,0))&amp;"!$I$3:$I$1000"),0))),"ATTR","OTHER")))))))))</f>
        <v>ATTR</v>
      </c>
    </row>
    <row r="11" spans="1:12" x14ac:dyDescent="0.35">
      <c r="A11" s="29" t="s">
        <v>123</v>
      </c>
      <c r="H11" s="8" t="s">
        <v>76</v>
      </c>
      <c r="I11" s="71" t="str">
        <f t="shared" si="0"/>
        <v>evt_publisher_key</v>
      </c>
      <c r="J11" s="71"/>
      <c r="L11" s="15" t="str">
        <f ca="1">IF(ISBLANK(I11),"",IF(ISNUMBER(I11),"NUMBER",IF(AND(CODE(LEFT(I11,1))=40,CODE(RIGHT(I11,1))=41),"ASIS",IF(AND(CODE(LEFT(I11,1))=39,CODE(RIGHT(I11,1))=39),"STRING",IF(AND(CODE(LEFT(I11,1))=34,CODE(RIGHT(I11,1))=34),"STRING",IF(NOT(ISNA(MATCH(I11,Variables!$B$4:$B$1000,0))),"EXPR",IF(NOT(ISNA(MATCH(I11,INDIRECT($B$3&amp;"_ATTR!$A$3:$A$1000"),0))),"ATTR_RESOLUTION",IF(NOT(ISNA(MATCH(I11,InternalColumnNames,0))),"INTERNAL_ATTR",IF(NOT(ISNA(MATCH(I11,INDIRECT("presrc_"&amp;INDEX(Workflows!$A$3:$A$1000,MATCH($F$3,Workflows!$I$3:$I$1000,0))&amp;"!$I$3:$I$1000"),0))),"ATTR","OTHER")))))))))</f>
        <v>ATTR</v>
      </c>
    </row>
    <row r="12" spans="1:12" x14ac:dyDescent="0.35">
      <c r="A12" s="71"/>
      <c r="H12" s="8" t="s">
        <v>77</v>
      </c>
      <c r="I12" s="71" t="str">
        <f t="shared" si="0"/>
        <v>evt_advertiser_key</v>
      </c>
      <c r="J12" s="71"/>
      <c r="L12" s="15" t="str">
        <f ca="1">IF(ISBLANK(I12),"",IF(ISNUMBER(I12),"NUMBER",IF(AND(CODE(LEFT(I12,1))=40,CODE(RIGHT(I12,1))=41),"ASIS",IF(AND(CODE(LEFT(I12,1))=39,CODE(RIGHT(I12,1))=39),"STRING",IF(AND(CODE(LEFT(I12,1))=34,CODE(RIGHT(I12,1))=34),"STRING",IF(NOT(ISNA(MATCH(I12,Variables!$B$4:$B$1000,0))),"EXPR",IF(NOT(ISNA(MATCH(I12,INDIRECT($B$3&amp;"_ATTR!$A$3:$A$1000"),0))),"ATTR_RESOLUTION",IF(NOT(ISNA(MATCH(I12,InternalColumnNames,0))),"INTERNAL_ATTR",IF(NOT(ISNA(MATCH(I12,INDIRECT("presrc_"&amp;INDEX(Workflows!$A$3:$A$1000,MATCH($F$3,Workflows!$I$3:$I$1000,0))&amp;"!$I$3:$I$1000"),0))),"ATTR","OTHER")))))))))</f>
        <v>ATTR</v>
      </c>
    </row>
    <row r="13" spans="1:12" x14ac:dyDescent="0.35">
      <c r="H13" s="8" t="s">
        <v>78</v>
      </c>
      <c r="I13" s="71" t="str">
        <f t="shared" si="0"/>
        <v>evt_adgroup_key</v>
      </c>
      <c r="J13" s="71"/>
      <c r="L13" s="15" t="str">
        <f ca="1">IF(ISBLANK(I13),"",IF(ISNUMBER(I13),"NUMBER",IF(AND(CODE(LEFT(I13,1))=40,CODE(RIGHT(I13,1))=41),"ASIS",IF(AND(CODE(LEFT(I13,1))=39,CODE(RIGHT(I13,1))=39),"STRING",IF(AND(CODE(LEFT(I13,1))=34,CODE(RIGHT(I13,1))=34),"STRING",IF(NOT(ISNA(MATCH(I13,Variables!$B$4:$B$1000,0))),"EXPR",IF(NOT(ISNA(MATCH(I13,INDIRECT($B$3&amp;"_ATTR!$A$3:$A$1000"),0))),"ATTR_RESOLUTION",IF(NOT(ISNA(MATCH(I13,InternalColumnNames,0))),"INTERNAL_ATTR",IF(NOT(ISNA(MATCH(I13,INDIRECT("presrc_"&amp;INDEX(Workflows!$A$3:$A$1000,MATCH($F$3,Workflows!$I$3:$I$1000,0))&amp;"!$I$3:$I$1000"),0))),"ATTR","OTHER")))))))))</f>
        <v>ATTR</v>
      </c>
    </row>
    <row r="14" spans="1:12" x14ac:dyDescent="0.35">
      <c r="H14" s="8" t="s">
        <v>79</v>
      </c>
      <c r="I14" s="71" t="str">
        <f t="shared" si="0"/>
        <v>evt_device_type_key</v>
      </c>
      <c r="J14" s="71"/>
      <c r="L14" s="15" t="str">
        <f ca="1">IF(ISBLANK(I14),"",IF(ISNUMBER(I14),"NUMBER",IF(AND(CODE(LEFT(I14,1))=40,CODE(RIGHT(I14,1))=41),"ASIS",IF(AND(CODE(LEFT(I14,1))=39,CODE(RIGHT(I14,1))=39),"STRING",IF(AND(CODE(LEFT(I14,1))=34,CODE(RIGHT(I14,1))=34),"STRING",IF(NOT(ISNA(MATCH(I14,Variables!$B$4:$B$1000,0))),"EXPR",IF(NOT(ISNA(MATCH(I14,INDIRECT($B$3&amp;"_ATTR!$A$3:$A$1000"),0))),"ATTR_RESOLUTION",IF(NOT(ISNA(MATCH(I14,InternalColumnNames,0))),"INTERNAL_ATTR",IF(NOT(ISNA(MATCH(I14,INDIRECT("presrc_"&amp;INDEX(Workflows!$A$3:$A$1000,MATCH($F$3,Workflows!$I$3:$I$1000,0))&amp;"!$I$3:$I$1000"),0))),"ATTR","OTHER")))))))))</f>
        <v>ATTR</v>
      </c>
    </row>
    <row r="15" spans="1:12" x14ac:dyDescent="0.35">
      <c r="H15" s="8" t="s">
        <v>80</v>
      </c>
      <c r="I15" s="71" t="str">
        <f t="shared" si="0"/>
        <v>evt_source</v>
      </c>
      <c r="J15" s="71"/>
      <c r="L15" s="15" t="str">
        <f ca="1">IF(ISBLANK(I15),"",IF(ISNUMBER(I15),"NUMBER",IF(AND(CODE(LEFT(I15,1))=40,CODE(RIGHT(I15,1))=41),"ASIS",IF(AND(CODE(LEFT(I15,1))=39,CODE(RIGHT(I15,1))=39),"STRING",IF(AND(CODE(LEFT(I15,1))=34,CODE(RIGHT(I15,1))=34),"STRING",IF(NOT(ISNA(MATCH(I15,Variables!$B$4:$B$1000,0))),"EXPR",IF(NOT(ISNA(MATCH(I15,INDIRECT($B$3&amp;"_ATTR!$A$3:$A$1000"),0))),"ATTR_RESOLUTION",IF(NOT(ISNA(MATCH(I15,InternalColumnNames,0))),"INTERNAL_ATTR",IF(NOT(ISNA(MATCH(I15,INDIRECT("presrc_"&amp;INDEX(Workflows!$A$3:$A$1000,MATCH($F$3,Workflows!$I$3:$I$1000,0))&amp;"!$I$3:$I$1000"),0))),"ATTR","OTHER")))))))))</f>
        <v>ATTR</v>
      </c>
    </row>
    <row r="16" spans="1:12" x14ac:dyDescent="0.35">
      <c r="H16" s="8" t="s">
        <v>66</v>
      </c>
      <c r="I16" s="71" t="str">
        <f t="shared" si="0"/>
        <v>epc</v>
      </c>
      <c r="J16" s="71"/>
      <c r="L16" s="15" t="str">
        <f ca="1">IF(ISBLANK(I16),"",IF(ISNUMBER(I16),"NUMBER",IF(AND(CODE(LEFT(I16,1))=40,CODE(RIGHT(I16,1))=41),"ASIS",IF(AND(CODE(LEFT(I16,1))=39,CODE(RIGHT(I16,1))=39),"STRING",IF(AND(CODE(LEFT(I16,1))=34,CODE(RIGHT(I16,1))=34),"STRING",IF(NOT(ISNA(MATCH(I16,Variables!$B$4:$B$1000,0))),"EXPR",IF(NOT(ISNA(MATCH(I16,INDIRECT($B$3&amp;"_ATTR!$A$3:$A$1000"),0))),"ATTR_RESOLUTION",IF(NOT(ISNA(MATCH(I16,InternalColumnNames,0))),"INTERNAL_ATTR",IF(NOT(ISNA(MATCH(I16,INDIRECT("presrc_"&amp;INDEX(Workflows!$A$3:$A$1000,MATCH($F$3,Workflows!$I$3:$I$1000,0))&amp;"!$I$3:$I$1000"),0))),"ATTR","OTHER")))))))))</f>
        <v>ATTR</v>
      </c>
    </row>
    <row r="17" spans="8:12" x14ac:dyDescent="0.35">
      <c r="H17" s="8" t="s">
        <v>81</v>
      </c>
      <c r="I17" s="71" t="str">
        <f t="shared" si="0"/>
        <v>evt_is_measurable</v>
      </c>
      <c r="J17" s="71"/>
      <c r="L17" s="15" t="str">
        <f ca="1">IF(ISBLANK(I17),"",IF(ISNUMBER(I17),"NUMBER",IF(AND(CODE(LEFT(I17,1))=40,CODE(RIGHT(I17,1))=41),"ASIS",IF(AND(CODE(LEFT(I17,1))=39,CODE(RIGHT(I17,1))=39),"STRING",IF(AND(CODE(LEFT(I17,1))=34,CODE(RIGHT(I17,1))=34),"STRING",IF(NOT(ISNA(MATCH(I17,Variables!$B$4:$B$1000,0))),"EXPR",IF(NOT(ISNA(MATCH(I17,INDIRECT($B$3&amp;"_ATTR!$A$3:$A$1000"),0))),"ATTR_RESOLUTION",IF(NOT(ISNA(MATCH(I17,InternalColumnNames,0))),"INTERNAL_ATTR",IF(NOT(ISNA(MATCH(I17,INDIRECT("presrc_"&amp;INDEX(Workflows!$A$3:$A$1000,MATCH($F$3,Workflows!$I$3:$I$1000,0))&amp;"!$I$3:$I$1000"),0))),"ATTR","OTHER")))))))))</f>
        <v>ATTR</v>
      </c>
    </row>
    <row r="18" spans="8:12" x14ac:dyDescent="0.35">
      <c r="H18" s="8" t="s">
        <v>82</v>
      </c>
      <c r="I18" s="71" t="str">
        <f t="shared" si="0"/>
        <v>evt_is_viewable</v>
      </c>
      <c r="J18" s="71"/>
      <c r="L18" s="15" t="str">
        <f ca="1">IF(ISBLANK(I18),"",IF(ISNUMBER(I18),"NUMBER",IF(AND(CODE(LEFT(I18,1))=40,CODE(RIGHT(I18,1))=41),"ASIS",IF(AND(CODE(LEFT(I18,1))=39,CODE(RIGHT(I18,1))=39),"STRING",IF(AND(CODE(LEFT(I18,1))=34,CODE(RIGHT(I18,1))=34),"STRING",IF(NOT(ISNA(MATCH(I18,Variables!$B$4:$B$1000,0))),"EXPR",IF(NOT(ISNA(MATCH(I18,INDIRECT($B$3&amp;"_ATTR!$A$3:$A$1000"),0))),"ATTR_RESOLUTION",IF(NOT(ISNA(MATCH(I18,InternalColumnNames,0))),"INTERNAL_ATTR",IF(NOT(ISNA(MATCH(I18,INDIRECT("presrc_"&amp;INDEX(Workflows!$A$3:$A$1000,MATCH($F$3,Workflows!$I$3:$I$1000,0))&amp;"!$I$3:$I$1000"),0))),"ATTR","OTHER")))))))))</f>
        <v>ATTR</v>
      </c>
    </row>
    <row r="19" spans="8:12" x14ac:dyDescent="0.35">
      <c r="H19" s="8" t="s">
        <v>83</v>
      </c>
      <c r="I19" s="71" t="str">
        <f t="shared" si="0"/>
        <v>evt_is_new_user</v>
      </c>
      <c r="J19" s="71"/>
      <c r="L19" s="15" t="str">
        <f ca="1">IF(ISBLANK(I19),"",IF(ISNUMBER(I19),"NUMBER",IF(AND(CODE(LEFT(I19,1))=40,CODE(RIGHT(I19,1))=41),"ASIS",IF(AND(CODE(LEFT(I19,1))=39,CODE(RIGHT(I19,1))=39),"STRING",IF(AND(CODE(LEFT(I19,1))=34,CODE(RIGHT(I19,1))=34),"STRING",IF(NOT(ISNA(MATCH(I19,Variables!$B$4:$B$1000,0))),"EXPR",IF(NOT(ISNA(MATCH(I19,INDIRECT($B$3&amp;"_ATTR!$A$3:$A$1000"),0))),"ATTR_RESOLUTION",IF(NOT(ISNA(MATCH(I19,InternalColumnNames,0))),"INTERNAL_ATTR",IF(NOT(ISNA(MATCH(I19,INDIRECT("presrc_"&amp;INDEX(Workflows!$A$3:$A$1000,MATCH($F$3,Workflows!$I$3:$I$1000,0))&amp;"!$I$3:$I$1000"),0))),"ATTR","OTHER")))))))))</f>
        <v>ATTR</v>
      </c>
    </row>
    <row r="20" spans="8:12" x14ac:dyDescent="0.35">
      <c r="H20" s="8" t="s">
        <v>84</v>
      </c>
      <c r="I20" s="71" t="str">
        <f t="shared" si="0"/>
        <v>evt_is_opted_out</v>
      </c>
      <c r="J20" s="71"/>
      <c r="L20" s="15" t="str">
        <f ca="1">IF(ISBLANK(I20),"",IF(ISNUMBER(I20),"NUMBER",IF(AND(CODE(LEFT(I20,1))=40,CODE(RIGHT(I20,1))=41),"ASIS",IF(AND(CODE(LEFT(I20,1))=39,CODE(RIGHT(I20,1))=39),"STRING",IF(AND(CODE(LEFT(I20,1))=34,CODE(RIGHT(I20,1))=34),"STRING",IF(NOT(ISNA(MATCH(I20,Variables!$B$4:$B$1000,0))),"EXPR",IF(NOT(ISNA(MATCH(I20,INDIRECT($B$3&amp;"_ATTR!$A$3:$A$1000"),0))),"ATTR_RESOLUTION",IF(NOT(ISNA(MATCH(I20,InternalColumnNames,0))),"INTERNAL_ATTR",IF(NOT(ISNA(MATCH(I20,INDIRECT("presrc_"&amp;INDEX(Workflows!$A$3:$A$1000,MATCH($F$3,Workflows!$I$3:$I$1000,0))&amp;"!$I$3:$I$1000"),0))),"ATTR","OTHER")))))))))</f>
        <v>ATTR</v>
      </c>
    </row>
    <row r="21" spans="8:12" x14ac:dyDescent="0.35">
      <c r="H21" s="8" t="s">
        <v>85</v>
      </c>
      <c r="I21" s="71" t="str">
        <f t="shared" si="0"/>
        <v>evt_referrer_url</v>
      </c>
      <c r="J21" s="71"/>
      <c r="L21" s="15" t="str">
        <f ca="1">IF(ISBLANK(I21),"",IF(ISNUMBER(I21),"NUMBER",IF(AND(CODE(LEFT(I21,1))=40,CODE(RIGHT(I21,1))=41),"ASIS",IF(AND(CODE(LEFT(I21,1))=39,CODE(RIGHT(I21,1))=39),"STRING",IF(AND(CODE(LEFT(I21,1))=34,CODE(RIGHT(I21,1))=34),"STRING",IF(NOT(ISNA(MATCH(I21,Variables!$B$4:$B$1000,0))),"EXPR",IF(NOT(ISNA(MATCH(I21,INDIRECT($B$3&amp;"_ATTR!$A$3:$A$1000"),0))),"ATTR_RESOLUTION",IF(NOT(ISNA(MATCH(I21,InternalColumnNames,0))),"INTERNAL_ATTR",IF(NOT(ISNA(MATCH(I21,INDIRECT("presrc_"&amp;INDEX(Workflows!$A$3:$A$1000,MATCH($F$3,Workflows!$I$3:$I$1000,0))&amp;"!$I$3:$I$1000"),0))),"ATTR","OTHER")))))))))</f>
        <v>ATTR</v>
      </c>
    </row>
    <row r="22" spans="8:12" x14ac:dyDescent="0.35">
      <c r="H22" s="8" t="s">
        <v>86</v>
      </c>
      <c r="I22" s="71" t="str">
        <f t="shared" si="0"/>
        <v>evt_keyword</v>
      </c>
      <c r="J22" s="71"/>
      <c r="L22" s="15" t="str">
        <f ca="1">IF(ISBLANK(I22),"",IF(ISNUMBER(I22),"NUMBER",IF(AND(CODE(LEFT(I22,1))=40,CODE(RIGHT(I22,1))=41),"ASIS",IF(AND(CODE(LEFT(I22,1))=39,CODE(RIGHT(I22,1))=39),"STRING",IF(AND(CODE(LEFT(I22,1))=34,CODE(RIGHT(I22,1))=34),"STRING",IF(NOT(ISNA(MATCH(I22,Variables!$B$4:$B$1000,0))),"EXPR",IF(NOT(ISNA(MATCH(I22,INDIRECT($B$3&amp;"_ATTR!$A$3:$A$1000"),0))),"ATTR_RESOLUTION",IF(NOT(ISNA(MATCH(I22,InternalColumnNames,0))),"INTERNAL_ATTR",IF(NOT(ISNA(MATCH(I22,INDIRECT("presrc_"&amp;INDEX(Workflows!$A$3:$A$1000,MATCH($F$3,Workflows!$I$3:$I$1000,0))&amp;"!$I$3:$I$1000"),0))),"ATTR","OTHER")))))))))</f>
        <v>ATTR</v>
      </c>
    </row>
    <row r="23" spans="8:12" x14ac:dyDescent="0.35">
      <c r="H23" s="8" t="s">
        <v>26</v>
      </c>
      <c r="I23" s="71" t="str">
        <f t="shared" si="0"/>
        <v>ak_user_id</v>
      </c>
      <c r="J23" s="71"/>
      <c r="L23" s="15" t="str">
        <f ca="1">IF(ISBLANK(I23),"",IF(ISNUMBER(I23),"NUMBER",IF(AND(CODE(LEFT(I23,1))=40,CODE(RIGHT(I23,1))=41),"ASIS",IF(AND(CODE(LEFT(I23,1))=39,CODE(RIGHT(I23,1))=39),"STRING",IF(AND(CODE(LEFT(I23,1))=34,CODE(RIGHT(I23,1))=34),"STRING",IF(NOT(ISNA(MATCH(I23,Variables!$B$4:$B$1000,0))),"EXPR",IF(NOT(ISNA(MATCH(I23,INDIRECT($B$3&amp;"_ATTR!$A$3:$A$1000"),0))),"ATTR_RESOLUTION",IF(NOT(ISNA(MATCH(I23,InternalColumnNames,0))),"INTERNAL_ATTR",IF(NOT(ISNA(MATCH(I23,INDIRECT("presrc_"&amp;INDEX(Workflows!$A$3:$A$1000,MATCH($F$3,Workflows!$I$3:$I$1000,0))&amp;"!$I$3:$I$1000"),0))),"ATTR","OTHER")))))))))</f>
        <v>ATTR</v>
      </c>
    </row>
    <row r="24" spans="8:12" x14ac:dyDescent="0.35">
      <c r="H24" s="8" t="s">
        <v>720</v>
      </c>
      <c r="I24" s="71" t="s">
        <v>1669</v>
      </c>
      <c r="J24" s="71"/>
      <c r="L24" s="15" t="str">
        <f ca="1">IF(ISBLANK(I24),"",IF(ISNUMBER(I24),"NUMBER",IF(AND(CODE(LEFT(I24,1))=40,CODE(RIGHT(I24,1))=41),"ASIS",IF(AND(CODE(LEFT(I24,1))=39,CODE(RIGHT(I24,1))=39),"STRING",IF(AND(CODE(LEFT(I24,1))=34,CODE(RIGHT(I24,1))=34),"STRING",IF(NOT(ISNA(MATCH(I24,Variables!$B$4:$B$1000,0))),"EXPR",IF(NOT(ISNA(MATCH(I24,INDIRECT($B$3&amp;"_ATTR!$A$3:$A$1000"),0))),"ATTR_RESOLUTION",IF(NOT(ISNA(MATCH(I24,InternalColumnNames,0))),"INTERNAL_ATTR",IF(NOT(ISNA(MATCH(I24,INDIRECT("presrc_"&amp;INDEX(Workflows!$A$3:$A$1000,MATCH($F$3,Workflows!$I$3:$I$1000,0))&amp;"!$I$3:$I$1000"),0))),"ATTR","OTHER")))))))))</f>
        <v>ATTR_RESOLUTION</v>
      </c>
    </row>
    <row r="25" spans="8:12" x14ac:dyDescent="0.35">
      <c r="H25" s="8" t="s">
        <v>87</v>
      </c>
      <c r="I25" s="71" t="str">
        <f t="shared" si="0"/>
        <v>evt_is_bot_user</v>
      </c>
      <c r="J25" s="71"/>
      <c r="L25" s="15" t="str">
        <f ca="1">IF(ISBLANK(I25),"",IF(ISNUMBER(I25),"NUMBER",IF(AND(CODE(LEFT(I25,1))=40,CODE(RIGHT(I25,1))=41),"ASIS",IF(AND(CODE(LEFT(I25,1))=39,CODE(RIGHT(I25,1))=39),"STRING",IF(AND(CODE(LEFT(I25,1))=34,CODE(RIGHT(I25,1))=34),"STRING",IF(NOT(ISNA(MATCH(I25,Variables!$B$4:$B$1000,0))),"EXPR",IF(NOT(ISNA(MATCH(I25,INDIRECT($B$3&amp;"_ATTR!$A$3:$A$1000"),0))),"ATTR_RESOLUTION",IF(NOT(ISNA(MATCH(I25,InternalColumnNames,0))),"INTERNAL_ATTR",IF(NOT(ISNA(MATCH(I25,INDIRECT("presrc_"&amp;INDEX(Workflows!$A$3:$A$1000,MATCH($F$3,Workflows!$I$3:$I$1000,0))&amp;"!$I$3:$I$1000"),0))),"ATTR","OTHER")))))))))</f>
        <v>ATTR</v>
      </c>
    </row>
    <row r="26" spans="8:12" x14ac:dyDescent="0.35">
      <c r="H26" s="8" t="s">
        <v>330</v>
      </c>
      <c r="I26" s="71" t="s">
        <v>1214</v>
      </c>
      <c r="J26" s="71"/>
      <c r="L26" s="15" t="str">
        <f ca="1">IF(ISBLANK(I26),"",IF(ISNUMBER(I26),"NUMBER",IF(AND(CODE(LEFT(I26,1))=40,CODE(RIGHT(I26,1))=41),"ASIS",IF(AND(CODE(LEFT(I26,1))=39,CODE(RIGHT(I26,1))=39),"STRING",IF(AND(CODE(LEFT(I26,1))=34,CODE(RIGHT(I26,1))=34),"STRING",IF(NOT(ISNA(MATCH(I26,Variables!$B$4:$B$1000,0))),"EXPR",IF(NOT(ISNA(MATCH(I26,INDIRECT($B$3&amp;"_ATTR!$A$3:$A$1000"),0))),"ATTR_RESOLUTION",IF(NOT(ISNA(MATCH(I26,InternalColumnNames,0))),"INTERNAL_ATTR",IF(NOT(ISNA(MATCH(I26,INDIRECT("presrc_"&amp;INDEX(Workflows!$A$3:$A$1000,MATCH($F$3,Workflows!$I$3:$I$1000,0))&amp;"!$I$3:$I$1000"),0))),"ATTR","OTHER")))))))))</f>
        <v>EXPR</v>
      </c>
    </row>
    <row r="27" spans="8:12" x14ac:dyDescent="0.35">
      <c r="H27" s="8" t="s">
        <v>88</v>
      </c>
      <c r="I27" s="71" t="str">
        <f t="shared" si="0"/>
        <v>evt_custom1</v>
      </c>
      <c r="J27" s="71"/>
      <c r="L27" s="15" t="str">
        <f ca="1">IF(ISBLANK(I27),"",IF(ISNUMBER(I27),"NUMBER",IF(AND(CODE(LEFT(I27,1))=40,CODE(RIGHT(I27,1))=41),"ASIS",IF(AND(CODE(LEFT(I27,1))=39,CODE(RIGHT(I27,1))=39),"STRING",IF(AND(CODE(LEFT(I27,1))=34,CODE(RIGHT(I27,1))=34),"STRING",IF(NOT(ISNA(MATCH(I27,Variables!$B$4:$B$1000,0))),"EXPR",IF(NOT(ISNA(MATCH(I27,INDIRECT($B$3&amp;"_ATTR!$A$3:$A$1000"),0))),"ATTR_RESOLUTION",IF(NOT(ISNA(MATCH(I27,InternalColumnNames,0))),"INTERNAL_ATTR",IF(NOT(ISNA(MATCH(I27,INDIRECT("presrc_"&amp;INDEX(Workflows!$A$3:$A$1000,MATCH($F$3,Workflows!$I$3:$I$1000,0))&amp;"!$I$3:$I$1000"),0))),"ATTR","OTHER")))))))))</f>
        <v>ATTR</v>
      </c>
    </row>
    <row r="28" spans="8:12" x14ac:dyDescent="0.35">
      <c r="H28" s="8" t="s">
        <v>89</v>
      </c>
      <c r="I28" s="71" t="str">
        <f t="shared" si="0"/>
        <v>evt_custom2</v>
      </c>
      <c r="J28" s="71"/>
      <c r="L28" s="15" t="str">
        <f ca="1">IF(ISBLANK(I28),"",IF(ISNUMBER(I28),"NUMBER",IF(AND(CODE(LEFT(I28,1))=40,CODE(RIGHT(I28,1))=41),"ASIS",IF(AND(CODE(LEFT(I28,1))=39,CODE(RIGHT(I28,1))=39),"STRING",IF(AND(CODE(LEFT(I28,1))=34,CODE(RIGHT(I28,1))=34),"STRING",IF(NOT(ISNA(MATCH(I28,Variables!$B$4:$B$1000,0))),"EXPR",IF(NOT(ISNA(MATCH(I28,INDIRECT($B$3&amp;"_ATTR!$A$3:$A$1000"),0))),"ATTR_RESOLUTION",IF(NOT(ISNA(MATCH(I28,InternalColumnNames,0))),"INTERNAL_ATTR",IF(NOT(ISNA(MATCH(I28,INDIRECT("presrc_"&amp;INDEX(Workflows!$A$3:$A$1000,MATCH($F$3,Workflows!$I$3:$I$1000,0))&amp;"!$I$3:$I$1000"),0))),"ATTR","OTHER")))))))))</f>
        <v>ATTR</v>
      </c>
    </row>
    <row r="29" spans="8:12" x14ac:dyDescent="0.35">
      <c r="H29" s="8" t="s">
        <v>90</v>
      </c>
      <c r="I29" s="71" t="str">
        <f t="shared" si="0"/>
        <v>evt_custom3</v>
      </c>
      <c r="J29" s="71"/>
      <c r="L29" s="15" t="str">
        <f ca="1">IF(ISBLANK(I29),"",IF(ISNUMBER(I29),"NUMBER",IF(AND(CODE(LEFT(I29,1))=40,CODE(RIGHT(I29,1))=41),"ASIS",IF(AND(CODE(LEFT(I29,1))=39,CODE(RIGHT(I29,1))=39),"STRING",IF(AND(CODE(LEFT(I29,1))=34,CODE(RIGHT(I29,1))=34),"STRING",IF(NOT(ISNA(MATCH(I29,Variables!$B$4:$B$1000,0))),"EXPR",IF(NOT(ISNA(MATCH(I29,INDIRECT($B$3&amp;"_ATTR!$A$3:$A$1000"),0))),"ATTR_RESOLUTION",IF(NOT(ISNA(MATCH(I29,InternalColumnNames,0))),"INTERNAL_ATTR",IF(NOT(ISNA(MATCH(I29,INDIRECT("presrc_"&amp;INDEX(Workflows!$A$3:$A$1000,MATCH($F$3,Workflows!$I$3:$I$1000,0))&amp;"!$I$3:$I$1000"),0))),"ATTR","OTHER")))))))))</f>
        <v>ATTR</v>
      </c>
    </row>
    <row r="30" spans="8:12" x14ac:dyDescent="0.35">
      <c r="H30" s="8" t="s">
        <v>91</v>
      </c>
      <c r="I30" s="71" t="str">
        <f t="shared" si="0"/>
        <v>evt_custom4</v>
      </c>
      <c r="J30" s="71"/>
      <c r="L30" s="15" t="str">
        <f ca="1">IF(ISBLANK(I30),"",IF(ISNUMBER(I30),"NUMBER",IF(AND(CODE(LEFT(I30,1))=40,CODE(RIGHT(I30,1))=41),"ASIS",IF(AND(CODE(LEFT(I30,1))=39,CODE(RIGHT(I30,1))=39),"STRING",IF(AND(CODE(LEFT(I30,1))=34,CODE(RIGHT(I30,1))=34),"STRING",IF(NOT(ISNA(MATCH(I30,Variables!$B$4:$B$1000,0))),"EXPR",IF(NOT(ISNA(MATCH(I30,INDIRECT($B$3&amp;"_ATTR!$A$3:$A$1000"),0))),"ATTR_RESOLUTION",IF(NOT(ISNA(MATCH(I30,InternalColumnNames,0))),"INTERNAL_ATTR",IF(NOT(ISNA(MATCH(I30,INDIRECT("presrc_"&amp;INDEX(Workflows!$A$3:$A$1000,MATCH($F$3,Workflows!$I$3:$I$1000,0))&amp;"!$I$3:$I$1000"),0))),"ATTR","OTHER")))))))))</f>
        <v>ATTR</v>
      </c>
    </row>
    <row r="31" spans="8:12" x14ac:dyDescent="0.35">
      <c r="H31" s="8" t="s">
        <v>92</v>
      </c>
      <c r="I31" s="71" t="str">
        <f t="shared" si="0"/>
        <v>evt_custom5</v>
      </c>
      <c r="J31" s="71"/>
      <c r="L31" s="15" t="str">
        <f ca="1">IF(ISBLANK(I31),"",IF(ISNUMBER(I31),"NUMBER",IF(AND(CODE(LEFT(I31,1))=40,CODE(RIGHT(I31,1))=41),"ASIS",IF(AND(CODE(LEFT(I31,1))=39,CODE(RIGHT(I31,1))=39),"STRING",IF(AND(CODE(LEFT(I31,1))=34,CODE(RIGHT(I31,1))=34),"STRING",IF(NOT(ISNA(MATCH(I31,Variables!$B$4:$B$1000,0))),"EXPR",IF(NOT(ISNA(MATCH(I31,INDIRECT($B$3&amp;"_ATTR!$A$3:$A$1000"),0))),"ATTR_RESOLUTION",IF(NOT(ISNA(MATCH(I31,InternalColumnNames,0))),"INTERNAL_ATTR",IF(NOT(ISNA(MATCH(I31,INDIRECT("presrc_"&amp;INDEX(Workflows!$A$3:$A$1000,MATCH($F$3,Workflows!$I$3:$I$1000,0))&amp;"!$I$3:$I$1000"),0))),"ATTR","OTHER")))))))))</f>
        <v>ATTR</v>
      </c>
    </row>
    <row r="32" spans="8:12" x14ac:dyDescent="0.35">
      <c r="H32" s="8" t="s">
        <v>93</v>
      </c>
      <c r="I32" s="71" t="str">
        <f t="shared" si="0"/>
        <v>evt_custom6</v>
      </c>
      <c r="J32" s="71"/>
      <c r="L32" s="15" t="str">
        <f ca="1">IF(ISBLANK(I32),"",IF(ISNUMBER(I32),"NUMBER",IF(AND(CODE(LEFT(I32,1))=40,CODE(RIGHT(I32,1))=41),"ASIS",IF(AND(CODE(LEFT(I32,1))=39,CODE(RIGHT(I32,1))=39),"STRING",IF(AND(CODE(LEFT(I32,1))=34,CODE(RIGHT(I32,1))=34),"STRING",IF(NOT(ISNA(MATCH(I32,Variables!$B$4:$B$1000,0))),"EXPR",IF(NOT(ISNA(MATCH(I32,INDIRECT($B$3&amp;"_ATTR!$A$3:$A$1000"),0))),"ATTR_RESOLUTION",IF(NOT(ISNA(MATCH(I32,InternalColumnNames,0))),"INTERNAL_ATTR",IF(NOT(ISNA(MATCH(I32,INDIRECT("presrc_"&amp;INDEX(Workflows!$A$3:$A$1000,MATCH($F$3,Workflows!$I$3:$I$1000,0))&amp;"!$I$3:$I$1000"),0))),"ATTR","OTHER")))))))))</f>
        <v>ATTR</v>
      </c>
    </row>
    <row r="33" spans="8:12" x14ac:dyDescent="0.35">
      <c r="H33" s="8" t="s">
        <v>94</v>
      </c>
      <c r="I33" s="71" t="str">
        <f t="shared" si="0"/>
        <v>evt_custom7</v>
      </c>
      <c r="J33" s="71"/>
      <c r="L33" s="15" t="str">
        <f ca="1">IF(ISBLANK(I33),"",IF(ISNUMBER(I33),"NUMBER",IF(AND(CODE(LEFT(I33,1))=40,CODE(RIGHT(I33,1))=41),"ASIS",IF(AND(CODE(LEFT(I33,1))=39,CODE(RIGHT(I33,1))=39),"STRING",IF(AND(CODE(LEFT(I33,1))=34,CODE(RIGHT(I33,1))=34),"STRING",IF(NOT(ISNA(MATCH(I33,Variables!$B$4:$B$1000,0))),"EXPR",IF(NOT(ISNA(MATCH(I33,INDIRECT($B$3&amp;"_ATTR!$A$3:$A$1000"),0))),"ATTR_RESOLUTION",IF(NOT(ISNA(MATCH(I33,InternalColumnNames,0))),"INTERNAL_ATTR",IF(NOT(ISNA(MATCH(I33,INDIRECT("presrc_"&amp;INDEX(Workflows!$A$3:$A$1000,MATCH($F$3,Workflows!$I$3:$I$1000,0))&amp;"!$I$3:$I$1000"),0))),"ATTR","OTHER")))))))))</f>
        <v>ATTR</v>
      </c>
    </row>
    <row r="34" spans="8:12" x14ac:dyDescent="0.35">
      <c r="H34" s="8" t="s">
        <v>95</v>
      </c>
      <c r="I34" s="71" t="str">
        <f t="shared" si="0"/>
        <v>evt_custom8</v>
      </c>
      <c r="J34" s="71"/>
      <c r="L34" s="15" t="str">
        <f ca="1">IF(ISBLANK(I34),"",IF(ISNUMBER(I34),"NUMBER",IF(AND(CODE(LEFT(I34,1))=40,CODE(RIGHT(I34,1))=41),"ASIS",IF(AND(CODE(LEFT(I34,1))=39,CODE(RIGHT(I34,1))=39),"STRING",IF(AND(CODE(LEFT(I34,1))=34,CODE(RIGHT(I34,1))=34),"STRING",IF(NOT(ISNA(MATCH(I34,Variables!$B$4:$B$1000,0))),"EXPR",IF(NOT(ISNA(MATCH(I34,INDIRECT($B$3&amp;"_ATTR!$A$3:$A$1000"),0))),"ATTR_RESOLUTION",IF(NOT(ISNA(MATCH(I34,InternalColumnNames,0))),"INTERNAL_ATTR",IF(NOT(ISNA(MATCH(I34,INDIRECT("presrc_"&amp;INDEX(Workflows!$A$3:$A$1000,MATCH($F$3,Workflows!$I$3:$I$1000,0))&amp;"!$I$3:$I$1000"),0))),"ATTR","OTHER")))))))))</f>
        <v>ATTR</v>
      </c>
    </row>
    <row r="35" spans="8:12" x14ac:dyDescent="0.35">
      <c r="H35" s="8" t="s">
        <v>96</v>
      </c>
      <c r="I35" s="71" t="str">
        <f t="shared" si="0"/>
        <v>evt_custom9</v>
      </c>
      <c r="J35" s="71"/>
      <c r="L35" s="15" t="str">
        <f ca="1">IF(ISBLANK(I35),"",IF(ISNUMBER(I35),"NUMBER",IF(AND(CODE(LEFT(I35,1))=40,CODE(RIGHT(I35,1))=41),"ASIS",IF(AND(CODE(LEFT(I35,1))=39,CODE(RIGHT(I35,1))=39),"STRING",IF(AND(CODE(LEFT(I35,1))=34,CODE(RIGHT(I35,1))=34),"STRING",IF(NOT(ISNA(MATCH(I35,Variables!$B$4:$B$1000,0))),"EXPR",IF(NOT(ISNA(MATCH(I35,INDIRECT($B$3&amp;"_ATTR!$A$3:$A$1000"),0))),"ATTR_RESOLUTION",IF(NOT(ISNA(MATCH(I35,InternalColumnNames,0))),"INTERNAL_ATTR",IF(NOT(ISNA(MATCH(I35,INDIRECT("presrc_"&amp;INDEX(Workflows!$A$3:$A$1000,MATCH($F$3,Workflows!$I$3:$I$1000,0))&amp;"!$I$3:$I$1000"),0))),"ATTR","OTHER")))))))))</f>
        <v>ATTR</v>
      </c>
    </row>
    <row r="36" spans="8:12" x14ac:dyDescent="0.35">
      <c r="H36" s="8" t="s">
        <v>70</v>
      </c>
      <c r="I36" s="71" t="str">
        <f t="shared" si="0"/>
        <v>evt_custom10</v>
      </c>
      <c r="J36" s="71"/>
      <c r="L36" s="15" t="str">
        <f ca="1">IF(ISBLANK(I36),"",IF(ISNUMBER(I36),"NUMBER",IF(AND(CODE(LEFT(I36,1))=40,CODE(RIGHT(I36,1))=41),"ASIS",IF(AND(CODE(LEFT(I36,1))=39,CODE(RIGHT(I36,1))=39),"STRING",IF(AND(CODE(LEFT(I36,1))=34,CODE(RIGHT(I36,1))=34),"STRING",IF(NOT(ISNA(MATCH(I36,Variables!$B$4:$B$1000,0))),"EXPR",IF(NOT(ISNA(MATCH(I36,INDIRECT($B$3&amp;"_ATTR!$A$3:$A$1000"),0))),"ATTR_RESOLUTION",IF(NOT(ISNA(MATCH(I36,InternalColumnNames,0))),"INTERNAL_ATTR",IF(NOT(ISNA(MATCH(I36,INDIRECT("presrc_"&amp;INDEX(Workflows!$A$3:$A$1000,MATCH($F$3,Workflows!$I$3:$I$1000,0))&amp;"!$I$3:$I$1000"),0))),"ATTR","OTHER")))))))))</f>
        <v>ATTR</v>
      </c>
    </row>
    <row r="37" spans="8:12" x14ac:dyDescent="0.35">
      <c r="H37" s="8" t="s">
        <v>97</v>
      </c>
      <c r="I37" s="71" t="str">
        <f t="shared" si="0"/>
        <v>evt_custom11</v>
      </c>
      <c r="J37" s="71"/>
      <c r="L37" s="15" t="str">
        <f ca="1">IF(ISBLANK(I37),"",IF(ISNUMBER(I37),"NUMBER",IF(AND(CODE(LEFT(I37,1))=40,CODE(RIGHT(I37,1))=41),"ASIS",IF(AND(CODE(LEFT(I37,1))=39,CODE(RIGHT(I37,1))=39),"STRING",IF(AND(CODE(LEFT(I37,1))=34,CODE(RIGHT(I37,1))=34),"STRING",IF(NOT(ISNA(MATCH(I37,Variables!$B$4:$B$1000,0))),"EXPR",IF(NOT(ISNA(MATCH(I37,INDIRECT($B$3&amp;"_ATTR!$A$3:$A$1000"),0))),"ATTR_RESOLUTION",IF(NOT(ISNA(MATCH(I37,InternalColumnNames,0))),"INTERNAL_ATTR",IF(NOT(ISNA(MATCH(I37,INDIRECT("presrc_"&amp;INDEX(Workflows!$A$3:$A$1000,MATCH($F$3,Workflows!$I$3:$I$1000,0))&amp;"!$I$3:$I$1000"),0))),"ATTR","OTHER")))))))))</f>
        <v>ATTR</v>
      </c>
    </row>
    <row r="38" spans="8:12" x14ac:dyDescent="0.35">
      <c r="H38" s="8" t="s">
        <v>98</v>
      </c>
      <c r="I38" s="71" t="str">
        <f t="shared" si="0"/>
        <v>evt_custom12</v>
      </c>
      <c r="J38" s="71"/>
      <c r="L38" s="15" t="str">
        <f ca="1">IF(ISBLANK(I38),"",IF(ISNUMBER(I38),"NUMBER",IF(AND(CODE(LEFT(I38,1))=40,CODE(RIGHT(I38,1))=41),"ASIS",IF(AND(CODE(LEFT(I38,1))=39,CODE(RIGHT(I38,1))=39),"STRING",IF(AND(CODE(LEFT(I38,1))=34,CODE(RIGHT(I38,1))=34),"STRING",IF(NOT(ISNA(MATCH(I38,Variables!$B$4:$B$1000,0))),"EXPR",IF(NOT(ISNA(MATCH(I38,INDIRECT($B$3&amp;"_ATTR!$A$3:$A$1000"),0))),"ATTR_RESOLUTION",IF(NOT(ISNA(MATCH(I38,InternalColumnNames,0))),"INTERNAL_ATTR",IF(NOT(ISNA(MATCH(I38,INDIRECT("presrc_"&amp;INDEX(Workflows!$A$3:$A$1000,MATCH($F$3,Workflows!$I$3:$I$1000,0))&amp;"!$I$3:$I$1000"),0))),"ATTR","OTHER")))))))))</f>
        <v>ATTR</v>
      </c>
    </row>
    <row r="39" spans="8:12" x14ac:dyDescent="0.35">
      <c r="H39" s="8" t="s">
        <v>99</v>
      </c>
      <c r="I39" s="71" t="str">
        <f t="shared" si="0"/>
        <v>evt_custom13</v>
      </c>
      <c r="J39" s="71"/>
      <c r="L39" s="15" t="str">
        <f ca="1">IF(ISBLANK(I39),"",IF(ISNUMBER(I39),"NUMBER",IF(AND(CODE(LEFT(I39,1))=40,CODE(RIGHT(I39,1))=41),"ASIS",IF(AND(CODE(LEFT(I39,1))=39,CODE(RIGHT(I39,1))=39),"STRING",IF(AND(CODE(LEFT(I39,1))=34,CODE(RIGHT(I39,1))=34),"STRING",IF(NOT(ISNA(MATCH(I39,Variables!$B$4:$B$1000,0))),"EXPR",IF(NOT(ISNA(MATCH(I39,INDIRECT($B$3&amp;"_ATTR!$A$3:$A$1000"),0))),"ATTR_RESOLUTION",IF(NOT(ISNA(MATCH(I39,InternalColumnNames,0))),"INTERNAL_ATTR",IF(NOT(ISNA(MATCH(I39,INDIRECT("presrc_"&amp;INDEX(Workflows!$A$3:$A$1000,MATCH($F$3,Workflows!$I$3:$I$1000,0))&amp;"!$I$3:$I$1000"),0))),"ATTR","OTHER")))))))))</f>
        <v>ATTR</v>
      </c>
    </row>
    <row r="40" spans="8:12" x14ac:dyDescent="0.35">
      <c r="H40" s="8" t="s">
        <v>100</v>
      </c>
      <c r="I40" s="71" t="str">
        <f t="shared" si="0"/>
        <v>evt_custom14</v>
      </c>
      <c r="J40" s="71"/>
      <c r="L40" s="15" t="str">
        <f ca="1">IF(ISBLANK(I40),"",IF(ISNUMBER(I40),"NUMBER",IF(AND(CODE(LEFT(I40,1))=40,CODE(RIGHT(I40,1))=41),"ASIS",IF(AND(CODE(LEFT(I40,1))=39,CODE(RIGHT(I40,1))=39),"STRING",IF(AND(CODE(LEFT(I40,1))=34,CODE(RIGHT(I40,1))=34),"STRING",IF(NOT(ISNA(MATCH(I40,Variables!$B$4:$B$1000,0))),"EXPR",IF(NOT(ISNA(MATCH(I40,INDIRECT($B$3&amp;"_ATTR!$A$3:$A$1000"),0))),"ATTR_RESOLUTION",IF(NOT(ISNA(MATCH(I40,InternalColumnNames,0))),"INTERNAL_ATTR",IF(NOT(ISNA(MATCH(I40,INDIRECT("presrc_"&amp;INDEX(Workflows!$A$3:$A$1000,MATCH($F$3,Workflows!$I$3:$I$1000,0))&amp;"!$I$3:$I$1000"),0))),"ATTR","OTHER")))))))))</f>
        <v>ATTR</v>
      </c>
    </row>
    <row r="41" spans="8:12" x14ac:dyDescent="0.35">
      <c r="H41" s="8" t="s">
        <v>101</v>
      </c>
      <c r="I41" s="71" t="str">
        <f t="shared" si="0"/>
        <v>evt_custom15</v>
      </c>
      <c r="J41" s="71"/>
      <c r="L41" s="15" t="str">
        <f ca="1">IF(ISBLANK(I41),"",IF(ISNUMBER(I41),"NUMBER",IF(AND(CODE(LEFT(I41,1))=40,CODE(RIGHT(I41,1))=41),"ASIS",IF(AND(CODE(LEFT(I41,1))=39,CODE(RIGHT(I41,1))=39),"STRING",IF(AND(CODE(LEFT(I41,1))=34,CODE(RIGHT(I41,1))=34),"STRING",IF(NOT(ISNA(MATCH(I41,Variables!$B$4:$B$1000,0))),"EXPR",IF(NOT(ISNA(MATCH(I41,INDIRECT($B$3&amp;"_ATTR!$A$3:$A$1000"),0))),"ATTR_RESOLUTION",IF(NOT(ISNA(MATCH(I41,InternalColumnNames,0))),"INTERNAL_ATTR",IF(NOT(ISNA(MATCH(I41,INDIRECT("presrc_"&amp;INDEX(Workflows!$A$3:$A$1000,MATCH($F$3,Workflows!$I$3:$I$1000,0))&amp;"!$I$3:$I$1000"),0))),"ATTR","OTHER")))))))))</f>
        <v>ATTR</v>
      </c>
    </row>
    <row r="42" spans="8:12" x14ac:dyDescent="0.35">
      <c r="H42" s="8" t="s">
        <v>102</v>
      </c>
      <c r="I42" s="71" t="str">
        <f t="shared" si="0"/>
        <v>evt_custom16</v>
      </c>
      <c r="J42" s="71"/>
      <c r="L42" s="15" t="str">
        <f ca="1">IF(ISBLANK(I42),"",IF(ISNUMBER(I42),"NUMBER",IF(AND(CODE(LEFT(I42,1))=40,CODE(RIGHT(I42,1))=41),"ASIS",IF(AND(CODE(LEFT(I42,1))=39,CODE(RIGHT(I42,1))=39),"STRING",IF(AND(CODE(LEFT(I42,1))=34,CODE(RIGHT(I42,1))=34),"STRING",IF(NOT(ISNA(MATCH(I42,Variables!$B$4:$B$1000,0))),"EXPR",IF(NOT(ISNA(MATCH(I42,INDIRECT($B$3&amp;"_ATTR!$A$3:$A$1000"),0))),"ATTR_RESOLUTION",IF(NOT(ISNA(MATCH(I42,InternalColumnNames,0))),"INTERNAL_ATTR",IF(NOT(ISNA(MATCH(I42,INDIRECT("presrc_"&amp;INDEX(Workflows!$A$3:$A$1000,MATCH($F$3,Workflows!$I$3:$I$1000,0))&amp;"!$I$3:$I$1000"),0))),"ATTR","OTHER")))))))))</f>
        <v>ATTR</v>
      </c>
    </row>
    <row r="43" spans="8:12" x14ac:dyDescent="0.35">
      <c r="H43" s="8" t="s">
        <v>103</v>
      </c>
      <c r="I43" s="71" t="str">
        <f t="shared" si="0"/>
        <v>evt_custom17</v>
      </c>
      <c r="J43" s="71"/>
      <c r="L43" s="15" t="str">
        <f ca="1">IF(ISBLANK(I43),"",IF(ISNUMBER(I43),"NUMBER",IF(AND(CODE(LEFT(I43,1))=40,CODE(RIGHT(I43,1))=41),"ASIS",IF(AND(CODE(LEFT(I43,1))=39,CODE(RIGHT(I43,1))=39),"STRING",IF(AND(CODE(LEFT(I43,1))=34,CODE(RIGHT(I43,1))=34),"STRING",IF(NOT(ISNA(MATCH(I43,Variables!$B$4:$B$1000,0))),"EXPR",IF(NOT(ISNA(MATCH(I43,INDIRECT($B$3&amp;"_ATTR!$A$3:$A$1000"),0))),"ATTR_RESOLUTION",IF(NOT(ISNA(MATCH(I43,InternalColumnNames,0))),"INTERNAL_ATTR",IF(NOT(ISNA(MATCH(I43,INDIRECT("presrc_"&amp;INDEX(Workflows!$A$3:$A$1000,MATCH($F$3,Workflows!$I$3:$I$1000,0))&amp;"!$I$3:$I$1000"),0))),"ATTR","OTHER")))))))))</f>
        <v>ATTR</v>
      </c>
    </row>
    <row r="44" spans="8:12" x14ac:dyDescent="0.35">
      <c r="H44" s="8" t="s">
        <v>104</v>
      </c>
      <c r="I44" s="71" t="str">
        <f t="shared" si="0"/>
        <v>evt_custom18</v>
      </c>
      <c r="J44" s="71"/>
      <c r="L44" s="15" t="str">
        <f ca="1">IF(ISBLANK(I44),"",IF(ISNUMBER(I44),"NUMBER",IF(AND(CODE(LEFT(I44,1))=40,CODE(RIGHT(I44,1))=41),"ASIS",IF(AND(CODE(LEFT(I44,1))=39,CODE(RIGHT(I44,1))=39),"STRING",IF(AND(CODE(LEFT(I44,1))=34,CODE(RIGHT(I44,1))=34),"STRING",IF(NOT(ISNA(MATCH(I44,Variables!$B$4:$B$1000,0))),"EXPR",IF(NOT(ISNA(MATCH(I44,INDIRECT($B$3&amp;"_ATTR!$A$3:$A$1000"),0))),"ATTR_RESOLUTION",IF(NOT(ISNA(MATCH(I44,InternalColumnNames,0))),"INTERNAL_ATTR",IF(NOT(ISNA(MATCH(I44,INDIRECT("presrc_"&amp;INDEX(Workflows!$A$3:$A$1000,MATCH($F$3,Workflows!$I$3:$I$1000,0))&amp;"!$I$3:$I$1000"),0))),"ATTR","OTHER")))))))))</f>
        <v>ATTR</v>
      </c>
    </row>
    <row r="45" spans="8:12" x14ac:dyDescent="0.35">
      <c r="H45" s="8" t="s">
        <v>105</v>
      </c>
      <c r="I45" s="71" t="str">
        <f t="shared" si="0"/>
        <v>evt_custom19</v>
      </c>
      <c r="J45" s="71"/>
      <c r="L45" s="15" t="str">
        <f ca="1">IF(ISBLANK(I45),"",IF(ISNUMBER(I45),"NUMBER",IF(AND(CODE(LEFT(I45,1))=40,CODE(RIGHT(I45,1))=41),"ASIS",IF(AND(CODE(LEFT(I45,1))=39,CODE(RIGHT(I45,1))=39),"STRING",IF(AND(CODE(LEFT(I45,1))=34,CODE(RIGHT(I45,1))=34),"STRING",IF(NOT(ISNA(MATCH(I45,Variables!$B$4:$B$1000,0))),"EXPR",IF(NOT(ISNA(MATCH(I45,INDIRECT($B$3&amp;"_ATTR!$A$3:$A$1000"),0))),"ATTR_RESOLUTION",IF(NOT(ISNA(MATCH(I45,InternalColumnNames,0))),"INTERNAL_ATTR",IF(NOT(ISNA(MATCH(I45,INDIRECT("presrc_"&amp;INDEX(Workflows!$A$3:$A$1000,MATCH($F$3,Workflows!$I$3:$I$1000,0))&amp;"!$I$3:$I$1000"),0))),"ATTR","OTHER")))))))))</f>
        <v>ATTR</v>
      </c>
    </row>
    <row r="46" spans="8:12" x14ac:dyDescent="0.35">
      <c r="H46" s="8" t="s">
        <v>106</v>
      </c>
      <c r="I46" s="71" t="str">
        <f t="shared" si="0"/>
        <v>evt_custom20</v>
      </c>
      <c r="J46" s="71"/>
      <c r="L46" s="15" t="str">
        <f ca="1">IF(ISBLANK(I46),"",IF(ISNUMBER(I46),"NUMBER",IF(AND(CODE(LEFT(I46,1))=40,CODE(RIGHT(I46,1))=41),"ASIS",IF(AND(CODE(LEFT(I46,1))=39,CODE(RIGHT(I46,1))=39),"STRING",IF(AND(CODE(LEFT(I46,1))=34,CODE(RIGHT(I46,1))=34),"STRING",IF(NOT(ISNA(MATCH(I46,Variables!$B$4:$B$1000,0))),"EXPR",IF(NOT(ISNA(MATCH(I46,INDIRECT($B$3&amp;"_ATTR!$A$3:$A$1000"),0))),"ATTR_RESOLUTION",IF(NOT(ISNA(MATCH(I46,InternalColumnNames,0))),"INTERNAL_ATTR",IF(NOT(ISNA(MATCH(I46,INDIRECT("presrc_"&amp;INDEX(Workflows!$A$3:$A$1000,MATCH($F$3,Workflows!$I$3:$I$1000,0))&amp;"!$I$3:$I$1000"),0))),"ATTR","OTHER")))))))))</f>
        <v>ATTR</v>
      </c>
    </row>
  </sheetData>
  <conditionalFormatting sqref="L3:L46">
    <cfRule type="cellIs" dxfId="1131" priority="2" stopIfTrue="1" operator="equal">
      <formula>"OTHER"</formula>
    </cfRule>
    <cfRule type="cellIs" dxfId="1130" priority="3" stopIfTrue="1" operator="equal">
      <formula>"ASIS"</formula>
    </cfRule>
    <cfRule type="cellIs" dxfId="1129" priority="4" stopIfTrue="1" operator="equal">
      <formula>"STRING"</formula>
    </cfRule>
    <cfRule type="cellIs" dxfId="1128" priority="5" stopIfTrue="1" operator="equal">
      <formula>"NUMBER"</formula>
    </cfRule>
    <cfRule type="cellIs" dxfId="1127" priority="6" stopIfTrue="1" operator="equal">
      <formula>"EXPR"</formula>
    </cfRule>
    <cfRule type="cellIs" dxfId="1126" priority="7" stopIfTrue="1" operator="equal">
      <formula>"ATTR_RESOLUTION"</formula>
    </cfRule>
    <cfRule type="cellIs" dxfId="1125" priority="8" stopIfTrue="1" operator="equal">
      <formula>"ATTR"</formula>
    </cfRule>
  </conditionalFormatting>
  <conditionalFormatting sqref="L3:L46">
    <cfRule type="cellIs" dxfId="1124" priority="1" operator="equal">
      <formula>"INTERNAL_ATTR"</formula>
    </cfRule>
  </conditionalFormatting>
  <dataValidations count="5">
    <dataValidation type="whole" allowBlank="1" showInputMessage="1" showErrorMessage="1" error="Only numbers from 1-20 are allowed" sqref="J3:J46" xr:uid="{00000000-0002-0000-6A00-000000000000}">
      <formula1>1</formula1>
      <formula2>20</formula2>
    </dataValidation>
    <dataValidation type="list" allowBlank="1" showInputMessage="1" showErrorMessage="1" sqref="A12" xr:uid="{00000000-0002-0000-6A00-000001000000}">
      <formula1>expressionList</formula1>
    </dataValidation>
    <dataValidation type="list" allowBlank="1" showInputMessage="1" showErrorMessage="1" sqref="D7" xr:uid="{00000000-0002-0000-6A00-000002000000}">
      <formula1>Enable_Values</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I3:I46" xr:uid="{00000000-0002-0000-6A00-000003000000}">
      <formula1>(L3&lt;&gt;"OTHER")</formula1>
    </dataValidation>
    <dataValidation type="whole" allowBlank="1" showInputMessage="1" showErrorMessage="1" sqref="K3:K45" xr:uid="{00000000-0002-0000-6A00-000004000000}">
      <formula1>1</formula1>
      <formula2>20</formula2>
    </dataValidation>
  </dataValidation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13">
    <tabColor rgb="FF92D050"/>
  </sheetPr>
  <dimension ref="A1:N54"/>
  <sheetViews>
    <sheetView showGridLines="0" zoomScale="130" zoomScaleNormal="130" workbookViewId="0">
      <selection activeCell="A10" sqref="A10"/>
    </sheetView>
  </sheetViews>
  <sheetFormatPr defaultColWidth="0" defaultRowHeight="14.5" zeroHeight="1" x14ac:dyDescent="0.35"/>
  <cols>
    <col min="1" max="1" width="34.453125" bestFit="1" customWidth="1"/>
    <col min="2" max="2" width="19.81640625" bestFit="1" customWidth="1"/>
    <col min="3" max="3" width="33.453125" bestFit="1" customWidth="1"/>
    <col min="4" max="4" width="18.1796875" bestFit="1" customWidth="1"/>
    <col min="5" max="5" width="42.81640625" bestFit="1" customWidth="1"/>
    <col min="6" max="6" width="20.1796875" bestFit="1" customWidth="1"/>
    <col min="7" max="7" width="51.6328125" bestFit="1" customWidth="1"/>
    <col min="8" max="8" width="20.1796875" style="28" customWidth="1"/>
    <col min="9" max="9" width="27.1796875" customWidth="1"/>
    <col min="10" max="11" width="84.1796875" customWidth="1"/>
    <col min="12" max="12" width="26.453125" style="28" customWidth="1"/>
    <col min="13" max="13" width="27.1796875" bestFit="1" customWidth="1"/>
    <col min="14" max="14" width="8.81640625" customWidth="1"/>
    <col min="15" max="16384" width="8.81640625" hidden="1"/>
  </cols>
  <sheetData>
    <row r="1" spans="1:13" x14ac:dyDescent="0.35">
      <c r="A1" s="31" t="s">
        <v>324</v>
      </c>
      <c r="B1" s="31"/>
      <c r="C1" s="31"/>
      <c r="D1" s="31"/>
      <c r="E1" s="31"/>
      <c r="F1" s="31"/>
      <c r="G1" s="28"/>
      <c r="I1" s="28"/>
      <c r="J1" s="28"/>
      <c r="K1" s="28"/>
    </row>
    <row r="2" spans="1:13" x14ac:dyDescent="0.35">
      <c r="A2" s="29" t="s">
        <v>11</v>
      </c>
      <c r="B2" s="29" t="s">
        <v>199</v>
      </c>
      <c r="C2" s="29" t="s">
        <v>154</v>
      </c>
      <c r="D2" s="29" t="s">
        <v>201</v>
      </c>
      <c r="E2" s="29" t="s">
        <v>202</v>
      </c>
      <c r="F2" s="29" t="s">
        <v>203</v>
      </c>
      <c r="G2" s="29" t="s">
        <v>10</v>
      </c>
      <c r="H2" s="29" t="s">
        <v>219</v>
      </c>
      <c r="I2" s="29" t="s">
        <v>125</v>
      </c>
      <c r="J2" s="29" t="s">
        <v>34</v>
      </c>
      <c r="K2" s="29" t="s">
        <v>35</v>
      </c>
      <c r="L2" s="29" t="s">
        <v>107</v>
      </c>
      <c r="M2" s="29" t="s">
        <v>36</v>
      </c>
    </row>
    <row r="3" spans="1:13" ht="29" x14ac:dyDescent="0.35">
      <c r="A3" s="56" t="str">
        <f t="array" aca="1" ref="A3" ca="1">IFERROR(
 INDEX(Workflows!D$3:D$992,
  SMALL(
   IF(
    UPPER(Workflows!$Q$3:$Q$992)="SPEND_FALSE",
    ROW(Workflows!$D$3:D$992)-ROW(Workflows!D$3)+1
   ),
   ROWS(Workflows!D$3:'Workflows'!D3)
  )
 ),"")</f>
        <v>DSDK</v>
      </c>
      <c r="B3" s="56" t="str">
        <f ca="1">SUBSTITUTE(SUBSTITUTE(G3,A3,""),"__","_")</f>
        <v>SPEND_PRESRC</v>
      </c>
      <c r="C3" s="56" t="str">
        <f t="array" aca="1" ref="C3" ca="1">IFERROR(
 INDEX(Workflows!E$3:E$992,
  SMALL(
   IF(
    UPPER(Workflows!$Q$3:$Q$992)="SPEND_FALSE",
    ROW(Workflows!$D$3:E$992)-ROW(Workflows!E$3)+1
   ),
   ROWS(Workflows!E$3:'Workflows'!E3)
  )
 ),"")</f>
        <v>daily_campaign_placement_cost_feed</v>
      </c>
      <c r="D3" s="56" t="str">
        <f ca="1">IF(NOT(C3=""),"CLIENT_RAW_DB","")</f>
        <v>CLIENT_RAW_DB</v>
      </c>
      <c r="E3" s="56" t="str">
        <f t="array" aca="1" ref="E3" ca="1">IFERROR(
 INDEX(Workflows!H$3:H$992,
  SMALL(
   IF(
    UPPER(Workflows!$Q$3:$Q$992)="SPEND_FALSE",
    ROW(Workflows!$D$3:H$992)-ROW(Workflows!H$3)+1
   ),
   ROWS(Workflows!H$3:'Workflows'!H3)
  )
 ),"")</f>
        <v>raw_dsdk_daily_campaign_placement_cost_feed</v>
      </c>
      <c r="F3" s="59" t="str">
        <f ca="1">IF(NOT(C3=""),"CLIENT_PRESRC_DB","")</f>
        <v>CLIENT_PRESRC_DB</v>
      </c>
      <c r="G3" s="59" t="str">
        <f t="array" aca="1" ref="G3" ca="1">IFERROR(
 INDEX(Workflows!I$3:I$992,
  SMALL(
   IF(
    UPPER(Workflows!$Q$3:$Q$992)="SPEND_FALSE",
    ROW(Workflows!$D$3:I$992)-ROW(Workflows!I$3)+1
   ),
   ROWS(Workflows!I$3:'Workflows'!I3)
  )
 ),"")</f>
        <v>SPEND_DSDK_PRESRC</v>
      </c>
      <c r="H3" s="80" t="b">
        <v>1</v>
      </c>
      <c r="I3" s="80" t="s">
        <v>721</v>
      </c>
      <c r="J3" s="81" t="s">
        <v>1079</v>
      </c>
      <c r="K3" s="81" t="s">
        <v>1300</v>
      </c>
      <c r="L3" s="81" t="s">
        <v>328</v>
      </c>
      <c r="M3" s="81" t="s">
        <v>327</v>
      </c>
    </row>
    <row r="4" spans="1:13" x14ac:dyDescent="0.35">
      <c r="A4" s="56" t="str">
        <f t="array" aca="1" ref="A4" ca="1">IFERROR(
 INDEX(Workflows!D$3:D$992,
  SMALL(
   IF(
    UPPER(Workflows!$Q$3:$Q$992)="SPEND_FALSE",
    ROW(Workflows!$D$3:D$992)-ROW(Workflows!D$3)+1
   ),
   ROWS(Workflows!D$3:'Workflows'!D4)
  )
 ),"")</f>
        <v>CUSTOM_DISPLAY_REVJET_SPEND</v>
      </c>
      <c r="B4" s="56" t="str">
        <f t="shared" ref="B4:B24" ca="1" si="0">SUBSTITUTE(SUBSTITUTE(G4,A4,""),"__","_")</f>
        <v>SPEND_PRESRC</v>
      </c>
      <c r="C4" s="56" t="str">
        <f t="array" aca="1" ref="C4" ca="1">IFERROR(
 INDEX(Workflows!E$3:E$992,
  SMALL(
   IF(
    UPPER(Workflows!$Q$3:$Q$992)="SPEND_FALSE",
    ROW(Workflows!$D$3:E$992)-ROW(Workflows!E$3)+1
   ),
   ROWS(Workflows!E$3:'Workflows'!E4)
  )
 ),"")</f>
        <v>DISPLAY_REVJET_SPEND</v>
      </c>
      <c r="D4" s="56" t="str">
        <f t="shared" ref="D4:D24" ca="1" si="1">IF(NOT(C4=""),"CLIENT_RAW_DB","")</f>
        <v>CLIENT_RAW_DB</v>
      </c>
      <c r="E4" s="56" t="str">
        <f t="array" aca="1" ref="E4" ca="1">IFERROR(
 INDEX(Workflows!H$3:H$992,
  SMALL(
   IF(
    UPPER(Workflows!$Q$3:$Q$992)="SPEND_FALSE",
    ROW(Workflows!$D$3:H$992)-ROW(Workflows!H$3)+1
   ),
   ROWS(Workflows!H$3:'Workflows'!H4)
  )
 ),"")</f>
        <v>raw_custom_display_revjet_spend_display_revjet_spend</v>
      </c>
      <c r="F4" s="56" t="str">
        <f t="shared" ref="F4:F24" ca="1" si="2">IF(NOT(C4=""),"CLIENT_PRESRC_DB","")</f>
        <v>CLIENT_PRESRC_DB</v>
      </c>
      <c r="G4" s="56" t="str">
        <f t="array" aca="1" ref="G4" ca="1">IFERROR(
 INDEX(Workflows!I$3:I$992,
  SMALL(
   IF(
    UPPER(Workflows!$Q$3:$Q$992)="SPEND_FALSE",
    ROW(Workflows!$D$3:I$992)-ROW(Workflows!I$3)+1
   ),
   ROWS(Workflows!I$3:'Workflows'!I4)
  )
 ),"")</f>
        <v>SPEND_CUSTOM_DISPLAY_REVJET_SPEND_PRESRC</v>
      </c>
      <c r="H4" s="80" t="b">
        <v>0</v>
      </c>
      <c r="I4" s="71"/>
      <c r="J4" s="71" t="s">
        <v>1197</v>
      </c>
      <c r="K4" s="71" t="s">
        <v>1173</v>
      </c>
      <c r="L4" s="72" t="s">
        <v>1176</v>
      </c>
      <c r="M4" s="81" t="s">
        <v>327</v>
      </c>
    </row>
    <row r="5" spans="1:13" x14ac:dyDescent="0.35">
      <c r="A5" s="56" t="str">
        <f t="array" aca="1" ref="A5" ca="1">IFERROR(
 INDEX(Workflows!D$3:D$992,
  SMALL(
   IF(
    UPPER(Workflows!$Q$3:$Q$992)="SPEND_FALSE",
    ROW(Workflows!$D$3:D$992)-ROW(Workflows!D$3)+1
   ),
   ROWS(Workflows!D$3:'Workflows'!D5)
  )
 ),"")</f>
        <v>CUSTOM_DISPLAY_DCM_SPEND</v>
      </c>
      <c r="B5" s="56" t="str">
        <f t="shared" ca="1" si="0"/>
        <v>SPEND_PRESRC</v>
      </c>
      <c r="C5" s="56" t="str">
        <f t="array" aca="1" ref="C5" ca="1">IFERROR(
 INDEX(Workflows!E$3:E$992,
  SMALL(
   IF(
    UPPER(Workflows!$Q$3:$Q$992)="SPEND_FALSE",
    ROW(Workflows!$D$3:E$992)-ROW(Workflows!E$3)+1
   ),
   ROWS(Workflows!E$3:'Workflows'!E5)
  )
 ),"")</f>
        <v>DISPLAY_DCM_SPEND</v>
      </c>
      <c r="D5" s="56" t="str">
        <f t="shared" ca="1" si="1"/>
        <v>CLIENT_RAW_DB</v>
      </c>
      <c r="E5" s="56" t="str">
        <f t="array" aca="1" ref="E5" ca="1">IFERROR(
 INDEX(Workflows!H$3:H$992,
  SMALL(
   IF(
    UPPER(Workflows!$Q$3:$Q$992)="SPEND_FALSE",
    ROW(Workflows!$D$3:H$992)-ROW(Workflows!H$3)+1
   ),
   ROWS(Workflows!H$3:'Workflows'!H5)
  )
 ),"")</f>
        <v>raw_custom_display_dcm_spend_display_dcm_spend</v>
      </c>
      <c r="F5" s="56" t="str">
        <f t="shared" ca="1" si="2"/>
        <v>CLIENT_PRESRC_DB</v>
      </c>
      <c r="G5" s="56" t="str">
        <f t="array" aca="1" ref="G5" ca="1">IFERROR(
 INDEX(Workflows!I$3:I$992,
  SMALL(
   IF(
    UPPER(Workflows!$Q$3:$Q$992)="SPEND_FALSE",
    ROW(Workflows!$D$3:I$992)-ROW(Workflows!I$3)+1
   ),
   ROWS(Workflows!I$3:'Workflows'!I5)
  )
 ),"")</f>
        <v>SPEND_CUSTOM_DISPLAY_DCM_SPEND_PRESRC</v>
      </c>
      <c r="H5" s="80" t="b">
        <v>0</v>
      </c>
      <c r="I5" s="71"/>
      <c r="J5" s="71" t="s">
        <v>1197</v>
      </c>
      <c r="K5" s="71" t="s">
        <v>1173</v>
      </c>
      <c r="L5" s="71" t="s">
        <v>1177</v>
      </c>
      <c r="M5" s="81" t="s">
        <v>327</v>
      </c>
    </row>
    <row r="6" spans="1:13" x14ac:dyDescent="0.35">
      <c r="A6" s="56" t="str">
        <f t="array" aca="1" ref="A6" ca="1">IFERROR(
 INDEX(Workflows!D$3:D$992,
  SMALL(
   IF(
    UPPER(Workflows!$Q$3:$Q$992)="SPEND_FALSE",
    ROW(Workflows!$D$3:D$992)-ROW(Workflows!D$3)+1
   ),
   ROWS(Workflows!D$3:'Workflows'!D6)
  )
 ),"")</f>
        <v>CUSTOM_PAID_SEARCH_SPEND</v>
      </c>
      <c r="B6" s="56" t="str">
        <f t="shared" ca="1" si="0"/>
        <v>SPEND_PRESRC</v>
      </c>
      <c r="C6" s="56" t="str">
        <f t="array" aca="1" ref="C6" ca="1">IFERROR(
 INDEX(Workflows!E$3:E$992,
  SMALL(
   IF(
    UPPER(Workflows!$Q$3:$Q$992)="SPEND_FALSE",
    ROW(Workflows!$D$3:E$992)-ROW(Workflows!E$3)+1
   ),
   ROWS(Workflows!E$3:'Workflows'!E6)
  )
 ),"")</f>
        <v>PAID_SEARCH_SPEND</v>
      </c>
      <c r="D6" s="56" t="str">
        <f t="shared" ca="1" si="1"/>
        <v>CLIENT_RAW_DB</v>
      </c>
      <c r="E6" s="56" t="str">
        <f t="array" aca="1" ref="E6" ca="1">IFERROR(
 INDEX(Workflows!H$3:H$992,
  SMALL(
   IF(
    UPPER(Workflows!$Q$3:$Q$992)="SPEND_FALSE",
    ROW(Workflows!$D$3:H$992)-ROW(Workflows!H$3)+1
   ),
   ROWS(Workflows!H$3:'Workflows'!H6)
  )
 ),"")</f>
        <v>raw_custom_paid_search_spend_paid_search_spend</v>
      </c>
      <c r="F6" s="56" t="str">
        <f t="shared" ca="1" si="2"/>
        <v>CLIENT_PRESRC_DB</v>
      </c>
      <c r="G6" s="56" t="str">
        <f t="array" aca="1" ref="G6" ca="1">IFERROR(
 INDEX(Workflows!I$3:I$992,
  SMALL(
   IF(
    UPPER(Workflows!$Q$3:$Q$992)="SPEND_FALSE",
    ROW(Workflows!$D$3:I$992)-ROW(Workflows!I$3)+1
   ),
   ROWS(Workflows!I$3:'Workflows'!I6)
  )
 ),"")</f>
        <v>SPEND_CUSTOM_PAID_SEARCH_SPEND_PRESRC</v>
      </c>
      <c r="H6" s="80" t="b">
        <v>0</v>
      </c>
      <c r="I6" s="71"/>
      <c r="J6" s="71" t="s">
        <v>1157</v>
      </c>
      <c r="K6" s="71" t="s">
        <v>1173</v>
      </c>
      <c r="L6" s="71" t="s">
        <v>1153</v>
      </c>
      <c r="M6" s="81" t="s">
        <v>327</v>
      </c>
    </row>
    <row r="7" spans="1:13" x14ac:dyDescent="0.35">
      <c r="A7" s="56" t="str">
        <f t="array" aca="1" ref="A7" ca="1">IFERROR(
 INDEX(Workflows!D$3:D$992,
  SMALL(
   IF(
    UPPER(Workflows!$Q$3:$Q$992)="SPEND_FALSE",
    ROW(Workflows!$D$3:D$992)-ROW(Workflows!D$3)+1
   ),
   ROWS(Workflows!D$3:'Workflows'!D7)
  )
 ),"")</f>
        <v>CUSTOM_AFFILIATE_SPEND</v>
      </c>
      <c r="B7" s="56" t="str">
        <f t="shared" ca="1" si="0"/>
        <v>SPEND_PRESRC</v>
      </c>
      <c r="C7" s="56" t="str">
        <f t="array" aca="1" ref="C7" ca="1">IFERROR(
 INDEX(Workflows!E$3:E$992,
  SMALL(
   IF(
    UPPER(Workflows!$Q$3:$Q$992)="SPEND_FALSE",
    ROW(Workflows!$D$3:E$992)-ROW(Workflows!E$3)+1
   ),
   ROWS(Workflows!E$3:'Workflows'!E7)
  )
 ),"")</f>
        <v>AFFILIATE_SPEND</v>
      </c>
      <c r="D7" s="56" t="str">
        <f t="shared" ca="1" si="1"/>
        <v>CLIENT_RAW_DB</v>
      </c>
      <c r="E7" s="56" t="str">
        <f t="array" aca="1" ref="E7" ca="1">IFERROR(
 INDEX(Workflows!H$3:H$992,
  SMALL(
   IF(
    UPPER(Workflows!$Q$3:$Q$992)="SPEND_FALSE",
    ROW(Workflows!$D$3:H$992)-ROW(Workflows!H$3)+1
   ),
   ROWS(Workflows!H$3:'Workflows'!H7)
  )
 ),"")</f>
        <v>raw_custom_affiliate_spend_affiliate_spend</v>
      </c>
      <c r="F7" s="56" t="str">
        <f t="shared" ca="1" si="2"/>
        <v>CLIENT_PRESRC_DB</v>
      </c>
      <c r="G7" s="56" t="str">
        <f t="array" aca="1" ref="G7" ca="1">IFERROR(
 INDEX(Workflows!I$3:I$992,
  SMALL(
   IF(
    UPPER(Workflows!$Q$3:$Q$992)="SPEND_FALSE",
    ROW(Workflows!$D$3:I$992)-ROW(Workflows!I$3)+1
   ),
   ROWS(Workflows!I$3:'Workflows'!I7)
  )
 ),"")</f>
        <v>SPEND_CUSTOM_AFFILIATE_SPEND_PRESRC</v>
      </c>
      <c r="H7" s="71" t="b">
        <v>0</v>
      </c>
      <c r="I7" s="71"/>
      <c r="J7" s="74" t="s">
        <v>1159</v>
      </c>
      <c r="K7" s="71" t="s">
        <v>1173</v>
      </c>
      <c r="L7" s="72" t="s">
        <v>1178</v>
      </c>
      <c r="M7" s="81" t="s">
        <v>327</v>
      </c>
    </row>
    <row r="8" spans="1:13" x14ac:dyDescent="0.35">
      <c r="A8" s="56" t="str">
        <f t="array" aca="1" ref="A8" ca="1">IFERROR(
 INDEX(Workflows!D$3:D$992,
  SMALL(
   IF(
    UPPER(Workflows!$Q$3:$Q$992)="SPEND_FALSE",
    ROW(Workflows!$D$3:D$992)-ROW(Workflows!D$3)+1
   ),
   ROWS(Workflows!D$3:'Workflows'!D8)
  )
 ),"")</f>
        <v>CUSTOM_PAID_SEARCH_T2_SPEND</v>
      </c>
      <c r="B8" s="56" t="str">
        <f t="shared" ca="1" si="0"/>
        <v>SPEND_PRESRC</v>
      </c>
      <c r="C8" s="56" t="str">
        <f t="array" aca="1" ref="C8" ca="1">IFERROR(
 INDEX(Workflows!E$3:E$992,
  SMALL(
   IF(
    UPPER(Workflows!$Q$3:$Q$992)="SPEND_FALSE",
    ROW(Workflows!$D$3:E$992)-ROW(Workflows!E$3)+1
   ),
   ROWS(Workflows!E$3:'Workflows'!E8)
  )
 ),"")</f>
        <v>PAID_SEARCH_T2_SPEND</v>
      </c>
      <c r="D8" s="56" t="str">
        <f t="shared" ca="1" si="1"/>
        <v>CLIENT_RAW_DB</v>
      </c>
      <c r="E8" s="56" t="str">
        <f t="array" aca="1" ref="E8" ca="1">IFERROR(
 INDEX(Workflows!H$3:H$992,
  SMALL(
   IF(
    UPPER(Workflows!$Q$3:$Q$992)="SPEND_FALSE",
    ROW(Workflows!$D$3:H$992)-ROW(Workflows!H$3)+1
   ),
   ROWS(Workflows!H$3:'Workflows'!H8)
  )
 ),"")</f>
        <v>raw_custom_paid_search_t2_spend_paid_search_t2_spend</v>
      </c>
      <c r="F8" s="56" t="str">
        <f t="shared" ca="1" si="2"/>
        <v>CLIENT_PRESRC_DB</v>
      </c>
      <c r="G8" s="56" t="str">
        <f t="array" aca="1" ref="G8" ca="1">IFERROR(
 INDEX(Workflows!I$3:I$992,
  SMALL(
   IF(
    UPPER(Workflows!$Q$3:$Q$992)="SPEND_FALSE",
    ROW(Workflows!$D$3:I$992)-ROW(Workflows!I$3)+1
   ),
   ROWS(Workflows!I$3:'Workflows'!I8)
  )
 ),"")</f>
        <v>SPEND_CUSTOM_PAID_SEARCH_T2_SPEND_PRESRC</v>
      </c>
      <c r="H8" s="71" t="b">
        <v>0</v>
      </c>
      <c r="I8" s="71"/>
      <c r="J8" s="71" t="s">
        <v>1161</v>
      </c>
      <c r="K8" s="71" t="s">
        <v>1173</v>
      </c>
      <c r="L8" s="71" t="s">
        <v>1154</v>
      </c>
      <c r="M8" s="81" t="s">
        <v>327</v>
      </c>
    </row>
    <row r="9" spans="1:13" x14ac:dyDescent="0.35">
      <c r="A9" s="56" t="str">
        <f t="array" aca="1" ref="A9" ca="1">IFERROR(
 INDEX(Workflows!D$3:D$992,
  SMALL(
   IF(
    UPPER(Workflows!$Q$3:$Q$992)="SPEND_FALSE",
    ROW(Workflows!$D$3:D$992)-ROW(Workflows!D$3)+1
   ),
   ROWS(Workflows!D$3:'Workflows'!D9)
  )
 ),"")</f>
        <v>CUSTOM_COMSCORE_SPEND</v>
      </c>
      <c r="B9" s="56" t="str">
        <f t="shared" ca="1" si="0"/>
        <v>SPEND_PRESRC</v>
      </c>
      <c r="C9" s="56" t="str">
        <f t="array" aca="1" ref="C9" ca="1">IFERROR(
 INDEX(Workflows!E$3:E$992,
  SMALL(
   IF(
    UPPER(Workflows!$Q$3:$Q$992)="SPEND_FALSE",
    ROW(Workflows!$D$3:E$992)-ROW(Workflows!E$3)+1
   ),
   ROWS(Workflows!E$3:'Workflows'!E9)
  )
 ),"")</f>
        <v>COMSCORE_SPEND</v>
      </c>
      <c r="D9" s="56" t="str">
        <f t="shared" ca="1" si="1"/>
        <v>CLIENT_RAW_DB</v>
      </c>
      <c r="E9" s="56" t="str">
        <f t="array" aca="1" ref="E9" ca="1">IFERROR(
 INDEX(Workflows!H$3:H$992,
  SMALL(
   IF(
    UPPER(Workflows!$Q$3:$Q$992)="SPEND_FALSE",
    ROW(Workflows!$D$3:H$992)-ROW(Workflows!H$3)+1
   ),
   ROWS(Workflows!H$3:'Workflows'!H9)
  )
 ),"")</f>
        <v>raw_custom_comscore_spend_comscore_spend</v>
      </c>
      <c r="F9" s="56" t="str">
        <f t="shared" ca="1" si="2"/>
        <v>CLIENT_PRESRC_DB</v>
      </c>
      <c r="G9" s="56" t="str">
        <f t="array" aca="1" ref="G9" ca="1">IFERROR(
 INDEX(Workflows!I$3:I$992,
  SMALL(
   IF(
    UPPER(Workflows!$Q$3:$Q$992)="SPEND_FALSE",
    ROW(Workflows!$D$3:I$992)-ROW(Workflows!I$3)+1
   ),
   ROWS(Workflows!I$3:'Workflows'!I9)
  )
 ),"")</f>
        <v>SPEND_CUSTOM_COMSCORE_SPEND_PRESRC</v>
      </c>
      <c r="H9" s="71" t="b">
        <v>0</v>
      </c>
      <c r="I9" s="71"/>
      <c r="J9" s="74" t="s">
        <v>1391</v>
      </c>
      <c r="K9" s="71" t="s">
        <v>1173</v>
      </c>
      <c r="L9" s="74" t="s">
        <v>1392</v>
      </c>
      <c r="M9" s="81" t="s">
        <v>327</v>
      </c>
    </row>
    <row r="10" spans="1:13" x14ac:dyDescent="0.35">
      <c r="A10" s="56" t="str">
        <f t="array" aca="1" ref="A10" ca="1">IFERROR(
 INDEX(Workflows!D$3:D$992,
  SMALL(
   IF(
    UPPER(Workflows!$Q$3:$Q$992)="SPEND_FALSE",
    ROW(Workflows!$D$3:D$992)-ROW(Workflows!D$3)+1
   ),
   ROWS(Workflows!D$3:'Workflows'!D10)
  )
 ),"")</f>
        <v>CUSTOM_FB_SPEND</v>
      </c>
      <c r="B10" s="56" t="str">
        <f t="shared" ca="1" si="0"/>
        <v>SPEND_PRESRC</v>
      </c>
      <c r="C10" s="56" t="str">
        <f t="array" aca="1" ref="C10" ca="1">IFERROR(
 INDEX(Workflows!E$3:E$992,
  SMALL(
   IF(
    UPPER(Workflows!$Q$3:$Q$992)="SPEND_FALSE",
    ROW(Workflows!$D$3:E$992)-ROW(Workflows!E$3)+1
   ),
   ROWS(Workflows!E$3:'Workflows'!E10)
  )
 ),"")</f>
        <v>FB_SPEND</v>
      </c>
      <c r="D10" s="56" t="str">
        <f t="shared" ca="1" si="1"/>
        <v>CLIENT_RAW_DB</v>
      </c>
      <c r="E10" s="56" t="str">
        <f t="array" aca="1" ref="E10" ca="1">IFERROR(
 INDEX(Workflows!H$3:H$992,
  SMALL(
   IF(
    UPPER(Workflows!$Q$3:$Q$992)="SPEND_FALSE",
    ROW(Workflows!$D$3:H$992)-ROW(Workflows!H$3)+1
   ),
   ROWS(Workflows!H$3:'Workflows'!H10)
  )
 ),"")</f>
        <v>raw_custom_fb_spend_fb_spend</v>
      </c>
      <c r="F10" s="56" t="str">
        <f t="shared" ca="1" si="2"/>
        <v>CLIENT_PRESRC_DB</v>
      </c>
      <c r="G10" s="56" t="str">
        <f t="array" aca="1" ref="G10" ca="1">IFERROR(
 INDEX(Workflows!I$3:I$992,
  SMALL(
   IF(
    UPPER(Workflows!$Q$3:$Q$992)="SPEND_FALSE",
    ROW(Workflows!$D$3:I$992)-ROW(Workflows!I$3)+1
   ),
   ROWS(Workflows!I$3:'Workflows'!I10)
  )
 ),"")</f>
        <v>SPEND_CUSTOM_FB_SPEND_PRESRC</v>
      </c>
      <c r="H10" s="71" t="b">
        <v>0</v>
      </c>
      <c r="I10" s="71"/>
      <c r="J10" s="74" t="s">
        <v>1227</v>
      </c>
      <c r="K10" s="71" t="s">
        <v>1228</v>
      </c>
      <c r="L10" s="74" t="s">
        <v>1229</v>
      </c>
      <c r="M10" s="81" t="s">
        <v>327</v>
      </c>
    </row>
    <row r="11" spans="1:13" x14ac:dyDescent="0.35">
      <c r="A11" s="56" t="str">
        <f t="array" aca="1" ref="A11" ca="1">IFERROR(
 INDEX(Workflows!D$3:D$992,
  SMALL(
   IF(
    UPPER(Workflows!$Q$3:$Q$992)="SPEND_FALSE",
    ROW(Workflows!$D$3:D$992)-ROW(Workflows!D$3)+1
   ),
   ROWS(Workflows!D$3:'Workflows'!D11)
  )
 ),"")</f>
        <v/>
      </c>
      <c r="B11" s="56" t="str">
        <f t="shared" ca="1" si="0"/>
        <v/>
      </c>
      <c r="C11" s="56" t="str">
        <f t="array" aca="1" ref="C11" ca="1">IFERROR(
 INDEX(Workflows!E$3:E$992,
  SMALL(
   IF(
    UPPER(Workflows!$Q$3:$Q$992)="SPEND_FALSE",
    ROW(Workflows!$D$3:E$992)-ROW(Workflows!E$3)+1
   ),
   ROWS(Workflows!E$3:'Workflows'!E11)
  )
 ),"")</f>
        <v/>
      </c>
      <c r="D11" s="56" t="str">
        <f t="shared" ca="1" si="1"/>
        <v/>
      </c>
      <c r="E11" s="56" t="str">
        <f t="array" aca="1" ref="E11" ca="1">IFERROR(
 INDEX(Workflows!H$3:H$992,
  SMALL(
   IF(
    UPPER(Workflows!$Q$3:$Q$992)="SPEND_FALSE",
    ROW(Workflows!$D$3:H$992)-ROW(Workflows!H$3)+1
   ),
   ROWS(Workflows!H$3:'Workflows'!H11)
  )
 ),"")</f>
        <v/>
      </c>
      <c r="F11" s="56" t="str">
        <f t="shared" ca="1" si="2"/>
        <v/>
      </c>
      <c r="G11" s="56" t="str">
        <f t="array" aca="1" ref="G11" ca="1">IFERROR(
 INDEX(Workflows!I$3:I$992,
  SMALL(
   IF(
    UPPER(Workflows!$Q$3:$Q$992)="SPEND_FALSE",
    ROW(Workflows!$D$3:I$992)-ROW(Workflows!I$3)+1
   ),
   ROWS(Workflows!I$3:'Workflows'!I11)
  )
 ),"")</f>
        <v/>
      </c>
      <c r="H11" s="71"/>
      <c r="I11" s="71"/>
      <c r="J11" s="71"/>
      <c r="K11" s="71"/>
      <c r="L11" s="71"/>
      <c r="M11" s="71"/>
    </row>
    <row r="12" spans="1:13" x14ac:dyDescent="0.35">
      <c r="A12" s="56" t="str">
        <f t="array" aca="1" ref="A12" ca="1">IFERROR(
 INDEX(Workflows!D$3:D$992,
  SMALL(
   IF(
    UPPER(Workflows!$Q$3:$Q$992)="SPEND_FALSE",
    ROW(Workflows!$D$3:D$992)-ROW(Workflows!D$3)+1
   ),
   ROWS(Workflows!D$3:'Workflows'!D12)
  )
 ),"")</f>
        <v/>
      </c>
      <c r="B12" s="56" t="str">
        <f t="shared" ca="1" si="0"/>
        <v/>
      </c>
      <c r="C12" s="56" t="str">
        <f t="array" aca="1" ref="C12" ca="1">IFERROR(
 INDEX(Workflows!E$3:E$992,
  SMALL(
   IF(
    UPPER(Workflows!$Q$3:$Q$992)="SPEND_FALSE",
    ROW(Workflows!$D$3:E$992)-ROW(Workflows!E$3)+1
   ),
   ROWS(Workflows!E$3:'Workflows'!E12)
  )
 ),"")</f>
        <v/>
      </c>
      <c r="D12" s="56" t="str">
        <f t="shared" ca="1" si="1"/>
        <v/>
      </c>
      <c r="E12" s="56" t="str">
        <f t="array" aca="1" ref="E12" ca="1">IFERROR(
 INDEX(Workflows!H$3:H$992,
  SMALL(
   IF(
    UPPER(Workflows!$Q$3:$Q$992)="SPEND_FALSE",
    ROW(Workflows!$D$3:H$992)-ROW(Workflows!H$3)+1
   ),
   ROWS(Workflows!H$3:'Workflows'!H12)
  )
 ),"")</f>
        <v/>
      </c>
      <c r="F12" s="56" t="str">
        <f t="shared" ca="1" si="2"/>
        <v/>
      </c>
      <c r="G12" s="56" t="str">
        <f t="array" aca="1" ref="G12" ca="1">IFERROR(
 INDEX(Workflows!I$3:I$992,
  SMALL(
   IF(
    UPPER(Workflows!$Q$3:$Q$992)="SPEND_FALSE",
    ROW(Workflows!$D$3:I$992)-ROW(Workflows!I$3)+1
   ),
   ROWS(Workflows!I$3:'Workflows'!I12)
  )
 ),"")</f>
        <v/>
      </c>
      <c r="H12" s="71"/>
      <c r="I12" s="71"/>
      <c r="J12" s="71"/>
      <c r="K12" s="71"/>
      <c r="L12" s="71"/>
      <c r="M12" s="71"/>
    </row>
    <row r="13" spans="1:13" x14ac:dyDescent="0.35">
      <c r="A13" s="56" t="str">
        <f t="array" aca="1" ref="A13" ca="1">IFERROR(
 INDEX(Workflows!D$3:D$992,
  SMALL(
   IF(
    UPPER(Workflows!$Q$3:$Q$992)="SPEND_FALSE",
    ROW(Workflows!$D$3:D$992)-ROW(Workflows!D$3)+1
   ),
   ROWS(Workflows!D$3:'Workflows'!D13)
  )
 ),"")</f>
        <v/>
      </c>
      <c r="B13" s="56" t="str">
        <f t="shared" ca="1" si="0"/>
        <v/>
      </c>
      <c r="C13" s="56" t="str">
        <f t="array" aca="1" ref="C13" ca="1">IFERROR(
 INDEX(Workflows!E$3:E$992,
  SMALL(
   IF(
    UPPER(Workflows!$Q$3:$Q$992)="SPEND_FALSE",
    ROW(Workflows!$D$3:E$992)-ROW(Workflows!E$3)+1
   ),
   ROWS(Workflows!E$3:'Workflows'!E13)
  )
 ),"")</f>
        <v/>
      </c>
      <c r="D13" s="56" t="str">
        <f t="shared" ca="1" si="1"/>
        <v/>
      </c>
      <c r="E13" s="56" t="str">
        <f t="array" aca="1" ref="E13" ca="1">IFERROR(
 INDEX(Workflows!H$3:H$992,
  SMALL(
   IF(
    UPPER(Workflows!$Q$3:$Q$992)="SPEND_FALSE",
    ROW(Workflows!$D$3:H$992)-ROW(Workflows!H$3)+1
   ),
   ROWS(Workflows!H$3:'Workflows'!H13)
  )
 ),"")</f>
        <v/>
      </c>
      <c r="F13" s="56" t="str">
        <f t="shared" ca="1" si="2"/>
        <v/>
      </c>
      <c r="G13" s="56" t="str">
        <f t="array" aca="1" ref="G13" ca="1">IFERROR(
 INDEX(Workflows!I$3:I$992,
  SMALL(
   IF(
    UPPER(Workflows!$Q$3:$Q$992)="SPEND_FALSE",
    ROW(Workflows!$D$3:I$992)-ROW(Workflows!I$3)+1
   ),
   ROWS(Workflows!I$3:'Workflows'!I13)
  )
 ),"")</f>
        <v/>
      </c>
      <c r="H13" s="71"/>
      <c r="I13" s="71"/>
      <c r="J13" s="71"/>
      <c r="K13" s="71"/>
      <c r="L13" s="71"/>
      <c r="M13" s="71"/>
    </row>
    <row r="14" spans="1:13" x14ac:dyDescent="0.35">
      <c r="A14" s="56" t="str">
        <f t="array" aca="1" ref="A14" ca="1">IFERROR(
 INDEX(Workflows!D$3:D$992,
  SMALL(
   IF(
    UPPER(Workflows!$Q$3:$Q$992)="SPEND_FALSE",
    ROW(Workflows!$D$3:D$992)-ROW(Workflows!D$3)+1
   ),
   ROWS(Workflows!D$3:'Workflows'!D14)
  )
 ),"")</f>
        <v/>
      </c>
      <c r="B14" s="56" t="str">
        <f t="shared" ca="1" si="0"/>
        <v/>
      </c>
      <c r="C14" s="56" t="str">
        <f t="array" aca="1" ref="C14" ca="1">IFERROR(
 INDEX(Workflows!E$3:E$992,
  SMALL(
   IF(
    UPPER(Workflows!$Q$3:$Q$992)="SPEND_FALSE",
    ROW(Workflows!$D$3:E$992)-ROW(Workflows!E$3)+1
   ),
   ROWS(Workflows!E$3:'Workflows'!E14)
  )
 ),"")</f>
        <v/>
      </c>
      <c r="D14" s="56" t="str">
        <f t="shared" ca="1" si="1"/>
        <v/>
      </c>
      <c r="E14" s="56" t="str">
        <f t="array" aca="1" ref="E14" ca="1">IFERROR(
 INDEX(Workflows!H$3:H$992,
  SMALL(
   IF(
    UPPER(Workflows!$Q$3:$Q$992)="SPEND_FALSE",
    ROW(Workflows!$D$3:H$992)-ROW(Workflows!H$3)+1
   ),
   ROWS(Workflows!H$3:'Workflows'!H14)
  )
 ),"")</f>
        <v/>
      </c>
      <c r="F14" s="56" t="str">
        <f t="shared" ca="1" si="2"/>
        <v/>
      </c>
      <c r="G14" s="56" t="str">
        <f t="array" aca="1" ref="G14" ca="1">IFERROR(
 INDEX(Workflows!I$3:I$992,
  SMALL(
   IF(
    UPPER(Workflows!$Q$3:$Q$992)="SPEND_FALSE",
    ROW(Workflows!$D$3:I$992)-ROW(Workflows!I$3)+1
   ),
   ROWS(Workflows!I$3:'Workflows'!I14)
  )
 ),"")</f>
        <v/>
      </c>
      <c r="H14" s="71"/>
      <c r="I14" s="71"/>
      <c r="J14" s="71"/>
      <c r="K14" s="71"/>
      <c r="L14" s="71"/>
      <c r="M14" s="71"/>
    </row>
    <row r="15" spans="1:13" x14ac:dyDescent="0.35">
      <c r="A15" s="56" t="str">
        <f t="array" aca="1" ref="A15" ca="1">IFERROR(
 INDEX(Workflows!D$3:D$992,
  SMALL(
   IF(
    UPPER(Workflows!$Q$3:$Q$992)="SPEND_FALSE",
    ROW(Workflows!$D$3:D$992)-ROW(Workflows!D$3)+1
   ),
   ROWS(Workflows!D$3:'Workflows'!D15)
  )
 ),"")</f>
        <v/>
      </c>
      <c r="B15" s="56" t="str">
        <f t="shared" ca="1" si="0"/>
        <v/>
      </c>
      <c r="C15" s="56" t="str">
        <f t="array" aca="1" ref="C15" ca="1">IFERROR(
 INDEX(Workflows!E$3:E$992,
  SMALL(
   IF(
    UPPER(Workflows!$Q$3:$Q$992)="SPEND_FALSE",
    ROW(Workflows!$D$3:E$992)-ROW(Workflows!E$3)+1
   ),
   ROWS(Workflows!E$3:'Workflows'!E15)
  )
 ),"")</f>
        <v/>
      </c>
      <c r="D15" s="56" t="str">
        <f t="shared" ca="1" si="1"/>
        <v/>
      </c>
      <c r="E15" s="56" t="str">
        <f t="array" aca="1" ref="E15" ca="1">IFERROR(
 INDEX(Workflows!H$3:H$992,
  SMALL(
   IF(
    UPPER(Workflows!$Q$3:$Q$992)="SPEND_FALSE",
    ROW(Workflows!$D$3:H$992)-ROW(Workflows!H$3)+1
   ),
   ROWS(Workflows!H$3:'Workflows'!H15)
  )
 ),"")</f>
        <v/>
      </c>
      <c r="F15" s="56" t="str">
        <f t="shared" ca="1" si="2"/>
        <v/>
      </c>
      <c r="G15" s="56" t="str">
        <f t="array" aca="1" ref="G15" ca="1">IFERROR(
 INDEX(Workflows!I$3:I$992,
  SMALL(
   IF(
    UPPER(Workflows!$Q$3:$Q$992)="SPEND_FALSE",
    ROW(Workflows!$D$3:I$992)-ROW(Workflows!I$3)+1
   ),
   ROWS(Workflows!I$3:'Workflows'!I15)
  )
 ),"")</f>
        <v/>
      </c>
      <c r="H15" s="71"/>
      <c r="I15" s="71"/>
      <c r="J15" s="71"/>
      <c r="K15" s="71"/>
      <c r="L15" s="71"/>
      <c r="M15" s="71"/>
    </row>
    <row r="16" spans="1:13" x14ac:dyDescent="0.35">
      <c r="A16" s="56" t="str">
        <f t="array" aca="1" ref="A16" ca="1">IFERROR(
 INDEX(Workflows!D$3:D$992,
  SMALL(
   IF(
    UPPER(Workflows!$Q$3:$Q$992)="SPEND_FALSE",
    ROW(Workflows!$D$3:D$992)-ROW(Workflows!D$3)+1
   ),
   ROWS(Workflows!D$3:'Workflows'!D16)
  )
 ),"")</f>
        <v/>
      </c>
      <c r="B16" s="56" t="str">
        <f t="shared" ca="1" si="0"/>
        <v/>
      </c>
      <c r="C16" s="56" t="str">
        <f t="array" aca="1" ref="C16" ca="1">IFERROR(
 INDEX(Workflows!E$3:E$992,
  SMALL(
   IF(
    UPPER(Workflows!$Q$3:$Q$992)="SPEND_FALSE",
    ROW(Workflows!$D$3:E$992)-ROW(Workflows!E$3)+1
   ),
   ROWS(Workflows!E$3:'Workflows'!E16)
  )
 ),"")</f>
        <v/>
      </c>
      <c r="D16" s="56" t="str">
        <f t="shared" ca="1" si="1"/>
        <v/>
      </c>
      <c r="E16" s="56" t="str">
        <f t="array" aca="1" ref="E16" ca="1">IFERROR(
 INDEX(Workflows!H$3:H$992,
  SMALL(
   IF(
    UPPER(Workflows!$Q$3:$Q$992)="SPEND_FALSE",
    ROW(Workflows!$D$3:H$992)-ROW(Workflows!H$3)+1
   ),
   ROWS(Workflows!H$3:'Workflows'!H16)
  )
 ),"")</f>
        <v/>
      </c>
      <c r="F16" s="56" t="str">
        <f t="shared" ca="1" si="2"/>
        <v/>
      </c>
      <c r="G16" s="56" t="str">
        <f t="array" aca="1" ref="G16" ca="1">IFERROR(
 INDEX(Workflows!I$3:I$992,
  SMALL(
   IF(
    UPPER(Workflows!$Q$3:$Q$992)="SPEND_FALSE",
    ROW(Workflows!$D$3:I$992)-ROW(Workflows!I$3)+1
   ),
   ROWS(Workflows!I$3:'Workflows'!I16)
  )
 ),"")</f>
        <v/>
      </c>
      <c r="H16" s="71"/>
      <c r="I16" s="71"/>
      <c r="J16" s="71"/>
      <c r="K16" s="71"/>
      <c r="L16" s="71"/>
      <c r="M16" s="71"/>
    </row>
    <row r="17" spans="1:13" x14ac:dyDescent="0.35">
      <c r="A17" s="56" t="str">
        <f t="array" aca="1" ref="A17" ca="1">IFERROR(
 INDEX(Workflows!D$3:D$992,
  SMALL(
   IF(
    UPPER(Workflows!$Q$3:$Q$992)="SPEND_FALSE",
    ROW(Workflows!$D$3:D$992)-ROW(Workflows!D$3)+1
   ),
   ROWS(Workflows!D$3:'Workflows'!D17)
  )
 ),"")</f>
        <v/>
      </c>
      <c r="B17" s="56" t="str">
        <f t="shared" ca="1" si="0"/>
        <v/>
      </c>
      <c r="C17" s="56" t="str">
        <f t="array" aca="1" ref="C17" ca="1">IFERROR(
 INDEX(Workflows!E$3:E$992,
  SMALL(
   IF(
    UPPER(Workflows!$Q$3:$Q$992)="SPEND_FALSE",
    ROW(Workflows!$D$3:E$992)-ROW(Workflows!E$3)+1
   ),
   ROWS(Workflows!E$3:'Workflows'!E17)
  )
 ),"")</f>
        <v/>
      </c>
      <c r="D17" s="56" t="str">
        <f t="shared" ca="1" si="1"/>
        <v/>
      </c>
      <c r="E17" s="56" t="str">
        <f t="array" aca="1" ref="E17" ca="1">IFERROR(
 INDEX(Workflows!H$3:H$992,
  SMALL(
   IF(
    UPPER(Workflows!$Q$3:$Q$992)="SPEND_FALSE",
    ROW(Workflows!$D$3:H$992)-ROW(Workflows!H$3)+1
   ),
   ROWS(Workflows!H$3:'Workflows'!H17)
  )
 ),"")</f>
        <v/>
      </c>
      <c r="F17" s="56" t="str">
        <f t="shared" ca="1" si="2"/>
        <v/>
      </c>
      <c r="G17" s="56" t="str">
        <f t="array" aca="1" ref="G17" ca="1">IFERROR(
 INDEX(Workflows!I$3:I$992,
  SMALL(
   IF(
    UPPER(Workflows!$Q$3:$Q$992)="SPEND_FALSE",
    ROW(Workflows!$D$3:I$992)-ROW(Workflows!I$3)+1
   ),
   ROWS(Workflows!I$3:'Workflows'!I17)
  )
 ),"")</f>
        <v/>
      </c>
      <c r="H17" s="71"/>
      <c r="I17" s="71"/>
      <c r="J17" s="71"/>
      <c r="K17" s="71"/>
      <c r="L17" s="71"/>
      <c r="M17" s="71"/>
    </row>
    <row r="18" spans="1:13" x14ac:dyDescent="0.35">
      <c r="A18" s="56" t="str">
        <f t="array" aca="1" ref="A18" ca="1">IFERROR(
 INDEX(Workflows!D$3:D$992,
  SMALL(
   IF(
    UPPER(Workflows!$Q$3:$Q$992)="SPEND_FALSE",
    ROW(Workflows!$D$3:D$992)-ROW(Workflows!D$3)+1
   ),
   ROWS(Workflows!D$3:'Workflows'!D18)
  )
 ),"")</f>
        <v/>
      </c>
      <c r="B18" s="56" t="str">
        <f t="shared" ca="1" si="0"/>
        <v/>
      </c>
      <c r="C18" s="56" t="str">
        <f t="array" aca="1" ref="C18" ca="1">IFERROR(
 INDEX(Workflows!E$3:E$992,
  SMALL(
   IF(
    UPPER(Workflows!$Q$3:$Q$992)="SPEND_FALSE",
    ROW(Workflows!$D$3:E$992)-ROW(Workflows!E$3)+1
   ),
   ROWS(Workflows!E$3:'Workflows'!E18)
  )
 ),"")</f>
        <v/>
      </c>
      <c r="D18" s="56" t="str">
        <f t="shared" ca="1" si="1"/>
        <v/>
      </c>
      <c r="E18" s="56" t="str">
        <f t="array" aca="1" ref="E18" ca="1">IFERROR(
 INDEX(Workflows!H$3:H$992,
  SMALL(
   IF(
    UPPER(Workflows!$Q$3:$Q$992)="SPEND_FALSE",
    ROW(Workflows!$D$3:H$992)-ROW(Workflows!H$3)+1
   ),
   ROWS(Workflows!H$3:'Workflows'!H18)
  )
 ),"")</f>
        <v/>
      </c>
      <c r="F18" s="56" t="str">
        <f t="shared" ca="1" si="2"/>
        <v/>
      </c>
      <c r="G18" s="56" t="str">
        <f t="array" aca="1" ref="G18" ca="1">IFERROR(
 INDEX(Workflows!I$3:I$992,
  SMALL(
   IF(
    UPPER(Workflows!$Q$3:$Q$992)="SPEND_FALSE",
    ROW(Workflows!$D$3:I$992)-ROW(Workflows!I$3)+1
   ),
   ROWS(Workflows!I$3:'Workflows'!I18)
  )
 ),"")</f>
        <v/>
      </c>
      <c r="H18" s="71"/>
      <c r="I18" s="71"/>
      <c r="J18" s="71"/>
      <c r="K18" s="71"/>
      <c r="L18" s="71"/>
      <c r="M18" s="71"/>
    </row>
    <row r="19" spans="1:13" x14ac:dyDescent="0.35">
      <c r="A19" s="56" t="str">
        <f t="array" aca="1" ref="A19" ca="1">IFERROR(
 INDEX(Workflows!D$3:D$992,
  SMALL(
   IF(
    UPPER(Workflows!$Q$3:$Q$992)="SPEND_FALSE",
    ROW(Workflows!$D$3:D$992)-ROW(Workflows!D$3)+1
   ),
   ROWS(Workflows!D$3:'Workflows'!D19)
  )
 ),"")</f>
        <v/>
      </c>
      <c r="B19" s="56" t="str">
        <f t="shared" ca="1" si="0"/>
        <v/>
      </c>
      <c r="C19" s="56" t="str">
        <f t="array" aca="1" ref="C19" ca="1">IFERROR(
 INDEX(Workflows!E$3:E$992,
  SMALL(
   IF(
    UPPER(Workflows!$Q$3:$Q$992)="SPEND_FALSE",
    ROW(Workflows!$D$3:E$992)-ROW(Workflows!E$3)+1
   ),
   ROWS(Workflows!E$3:'Workflows'!E19)
  )
 ),"")</f>
        <v/>
      </c>
      <c r="D19" s="56" t="str">
        <f t="shared" ca="1" si="1"/>
        <v/>
      </c>
      <c r="E19" s="56" t="str">
        <f t="array" aca="1" ref="E19" ca="1">IFERROR(
 INDEX(Workflows!H$3:H$992,
  SMALL(
   IF(
    UPPER(Workflows!$Q$3:$Q$992)="SPEND_FALSE",
    ROW(Workflows!$D$3:H$992)-ROW(Workflows!H$3)+1
   ),
   ROWS(Workflows!H$3:'Workflows'!H19)
  )
 ),"")</f>
        <v/>
      </c>
      <c r="F19" s="56" t="str">
        <f t="shared" ca="1" si="2"/>
        <v/>
      </c>
      <c r="G19" s="56" t="str">
        <f t="array" aca="1" ref="G19" ca="1">IFERROR(
 INDEX(Workflows!I$3:I$992,
  SMALL(
   IF(
    UPPER(Workflows!$Q$3:$Q$992)="SPEND_FALSE",
    ROW(Workflows!$D$3:I$992)-ROW(Workflows!I$3)+1
   ),
   ROWS(Workflows!I$3:'Workflows'!I19)
  )
 ),"")</f>
        <v/>
      </c>
      <c r="H19" s="71"/>
      <c r="I19" s="71"/>
      <c r="J19" s="71"/>
      <c r="K19" s="71"/>
      <c r="L19" s="71"/>
      <c r="M19" s="71"/>
    </row>
    <row r="20" spans="1:13" x14ac:dyDescent="0.35">
      <c r="A20" s="56" t="str">
        <f t="array" aca="1" ref="A20" ca="1">IFERROR(
 INDEX(Workflows!D$3:D$992,
  SMALL(
   IF(
    UPPER(Workflows!$Q$3:$Q$992)="SPEND_FALSE",
    ROW(Workflows!$D$3:D$992)-ROW(Workflows!D$3)+1
   ),
   ROWS(Workflows!D$3:'Workflows'!D20)
  )
 ),"")</f>
        <v/>
      </c>
      <c r="B20" s="56" t="str">
        <f t="shared" ca="1" si="0"/>
        <v/>
      </c>
      <c r="C20" s="56" t="str">
        <f t="array" aca="1" ref="C20" ca="1">IFERROR(
 INDEX(Workflows!E$3:E$992,
  SMALL(
   IF(
    UPPER(Workflows!$Q$3:$Q$992)="SPEND_FALSE",
    ROW(Workflows!$D$3:E$992)-ROW(Workflows!E$3)+1
   ),
   ROWS(Workflows!E$3:'Workflows'!E20)
  )
 ),"")</f>
        <v/>
      </c>
      <c r="D20" s="56" t="str">
        <f t="shared" ca="1" si="1"/>
        <v/>
      </c>
      <c r="E20" s="56" t="str">
        <f t="array" aca="1" ref="E20" ca="1">IFERROR(
 INDEX(Workflows!H$3:H$992,
  SMALL(
   IF(
    UPPER(Workflows!$Q$3:$Q$992)="SPEND_FALSE",
    ROW(Workflows!$D$3:H$992)-ROW(Workflows!H$3)+1
   ),
   ROWS(Workflows!H$3:'Workflows'!H20)
  )
 ),"")</f>
        <v/>
      </c>
      <c r="F20" s="56" t="str">
        <f t="shared" ca="1" si="2"/>
        <v/>
      </c>
      <c r="G20" s="56" t="str">
        <f t="array" aca="1" ref="G20" ca="1">IFERROR(
 INDEX(Workflows!I$3:I$992,
  SMALL(
   IF(
    UPPER(Workflows!$Q$3:$Q$992)="SPEND_FALSE",
    ROW(Workflows!$D$3:I$992)-ROW(Workflows!I$3)+1
   ),
   ROWS(Workflows!I$3:'Workflows'!I20)
  )
 ),"")</f>
        <v/>
      </c>
      <c r="H20" s="71"/>
      <c r="I20" s="71"/>
      <c r="J20" s="71"/>
      <c r="K20" s="71"/>
      <c r="L20" s="71"/>
      <c r="M20" s="71"/>
    </row>
    <row r="21" spans="1:13" x14ac:dyDescent="0.35">
      <c r="A21" s="56" t="str">
        <f t="array" aca="1" ref="A21" ca="1">IFERROR(
 INDEX(Workflows!D$3:D$992,
  SMALL(
   IF(
    UPPER(Workflows!$Q$3:$Q$992)="SPEND_FALSE",
    ROW(Workflows!$D$3:D$992)-ROW(Workflows!D$3)+1
   ),
   ROWS(Workflows!D$3:'Workflows'!D21)
  )
 ),"")</f>
        <v/>
      </c>
      <c r="B21" s="56" t="str">
        <f t="shared" ca="1" si="0"/>
        <v/>
      </c>
      <c r="C21" s="56" t="str">
        <f t="array" aca="1" ref="C21" ca="1">IFERROR(
 INDEX(Workflows!E$3:E$992,
  SMALL(
   IF(
    UPPER(Workflows!$Q$3:$Q$992)="SPEND_FALSE",
    ROW(Workflows!$D$3:E$992)-ROW(Workflows!E$3)+1
   ),
   ROWS(Workflows!E$3:'Workflows'!E21)
  )
 ),"")</f>
        <v/>
      </c>
      <c r="D21" s="56" t="str">
        <f t="shared" ca="1" si="1"/>
        <v/>
      </c>
      <c r="E21" s="56" t="str">
        <f t="array" aca="1" ref="E21" ca="1">IFERROR(
 INDEX(Workflows!H$3:H$992,
  SMALL(
   IF(
    UPPER(Workflows!$Q$3:$Q$992)="SPEND_FALSE",
    ROW(Workflows!$D$3:H$992)-ROW(Workflows!H$3)+1
   ),
   ROWS(Workflows!H$3:'Workflows'!H21)
  )
 ),"")</f>
        <v/>
      </c>
      <c r="F21" s="56" t="str">
        <f t="shared" ca="1" si="2"/>
        <v/>
      </c>
      <c r="G21" s="56" t="str">
        <f t="array" aca="1" ref="G21" ca="1">IFERROR(
 INDEX(Workflows!I$3:I$992,
  SMALL(
   IF(
    UPPER(Workflows!$Q$3:$Q$992)="SPEND_FALSE",
    ROW(Workflows!$D$3:I$992)-ROW(Workflows!I$3)+1
   ),
   ROWS(Workflows!I$3:'Workflows'!I21)
  )
 ),"")</f>
        <v/>
      </c>
      <c r="H21" s="71"/>
      <c r="I21" s="71"/>
      <c r="J21" s="71"/>
      <c r="K21" s="71"/>
      <c r="L21" s="71"/>
      <c r="M21" s="71"/>
    </row>
    <row r="22" spans="1:13" x14ac:dyDescent="0.35">
      <c r="A22" s="56" t="str">
        <f t="array" aca="1" ref="A22" ca="1">IFERROR(
 INDEX(Workflows!D$3:D$992,
  SMALL(
   IF(
    UPPER(Workflows!$Q$3:$Q$992)="SPEND_FALSE",
    ROW(Workflows!$D$3:D$992)-ROW(Workflows!D$3)+1
   ),
   ROWS(Workflows!D$3:'Workflows'!D22)
  )
 ),"")</f>
        <v/>
      </c>
      <c r="B22" s="56" t="str">
        <f t="shared" ca="1" si="0"/>
        <v/>
      </c>
      <c r="C22" s="56" t="str">
        <f t="array" aca="1" ref="C22" ca="1">IFERROR(
 INDEX(Workflows!E$3:E$992,
  SMALL(
   IF(
    UPPER(Workflows!$Q$3:$Q$992)="SPEND_FALSE",
    ROW(Workflows!$D$3:E$992)-ROW(Workflows!E$3)+1
   ),
   ROWS(Workflows!E$3:'Workflows'!E22)
  )
 ),"")</f>
        <v/>
      </c>
      <c r="D22" s="56" t="str">
        <f t="shared" ca="1" si="1"/>
        <v/>
      </c>
      <c r="E22" s="56" t="str">
        <f t="array" aca="1" ref="E22" ca="1">IFERROR(
 INDEX(Workflows!H$3:H$992,
  SMALL(
   IF(
    UPPER(Workflows!$Q$3:$Q$992)="SPEND_FALSE",
    ROW(Workflows!$D$3:H$992)-ROW(Workflows!H$3)+1
   ),
   ROWS(Workflows!H$3:'Workflows'!H22)
  )
 ),"")</f>
        <v/>
      </c>
      <c r="F22" s="56" t="str">
        <f t="shared" ca="1" si="2"/>
        <v/>
      </c>
      <c r="G22" s="56" t="str">
        <f t="array" aca="1" ref="G22" ca="1">IFERROR(
 INDEX(Workflows!I$3:I$992,
  SMALL(
   IF(
    UPPER(Workflows!$Q$3:$Q$992)="SPEND_FALSE",
    ROW(Workflows!$D$3:I$992)-ROW(Workflows!I$3)+1
   ),
   ROWS(Workflows!I$3:'Workflows'!I22)
  )
 ),"")</f>
        <v/>
      </c>
      <c r="H22" s="71"/>
      <c r="I22" s="71"/>
      <c r="J22" s="71"/>
      <c r="K22" s="71"/>
      <c r="L22" s="71"/>
      <c r="M22" s="71"/>
    </row>
    <row r="23" spans="1:13" x14ac:dyDescent="0.35">
      <c r="A23" s="56" t="str">
        <f t="array" aca="1" ref="A23" ca="1">IFERROR(
 INDEX(Workflows!D$3:D$992,
  SMALL(
   IF(
    UPPER(Workflows!$Q$3:$Q$992)="SPEND_FALSE",
    ROW(Workflows!$D$3:D$992)-ROW(Workflows!D$3)+1
   ),
   ROWS(Workflows!D$3:'Workflows'!D23)
  )
 ),"")</f>
        <v/>
      </c>
      <c r="B23" s="56" t="str">
        <f t="shared" ca="1" si="0"/>
        <v/>
      </c>
      <c r="C23" s="56" t="str">
        <f t="array" aca="1" ref="C23" ca="1">IFERROR(
 INDEX(Workflows!E$3:E$992,
  SMALL(
   IF(
    UPPER(Workflows!$Q$3:$Q$992)="SPEND_FALSE",
    ROW(Workflows!$D$3:E$992)-ROW(Workflows!E$3)+1
   ),
   ROWS(Workflows!E$3:'Workflows'!E23)
  )
 ),"")</f>
        <v/>
      </c>
      <c r="D23" s="56" t="str">
        <f t="shared" ca="1" si="1"/>
        <v/>
      </c>
      <c r="E23" s="56" t="str">
        <f t="array" aca="1" ref="E23" ca="1">IFERROR(
 INDEX(Workflows!H$3:H$992,
  SMALL(
   IF(
    UPPER(Workflows!$Q$3:$Q$992)="SPEND_FALSE",
    ROW(Workflows!$D$3:H$992)-ROW(Workflows!H$3)+1
   ),
   ROWS(Workflows!H$3:'Workflows'!H23)
  )
 ),"")</f>
        <v/>
      </c>
      <c r="F23" s="56" t="str">
        <f t="shared" ca="1" si="2"/>
        <v/>
      </c>
      <c r="G23" s="56" t="str">
        <f t="array" aca="1" ref="G23" ca="1">IFERROR(
 INDEX(Workflows!I$3:I$992,
  SMALL(
   IF(
    UPPER(Workflows!$Q$3:$Q$992)="SPEND_FALSE",
    ROW(Workflows!$D$3:I$992)-ROW(Workflows!I$3)+1
   ),
   ROWS(Workflows!I$3:'Workflows'!I23)
  )
 ),"")</f>
        <v/>
      </c>
      <c r="H23" s="71"/>
      <c r="I23" s="71"/>
      <c r="J23" s="71"/>
      <c r="K23" s="71"/>
      <c r="L23" s="71"/>
      <c r="M23" s="71"/>
    </row>
    <row r="24" spans="1:13" x14ac:dyDescent="0.35">
      <c r="A24" s="56" t="str">
        <f t="array" aca="1" ref="A24" ca="1">IFERROR(
 INDEX(Workflows!D$3:D$992,
  SMALL(
   IF(
    UPPER(Workflows!$Q$3:$Q$992)="SPEND_FALSE",
    ROW(Workflows!$D$3:D$992)-ROW(Workflows!D$3)+1
   ),
   ROWS(Workflows!D$3:'Workflows'!D24)
  )
 ),"")</f>
        <v/>
      </c>
      <c r="B24" s="56" t="str">
        <f t="shared" ca="1" si="0"/>
        <v/>
      </c>
      <c r="C24" s="56" t="str">
        <f t="array" aca="1" ref="C24" ca="1">IFERROR(
 INDEX(Workflows!E$3:E$992,
  SMALL(
   IF(
    UPPER(Workflows!$Q$3:$Q$992)="SPEND_FALSE",
    ROW(Workflows!$D$3:E$992)-ROW(Workflows!E$3)+1
   ),
   ROWS(Workflows!E$3:'Workflows'!E24)
  )
 ),"")</f>
        <v/>
      </c>
      <c r="D24" s="56" t="str">
        <f t="shared" ca="1" si="1"/>
        <v/>
      </c>
      <c r="E24" s="56" t="str">
        <f t="array" aca="1" ref="E24" ca="1">IFERROR(
 INDEX(Workflows!H$3:H$992,
  SMALL(
   IF(
    UPPER(Workflows!$Q$3:$Q$992)="SPEND_FALSE",
    ROW(Workflows!$D$3:H$992)-ROW(Workflows!H$3)+1
   ),
   ROWS(Workflows!H$3:'Workflows'!H24)
  )
 ),"")</f>
        <v/>
      </c>
      <c r="F24" s="56" t="str">
        <f t="shared" ca="1" si="2"/>
        <v/>
      </c>
      <c r="G24" s="56" t="str">
        <f t="array" aca="1" ref="G24" ca="1">IFERROR(
 INDEX(Workflows!I$3:I$992,
  SMALL(
   IF(
    UPPER(Workflows!$Q$3:$Q$992)="SPEND_FALSE",
    ROW(Workflows!$D$3:I$992)-ROW(Workflows!I$3)+1
   ),
   ROWS(Workflows!I$3:'Workflows'!I24)
  )
 ),"")</f>
        <v/>
      </c>
      <c r="H24" s="71"/>
      <c r="I24" s="71"/>
      <c r="J24" s="71"/>
      <c r="K24" s="71"/>
      <c r="L24" s="71"/>
      <c r="M24" s="71"/>
    </row>
    <row r="25" spans="1:13" x14ac:dyDescent="0.35">
      <c r="A25" s="56" t="str">
        <f t="array" aca="1" ref="A25" ca="1">IFERROR(
 INDEX(Workflows!D$3:D$992,
  SMALL(
   IF(
    UPPER(Workflows!$Q$3:$Q$992)="SPEND_FALSE",
    ROW(Workflows!$D$3:D$992)-ROW(Workflows!D$3)+1
   ),
   ROWS(Workflows!D$3:'Workflows'!D25)
  )
 ),"")</f>
        <v/>
      </c>
      <c r="B25" s="56" t="str">
        <f t="shared" ref="B25:B52" ca="1" si="3">SUBSTITUTE(SUBSTITUTE(G25,A25,""),"__","_")</f>
        <v/>
      </c>
      <c r="C25" s="56" t="str">
        <f t="array" aca="1" ref="C25" ca="1">IFERROR(
 INDEX(Workflows!E$3:E$992,
  SMALL(
   IF(
    UPPER(Workflows!$Q$3:$Q$992)="SPEND_FALSE",
    ROW(Workflows!$D$3:E$992)-ROW(Workflows!E$3)+1
   ),
   ROWS(Workflows!E$3:'Workflows'!E25)
  )
 ),"")</f>
        <v/>
      </c>
      <c r="D25" s="56" t="str">
        <f t="shared" ref="D25:D52" ca="1" si="4">IF(NOT(C25=""),"CLIENT_RAW_DB","")</f>
        <v/>
      </c>
      <c r="E25" s="56" t="str">
        <f t="array" aca="1" ref="E25" ca="1">IFERROR(
 INDEX(Workflows!H$3:H$992,
  SMALL(
   IF(
    UPPER(Workflows!$Q$3:$Q$992)="SPEND_FALSE",
    ROW(Workflows!$D$3:H$992)-ROW(Workflows!H$3)+1
   ),
   ROWS(Workflows!H$3:'Workflows'!H25)
  )
 ),"")</f>
        <v/>
      </c>
      <c r="F25" s="56" t="str">
        <f t="shared" ref="F25:F52" ca="1" si="5">IF(NOT(C25=""),"CLIENT_PRESRC_DB","")</f>
        <v/>
      </c>
      <c r="G25" s="56" t="str">
        <f t="array" aca="1" ref="G25" ca="1">IFERROR(
 INDEX(Workflows!I$3:I$992,
  SMALL(
   IF(
    UPPER(Workflows!$Q$3:$Q$992)="SPEND_FALSE",
    ROW(Workflows!$D$3:I$992)-ROW(Workflows!I$3)+1
   ),
   ROWS(Workflows!I$3:'Workflows'!I25)
  )
 ),"")</f>
        <v/>
      </c>
      <c r="H25" s="71"/>
      <c r="I25" s="71"/>
      <c r="J25" s="71"/>
      <c r="K25" s="71"/>
      <c r="L25" s="71"/>
      <c r="M25" s="71"/>
    </row>
    <row r="26" spans="1:13" x14ac:dyDescent="0.35">
      <c r="A26" s="56" t="str">
        <f t="array" aca="1" ref="A26" ca="1">IFERROR(
 INDEX(Workflows!D$3:D$992,
  SMALL(
   IF(
    UPPER(Workflows!$Q$3:$Q$992)="SPEND_FALSE",
    ROW(Workflows!$D$3:D$992)-ROW(Workflows!D$3)+1
   ),
   ROWS(Workflows!D$3:'Workflows'!D26)
  )
 ),"")</f>
        <v/>
      </c>
      <c r="B26" s="56" t="str">
        <f t="shared" ca="1" si="3"/>
        <v/>
      </c>
      <c r="C26" s="56" t="str">
        <f t="array" aca="1" ref="C26" ca="1">IFERROR(
 INDEX(Workflows!E$3:E$992,
  SMALL(
   IF(
    UPPER(Workflows!$Q$3:$Q$992)="SPEND_FALSE",
    ROW(Workflows!$D$3:E$992)-ROW(Workflows!E$3)+1
   ),
   ROWS(Workflows!E$3:'Workflows'!E26)
  )
 ),"")</f>
        <v/>
      </c>
      <c r="D26" s="56" t="str">
        <f t="shared" ca="1" si="4"/>
        <v/>
      </c>
      <c r="E26" s="56" t="str">
        <f t="array" aca="1" ref="E26" ca="1">IFERROR(
 INDEX(Workflows!H$3:H$992,
  SMALL(
   IF(
    UPPER(Workflows!$Q$3:$Q$992)="SPEND_FALSE",
    ROW(Workflows!$D$3:H$992)-ROW(Workflows!H$3)+1
   ),
   ROWS(Workflows!H$3:'Workflows'!H26)
  )
 ),"")</f>
        <v/>
      </c>
      <c r="F26" s="56" t="str">
        <f t="shared" ca="1" si="5"/>
        <v/>
      </c>
      <c r="G26" s="56" t="str">
        <f t="array" aca="1" ref="G26" ca="1">IFERROR(
 INDEX(Workflows!I$3:I$992,
  SMALL(
   IF(
    UPPER(Workflows!$Q$3:$Q$992)="SPEND_FALSE",
    ROW(Workflows!$D$3:I$992)-ROW(Workflows!I$3)+1
   ),
   ROWS(Workflows!I$3:'Workflows'!I26)
  )
 ),"")</f>
        <v/>
      </c>
      <c r="H26" s="71"/>
      <c r="I26" s="71"/>
      <c r="J26" s="71"/>
      <c r="K26" s="71"/>
      <c r="L26" s="71"/>
      <c r="M26" s="71"/>
    </row>
    <row r="27" spans="1:13" x14ac:dyDescent="0.35">
      <c r="A27" s="56" t="str">
        <f t="array" aca="1" ref="A27" ca="1">IFERROR(
 INDEX(Workflows!D$3:D$992,
  SMALL(
   IF(
    UPPER(Workflows!$Q$3:$Q$992)="SPEND_FALSE",
    ROW(Workflows!$D$3:D$992)-ROW(Workflows!D$3)+1
   ),
   ROWS(Workflows!D$3:'Workflows'!D27)
  )
 ),"")</f>
        <v/>
      </c>
      <c r="B27" s="56" t="str">
        <f t="shared" ca="1" si="3"/>
        <v/>
      </c>
      <c r="C27" s="56" t="str">
        <f t="array" aca="1" ref="C27" ca="1">IFERROR(
 INDEX(Workflows!E$3:E$992,
  SMALL(
   IF(
    UPPER(Workflows!$Q$3:$Q$992)="SPEND_FALSE",
    ROW(Workflows!$D$3:E$992)-ROW(Workflows!E$3)+1
   ),
   ROWS(Workflows!E$3:'Workflows'!E27)
  )
 ),"")</f>
        <v/>
      </c>
      <c r="D27" s="56" t="str">
        <f t="shared" ca="1" si="4"/>
        <v/>
      </c>
      <c r="E27" s="56" t="str">
        <f t="array" aca="1" ref="E27" ca="1">IFERROR(
 INDEX(Workflows!H$3:H$992,
  SMALL(
   IF(
    UPPER(Workflows!$Q$3:$Q$992)="SPEND_FALSE",
    ROW(Workflows!$D$3:H$992)-ROW(Workflows!H$3)+1
   ),
   ROWS(Workflows!H$3:'Workflows'!H27)
  )
 ),"")</f>
        <v/>
      </c>
      <c r="F27" s="56" t="str">
        <f t="shared" ca="1" si="5"/>
        <v/>
      </c>
      <c r="G27" s="56" t="str">
        <f t="array" aca="1" ref="G27" ca="1">IFERROR(
 INDEX(Workflows!I$3:I$992,
  SMALL(
   IF(
    UPPER(Workflows!$Q$3:$Q$992)="SPEND_FALSE",
    ROW(Workflows!$D$3:I$992)-ROW(Workflows!I$3)+1
   ),
   ROWS(Workflows!I$3:'Workflows'!I27)
  )
 ),"")</f>
        <v/>
      </c>
      <c r="H27" s="71"/>
      <c r="I27" s="71"/>
      <c r="J27" s="71"/>
      <c r="K27" s="71"/>
      <c r="L27" s="71"/>
      <c r="M27" s="71"/>
    </row>
    <row r="28" spans="1:13" x14ac:dyDescent="0.35">
      <c r="A28" s="56" t="str">
        <f t="array" aca="1" ref="A28" ca="1">IFERROR(
 INDEX(Workflows!D$3:D$992,
  SMALL(
   IF(
    UPPER(Workflows!$Q$3:$Q$992)="SPEND_FALSE",
    ROW(Workflows!$D$3:D$992)-ROW(Workflows!D$3)+1
   ),
   ROWS(Workflows!D$3:'Workflows'!D28)
  )
 ),"")</f>
        <v/>
      </c>
      <c r="B28" s="56" t="str">
        <f t="shared" ca="1" si="3"/>
        <v/>
      </c>
      <c r="C28" s="56" t="str">
        <f t="array" aca="1" ref="C28" ca="1">IFERROR(
 INDEX(Workflows!E$3:E$992,
  SMALL(
   IF(
    UPPER(Workflows!$Q$3:$Q$992)="SPEND_FALSE",
    ROW(Workflows!$D$3:E$992)-ROW(Workflows!E$3)+1
   ),
   ROWS(Workflows!E$3:'Workflows'!E28)
  )
 ),"")</f>
        <v/>
      </c>
      <c r="D28" s="56" t="str">
        <f t="shared" ca="1" si="4"/>
        <v/>
      </c>
      <c r="E28" s="56" t="str">
        <f t="array" aca="1" ref="E28" ca="1">IFERROR(
 INDEX(Workflows!H$3:H$992,
  SMALL(
   IF(
    UPPER(Workflows!$Q$3:$Q$992)="SPEND_FALSE",
    ROW(Workflows!$D$3:H$992)-ROW(Workflows!H$3)+1
   ),
   ROWS(Workflows!H$3:'Workflows'!H28)
  )
 ),"")</f>
        <v/>
      </c>
      <c r="F28" s="56" t="str">
        <f t="shared" ca="1" si="5"/>
        <v/>
      </c>
      <c r="G28" s="56" t="str">
        <f t="array" aca="1" ref="G28" ca="1">IFERROR(
 INDEX(Workflows!I$3:I$992,
  SMALL(
   IF(
    UPPER(Workflows!$Q$3:$Q$992)="SPEND_FALSE",
    ROW(Workflows!$D$3:I$992)-ROW(Workflows!I$3)+1
   ),
   ROWS(Workflows!I$3:'Workflows'!I28)
  )
 ),"")</f>
        <v/>
      </c>
      <c r="H28" s="71"/>
      <c r="I28" s="71"/>
      <c r="J28" s="71"/>
      <c r="K28" s="71"/>
      <c r="L28" s="71"/>
      <c r="M28" s="71"/>
    </row>
    <row r="29" spans="1:13" x14ac:dyDescent="0.35">
      <c r="A29" s="56" t="str">
        <f t="array" aca="1" ref="A29" ca="1">IFERROR(
 INDEX(Workflows!D$3:D$992,
  SMALL(
   IF(
    UPPER(Workflows!$Q$3:$Q$992)="SPEND_FALSE",
    ROW(Workflows!$D$3:D$992)-ROW(Workflows!D$3)+1
   ),
   ROWS(Workflows!D$3:'Workflows'!D29)
  )
 ),"")</f>
        <v/>
      </c>
      <c r="B29" s="56" t="str">
        <f t="shared" ca="1" si="3"/>
        <v/>
      </c>
      <c r="C29" s="56" t="str">
        <f t="array" aca="1" ref="C29" ca="1">IFERROR(
 INDEX(Workflows!E$3:E$992,
  SMALL(
   IF(
    UPPER(Workflows!$Q$3:$Q$992)="SPEND_FALSE",
    ROW(Workflows!$D$3:E$992)-ROW(Workflows!E$3)+1
   ),
   ROWS(Workflows!E$3:'Workflows'!E29)
  )
 ),"")</f>
        <v/>
      </c>
      <c r="D29" s="56" t="str">
        <f t="shared" ca="1" si="4"/>
        <v/>
      </c>
      <c r="E29" s="56" t="str">
        <f t="array" aca="1" ref="E29" ca="1">IFERROR(
 INDEX(Workflows!H$3:H$992,
  SMALL(
   IF(
    UPPER(Workflows!$Q$3:$Q$992)="SPEND_FALSE",
    ROW(Workflows!$D$3:H$992)-ROW(Workflows!H$3)+1
   ),
   ROWS(Workflows!H$3:'Workflows'!H29)
  )
 ),"")</f>
        <v/>
      </c>
      <c r="F29" s="56" t="str">
        <f t="shared" ca="1" si="5"/>
        <v/>
      </c>
      <c r="G29" s="56" t="str">
        <f t="array" aca="1" ref="G29" ca="1">IFERROR(
 INDEX(Workflows!I$3:I$992,
  SMALL(
   IF(
    UPPER(Workflows!$Q$3:$Q$992)="SPEND_FALSE",
    ROW(Workflows!$D$3:I$992)-ROW(Workflows!I$3)+1
   ),
   ROWS(Workflows!I$3:'Workflows'!I29)
  )
 ),"")</f>
        <v/>
      </c>
      <c r="H29" s="71"/>
      <c r="I29" s="71"/>
      <c r="J29" s="71"/>
      <c r="K29" s="71"/>
      <c r="L29" s="71"/>
      <c r="M29" s="71"/>
    </row>
    <row r="30" spans="1:13" x14ac:dyDescent="0.35">
      <c r="A30" s="56" t="str">
        <f t="array" aca="1" ref="A30" ca="1">IFERROR(
 INDEX(Workflows!D$3:D$992,
  SMALL(
   IF(
    UPPER(Workflows!$Q$3:$Q$992)="SPEND_FALSE",
    ROW(Workflows!$D$3:D$992)-ROW(Workflows!D$3)+1
   ),
   ROWS(Workflows!D$3:'Workflows'!D30)
  )
 ),"")</f>
        <v/>
      </c>
      <c r="B30" s="56" t="str">
        <f t="shared" ca="1" si="3"/>
        <v/>
      </c>
      <c r="C30" s="56" t="str">
        <f t="array" aca="1" ref="C30" ca="1">IFERROR(
 INDEX(Workflows!E$3:E$992,
  SMALL(
   IF(
    UPPER(Workflows!$Q$3:$Q$992)="SPEND_FALSE",
    ROW(Workflows!$D$3:E$992)-ROW(Workflows!E$3)+1
   ),
   ROWS(Workflows!E$3:'Workflows'!E30)
  )
 ),"")</f>
        <v/>
      </c>
      <c r="D30" s="56" t="str">
        <f t="shared" ca="1" si="4"/>
        <v/>
      </c>
      <c r="E30" s="56" t="str">
        <f t="array" aca="1" ref="E30" ca="1">IFERROR(
 INDEX(Workflows!H$3:H$992,
  SMALL(
   IF(
    UPPER(Workflows!$Q$3:$Q$992)="SPEND_FALSE",
    ROW(Workflows!$D$3:H$992)-ROW(Workflows!H$3)+1
   ),
   ROWS(Workflows!H$3:'Workflows'!H30)
  )
 ),"")</f>
        <v/>
      </c>
      <c r="F30" s="56" t="str">
        <f t="shared" ca="1" si="5"/>
        <v/>
      </c>
      <c r="G30" s="56" t="str">
        <f t="array" aca="1" ref="G30" ca="1">IFERROR(
 INDEX(Workflows!I$3:I$992,
  SMALL(
   IF(
    UPPER(Workflows!$Q$3:$Q$992)="SPEND_FALSE",
    ROW(Workflows!$D$3:I$992)-ROW(Workflows!I$3)+1
   ),
   ROWS(Workflows!I$3:'Workflows'!I30)
  )
 ),"")</f>
        <v/>
      </c>
      <c r="H30" s="71"/>
      <c r="I30" s="71"/>
      <c r="J30" s="71"/>
      <c r="K30" s="71"/>
      <c r="L30" s="71"/>
      <c r="M30" s="71"/>
    </row>
    <row r="31" spans="1:13" x14ac:dyDescent="0.35">
      <c r="A31" s="56" t="str">
        <f t="array" aca="1" ref="A31" ca="1">IFERROR(
 INDEX(Workflows!D$3:D$992,
  SMALL(
   IF(
    UPPER(Workflows!$Q$3:$Q$992)="SPEND_FALSE",
    ROW(Workflows!$D$3:D$992)-ROW(Workflows!D$3)+1
   ),
   ROWS(Workflows!D$3:'Workflows'!D31)
  )
 ),"")</f>
        <v/>
      </c>
      <c r="B31" s="56" t="str">
        <f t="shared" ca="1" si="3"/>
        <v/>
      </c>
      <c r="C31" s="56" t="str">
        <f t="array" aca="1" ref="C31" ca="1">IFERROR(
 INDEX(Workflows!E$3:E$992,
  SMALL(
   IF(
    UPPER(Workflows!$Q$3:$Q$992)="SPEND_FALSE",
    ROW(Workflows!$D$3:E$992)-ROW(Workflows!E$3)+1
   ),
   ROWS(Workflows!E$3:'Workflows'!E31)
  )
 ),"")</f>
        <v/>
      </c>
      <c r="D31" s="56" t="str">
        <f t="shared" ca="1" si="4"/>
        <v/>
      </c>
      <c r="E31" s="56" t="str">
        <f t="array" aca="1" ref="E31" ca="1">IFERROR(
 INDEX(Workflows!H$3:H$992,
  SMALL(
   IF(
    UPPER(Workflows!$Q$3:$Q$992)="SPEND_FALSE",
    ROW(Workflows!$D$3:H$992)-ROW(Workflows!H$3)+1
   ),
   ROWS(Workflows!H$3:'Workflows'!H31)
  )
 ),"")</f>
        <v/>
      </c>
      <c r="F31" s="56" t="str">
        <f t="shared" ca="1" si="5"/>
        <v/>
      </c>
      <c r="G31" s="56" t="str">
        <f t="array" aca="1" ref="G31" ca="1">IFERROR(
 INDEX(Workflows!I$3:I$992,
  SMALL(
   IF(
    UPPER(Workflows!$Q$3:$Q$992)="SPEND_FALSE",
    ROW(Workflows!$D$3:I$992)-ROW(Workflows!I$3)+1
   ),
   ROWS(Workflows!I$3:'Workflows'!I31)
  )
 ),"")</f>
        <v/>
      </c>
      <c r="H31" s="71"/>
      <c r="I31" s="71"/>
      <c r="J31" s="71"/>
      <c r="K31" s="71"/>
      <c r="L31" s="71"/>
      <c r="M31" s="71"/>
    </row>
    <row r="32" spans="1:13" x14ac:dyDescent="0.35">
      <c r="A32" s="56" t="str">
        <f t="array" aca="1" ref="A32" ca="1">IFERROR(
 INDEX(Workflows!D$3:D$992,
  SMALL(
   IF(
    UPPER(Workflows!$Q$3:$Q$992)="SPEND_FALSE",
    ROW(Workflows!$D$3:D$992)-ROW(Workflows!D$3)+1
   ),
   ROWS(Workflows!D$3:'Workflows'!D32)
  )
 ),"")</f>
        <v/>
      </c>
      <c r="B32" s="56" t="str">
        <f t="shared" ca="1" si="3"/>
        <v/>
      </c>
      <c r="C32" s="56" t="str">
        <f t="array" aca="1" ref="C32" ca="1">IFERROR(
 INDEX(Workflows!E$3:E$992,
  SMALL(
   IF(
    UPPER(Workflows!$Q$3:$Q$992)="SPEND_FALSE",
    ROW(Workflows!$D$3:E$992)-ROW(Workflows!E$3)+1
   ),
   ROWS(Workflows!E$3:'Workflows'!E32)
  )
 ),"")</f>
        <v/>
      </c>
      <c r="D32" s="56" t="str">
        <f t="shared" ca="1" si="4"/>
        <v/>
      </c>
      <c r="E32" s="56" t="str">
        <f t="array" aca="1" ref="E32" ca="1">IFERROR(
 INDEX(Workflows!H$3:H$992,
  SMALL(
   IF(
    UPPER(Workflows!$Q$3:$Q$992)="SPEND_FALSE",
    ROW(Workflows!$D$3:H$992)-ROW(Workflows!H$3)+1
   ),
   ROWS(Workflows!H$3:'Workflows'!H32)
  )
 ),"")</f>
        <v/>
      </c>
      <c r="F32" s="56" t="str">
        <f t="shared" ca="1" si="5"/>
        <v/>
      </c>
      <c r="G32" s="56" t="str">
        <f t="array" aca="1" ref="G32" ca="1">IFERROR(
 INDEX(Workflows!I$3:I$992,
  SMALL(
   IF(
    UPPER(Workflows!$Q$3:$Q$992)="SPEND_FALSE",
    ROW(Workflows!$D$3:I$992)-ROW(Workflows!I$3)+1
   ),
   ROWS(Workflows!I$3:'Workflows'!I32)
  )
 ),"")</f>
        <v/>
      </c>
      <c r="H32" s="71"/>
      <c r="I32" s="71"/>
      <c r="J32" s="71"/>
      <c r="K32" s="71"/>
      <c r="L32" s="71"/>
      <c r="M32" s="71"/>
    </row>
    <row r="33" spans="1:13" x14ac:dyDescent="0.35">
      <c r="A33" s="56" t="str">
        <f t="array" aca="1" ref="A33" ca="1">IFERROR(
 INDEX(Workflows!D$3:D$992,
  SMALL(
   IF(
    UPPER(Workflows!$Q$3:$Q$992)="SPEND_FALSE",
    ROW(Workflows!$D$3:D$992)-ROW(Workflows!D$3)+1
   ),
   ROWS(Workflows!D$3:'Workflows'!D33)
  )
 ),"")</f>
        <v/>
      </c>
      <c r="B33" s="56" t="str">
        <f t="shared" ca="1" si="3"/>
        <v/>
      </c>
      <c r="C33" s="56" t="str">
        <f t="array" aca="1" ref="C33" ca="1">IFERROR(
 INDEX(Workflows!E$3:E$992,
  SMALL(
   IF(
    UPPER(Workflows!$Q$3:$Q$992)="SPEND_FALSE",
    ROW(Workflows!$D$3:E$992)-ROW(Workflows!E$3)+1
   ),
   ROWS(Workflows!E$3:'Workflows'!E33)
  )
 ),"")</f>
        <v/>
      </c>
      <c r="D33" s="56" t="str">
        <f t="shared" ca="1" si="4"/>
        <v/>
      </c>
      <c r="E33" s="56" t="str">
        <f t="array" aca="1" ref="E33" ca="1">IFERROR(
 INDEX(Workflows!H$3:H$992,
  SMALL(
   IF(
    UPPER(Workflows!$Q$3:$Q$992)="SPEND_FALSE",
    ROW(Workflows!$D$3:H$992)-ROW(Workflows!H$3)+1
   ),
   ROWS(Workflows!H$3:'Workflows'!H33)
  )
 ),"")</f>
        <v/>
      </c>
      <c r="F33" s="56" t="str">
        <f t="shared" ca="1" si="5"/>
        <v/>
      </c>
      <c r="G33" s="56" t="str">
        <f t="array" aca="1" ref="G33" ca="1">IFERROR(
 INDEX(Workflows!I$3:I$992,
  SMALL(
   IF(
    UPPER(Workflows!$Q$3:$Q$992)="SPEND_FALSE",
    ROW(Workflows!$D$3:I$992)-ROW(Workflows!I$3)+1
   ),
   ROWS(Workflows!I$3:'Workflows'!I33)
  )
 ),"")</f>
        <v/>
      </c>
      <c r="H33" s="71"/>
      <c r="I33" s="71"/>
      <c r="J33" s="71"/>
      <c r="K33" s="71"/>
      <c r="L33" s="71"/>
      <c r="M33" s="71"/>
    </row>
    <row r="34" spans="1:13" x14ac:dyDescent="0.35">
      <c r="A34" s="56" t="str">
        <f t="array" aca="1" ref="A34" ca="1">IFERROR(
 INDEX(Workflows!D$3:D$992,
  SMALL(
   IF(
    UPPER(Workflows!$Q$3:$Q$992)="SPEND_FALSE",
    ROW(Workflows!$D$3:D$992)-ROW(Workflows!D$3)+1
   ),
   ROWS(Workflows!D$3:'Workflows'!D34)
  )
 ),"")</f>
        <v/>
      </c>
      <c r="B34" s="56" t="str">
        <f t="shared" ca="1" si="3"/>
        <v/>
      </c>
      <c r="C34" s="56" t="str">
        <f t="array" aca="1" ref="C34" ca="1">IFERROR(
 INDEX(Workflows!E$3:E$992,
  SMALL(
   IF(
    UPPER(Workflows!$Q$3:$Q$992)="SPEND_FALSE",
    ROW(Workflows!$D$3:E$992)-ROW(Workflows!E$3)+1
   ),
   ROWS(Workflows!E$3:'Workflows'!E34)
  )
 ),"")</f>
        <v/>
      </c>
      <c r="D34" s="56" t="str">
        <f t="shared" ca="1" si="4"/>
        <v/>
      </c>
      <c r="E34" s="56" t="str">
        <f t="array" aca="1" ref="E34" ca="1">IFERROR(
 INDEX(Workflows!H$3:H$992,
  SMALL(
   IF(
    UPPER(Workflows!$Q$3:$Q$992)="SPEND_FALSE",
    ROW(Workflows!$D$3:H$992)-ROW(Workflows!H$3)+1
   ),
   ROWS(Workflows!H$3:'Workflows'!H34)
  )
 ),"")</f>
        <v/>
      </c>
      <c r="F34" s="56" t="str">
        <f t="shared" ca="1" si="5"/>
        <v/>
      </c>
      <c r="G34" s="56" t="str">
        <f t="array" aca="1" ref="G34" ca="1">IFERROR(
 INDEX(Workflows!I$3:I$992,
  SMALL(
   IF(
    UPPER(Workflows!$Q$3:$Q$992)="SPEND_FALSE",
    ROW(Workflows!$D$3:I$992)-ROW(Workflows!I$3)+1
   ),
   ROWS(Workflows!I$3:'Workflows'!I34)
  )
 ),"")</f>
        <v/>
      </c>
      <c r="H34" s="71"/>
      <c r="I34" s="71"/>
      <c r="J34" s="71"/>
      <c r="K34" s="71"/>
      <c r="L34" s="71"/>
      <c r="M34" s="71"/>
    </row>
    <row r="35" spans="1:13" x14ac:dyDescent="0.35">
      <c r="A35" s="56" t="str">
        <f t="array" aca="1" ref="A35" ca="1">IFERROR(
 INDEX(Workflows!D$3:D$992,
  SMALL(
   IF(
    UPPER(Workflows!$Q$3:$Q$992)="SPEND_FALSE",
    ROW(Workflows!$D$3:D$992)-ROW(Workflows!D$3)+1
   ),
   ROWS(Workflows!D$3:'Workflows'!D35)
  )
 ),"")</f>
        <v/>
      </c>
      <c r="B35" s="56" t="str">
        <f t="shared" ca="1" si="3"/>
        <v/>
      </c>
      <c r="C35" s="56" t="str">
        <f t="array" aca="1" ref="C35" ca="1">IFERROR(
 INDEX(Workflows!E$3:E$992,
  SMALL(
   IF(
    UPPER(Workflows!$Q$3:$Q$992)="SPEND_FALSE",
    ROW(Workflows!$D$3:E$992)-ROW(Workflows!E$3)+1
   ),
   ROWS(Workflows!E$3:'Workflows'!E35)
  )
 ),"")</f>
        <v/>
      </c>
      <c r="D35" s="56" t="str">
        <f t="shared" ca="1" si="4"/>
        <v/>
      </c>
      <c r="E35" s="56" t="str">
        <f t="array" aca="1" ref="E35" ca="1">IFERROR(
 INDEX(Workflows!H$3:H$992,
  SMALL(
   IF(
    UPPER(Workflows!$Q$3:$Q$992)="SPEND_FALSE",
    ROW(Workflows!$D$3:H$992)-ROW(Workflows!H$3)+1
   ),
   ROWS(Workflows!H$3:'Workflows'!H35)
  )
 ),"")</f>
        <v/>
      </c>
      <c r="F35" s="56" t="str">
        <f t="shared" ca="1" si="5"/>
        <v/>
      </c>
      <c r="G35" s="56" t="str">
        <f t="array" aca="1" ref="G35" ca="1">IFERROR(
 INDEX(Workflows!I$3:I$992,
  SMALL(
   IF(
    UPPER(Workflows!$Q$3:$Q$992)="SPEND_FALSE",
    ROW(Workflows!$D$3:I$992)-ROW(Workflows!I$3)+1
   ),
   ROWS(Workflows!I$3:'Workflows'!I35)
  )
 ),"")</f>
        <v/>
      </c>
      <c r="H35" s="71"/>
      <c r="I35" s="71"/>
      <c r="J35" s="71"/>
      <c r="K35" s="71"/>
      <c r="L35" s="71"/>
      <c r="M35" s="71"/>
    </row>
    <row r="36" spans="1:13" x14ac:dyDescent="0.35">
      <c r="A36" s="56" t="str">
        <f t="array" aca="1" ref="A36" ca="1">IFERROR(
 INDEX(Workflows!D$3:D$992,
  SMALL(
   IF(
    UPPER(Workflows!$Q$3:$Q$992)="SPEND_FALSE",
    ROW(Workflows!$D$3:D$992)-ROW(Workflows!D$3)+1
   ),
   ROWS(Workflows!D$3:'Workflows'!D36)
  )
 ),"")</f>
        <v/>
      </c>
      <c r="B36" s="56" t="str">
        <f t="shared" ca="1" si="3"/>
        <v/>
      </c>
      <c r="C36" s="56" t="str">
        <f t="array" aca="1" ref="C36" ca="1">IFERROR(
 INDEX(Workflows!E$3:E$992,
  SMALL(
   IF(
    UPPER(Workflows!$Q$3:$Q$992)="SPEND_FALSE",
    ROW(Workflows!$D$3:E$992)-ROW(Workflows!E$3)+1
   ),
   ROWS(Workflows!E$3:'Workflows'!E36)
  )
 ),"")</f>
        <v/>
      </c>
      <c r="D36" s="56" t="str">
        <f t="shared" ca="1" si="4"/>
        <v/>
      </c>
      <c r="E36" s="56" t="str">
        <f t="array" aca="1" ref="E36" ca="1">IFERROR(
 INDEX(Workflows!H$3:H$992,
  SMALL(
   IF(
    UPPER(Workflows!$Q$3:$Q$992)="SPEND_FALSE",
    ROW(Workflows!$D$3:H$992)-ROW(Workflows!H$3)+1
   ),
   ROWS(Workflows!H$3:'Workflows'!H36)
  )
 ),"")</f>
        <v/>
      </c>
      <c r="F36" s="56" t="str">
        <f t="shared" ca="1" si="5"/>
        <v/>
      </c>
      <c r="G36" s="56" t="str">
        <f t="array" aca="1" ref="G36" ca="1">IFERROR(
 INDEX(Workflows!I$3:I$992,
  SMALL(
   IF(
    UPPER(Workflows!$Q$3:$Q$992)="SPEND_FALSE",
    ROW(Workflows!$D$3:I$992)-ROW(Workflows!I$3)+1
   ),
   ROWS(Workflows!I$3:'Workflows'!I36)
  )
 ),"")</f>
        <v/>
      </c>
      <c r="H36" s="71"/>
      <c r="I36" s="71"/>
      <c r="J36" s="71"/>
      <c r="K36" s="71"/>
      <c r="L36" s="71"/>
      <c r="M36" s="71"/>
    </row>
    <row r="37" spans="1:13" x14ac:dyDescent="0.35">
      <c r="A37" s="56" t="str">
        <f t="array" aca="1" ref="A37" ca="1">IFERROR(
 INDEX(Workflows!D$3:D$992,
  SMALL(
   IF(
    UPPER(Workflows!$Q$3:$Q$992)="SPEND_FALSE",
    ROW(Workflows!$D$3:D$992)-ROW(Workflows!D$3)+1
   ),
   ROWS(Workflows!D$3:'Workflows'!D37)
  )
 ),"")</f>
        <v/>
      </c>
      <c r="B37" s="56" t="str">
        <f t="shared" ca="1" si="3"/>
        <v/>
      </c>
      <c r="C37" s="56" t="str">
        <f t="array" aca="1" ref="C37" ca="1">IFERROR(
 INDEX(Workflows!E$3:E$992,
  SMALL(
   IF(
    UPPER(Workflows!$Q$3:$Q$992)="SPEND_FALSE",
    ROW(Workflows!$D$3:E$992)-ROW(Workflows!E$3)+1
   ),
   ROWS(Workflows!E$3:'Workflows'!E37)
  )
 ),"")</f>
        <v/>
      </c>
      <c r="D37" s="56" t="str">
        <f t="shared" ca="1" si="4"/>
        <v/>
      </c>
      <c r="E37" s="56" t="str">
        <f t="array" aca="1" ref="E37" ca="1">IFERROR(
 INDEX(Workflows!H$3:H$992,
  SMALL(
   IF(
    UPPER(Workflows!$Q$3:$Q$992)="SPEND_FALSE",
    ROW(Workflows!$D$3:H$992)-ROW(Workflows!H$3)+1
   ),
   ROWS(Workflows!H$3:'Workflows'!H37)
  )
 ),"")</f>
        <v/>
      </c>
      <c r="F37" s="56" t="str">
        <f t="shared" ca="1" si="5"/>
        <v/>
      </c>
      <c r="G37" s="56" t="str">
        <f t="array" aca="1" ref="G37" ca="1">IFERROR(
 INDEX(Workflows!I$3:I$992,
  SMALL(
   IF(
    UPPER(Workflows!$Q$3:$Q$992)="SPEND_FALSE",
    ROW(Workflows!$D$3:I$992)-ROW(Workflows!I$3)+1
   ),
   ROWS(Workflows!I$3:'Workflows'!I37)
  )
 ),"")</f>
        <v/>
      </c>
      <c r="H37" s="71"/>
      <c r="I37" s="71"/>
      <c r="J37" s="71"/>
      <c r="K37" s="71"/>
      <c r="L37" s="71"/>
      <c r="M37" s="71"/>
    </row>
    <row r="38" spans="1:13" x14ac:dyDescent="0.35">
      <c r="A38" s="56" t="str">
        <f t="array" aca="1" ref="A38" ca="1">IFERROR(
 INDEX(Workflows!D$3:D$992,
  SMALL(
   IF(
    UPPER(Workflows!$Q$3:$Q$992)="SPEND_FALSE",
    ROW(Workflows!$D$3:D$992)-ROW(Workflows!D$3)+1
   ),
   ROWS(Workflows!D$3:'Workflows'!D38)
  )
 ),"")</f>
        <v/>
      </c>
      <c r="B38" s="56" t="str">
        <f t="shared" ca="1" si="3"/>
        <v/>
      </c>
      <c r="C38" s="56" t="str">
        <f t="array" aca="1" ref="C38" ca="1">IFERROR(
 INDEX(Workflows!E$3:E$992,
  SMALL(
   IF(
    UPPER(Workflows!$Q$3:$Q$992)="SPEND_FALSE",
    ROW(Workflows!$D$3:E$992)-ROW(Workflows!E$3)+1
   ),
   ROWS(Workflows!E$3:'Workflows'!E38)
  )
 ),"")</f>
        <v/>
      </c>
      <c r="D38" s="56" t="str">
        <f t="shared" ca="1" si="4"/>
        <v/>
      </c>
      <c r="E38" s="56" t="str">
        <f t="array" aca="1" ref="E38" ca="1">IFERROR(
 INDEX(Workflows!H$3:H$992,
  SMALL(
   IF(
    UPPER(Workflows!$Q$3:$Q$992)="SPEND_FALSE",
    ROW(Workflows!$D$3:H$992)-ROW(Workflows!H$3)+1
   ),
   ROWS(Workflows!H$3:'Workflows'!H38)
  )
 ),"")</f>
        <v/>
      </c>
      <c r="F38" s="56" t="str">
        <f t="shared" ca="1" si="5"/>
        <v/>
      </c>
      <c r="G38" s="56" t="str">
        <f t="array" aca="1" ref="G38" ca="1">IFERROR(
 INDEX(Workflows!I$3:I$992,
  SMALL(
   IF(
    UPPER(Workflows!$Q$3:$Q$992)="SPEND_FALSE",
    ROW(Workflows!$D$3:I$992)-ROW(Workflows!I$3)+1
   ),
   ROWS(Workflows!I$3:'Workflows'!I38)
  )
 ),"")</f>
        <v/>
      </c>
      <c r="H38" s="71"/>
      <c r="I38" s="71"/>
      <c r="J38" s="71"/>
      <c r="K38" s="71"/>
      <c r="L38" s="71"/>
      <c r="M38" s="71"/>
    </row>
    <row r="39" spans="1:13" x14ac:dyDescent="0.35">
      <c r="A39" s="56" t="str">
        <f t="array" aca="1" ref="A39" ca="1">IFERROR(
 INDEX(Workflows!D$3:D$992,
  SMALL(
   IF(
    UPPER(Workflows!$Q$3:$Q$992)="SPEND_FALSE",
    ROW(Workflows!$D$3:D$992)-ROW(Workflows!D$3)+1
   ),
   ROWS(Workflows!D$3:'Workflows'!D39)
  )
 ),"")</f>
        <v/>
      </c>
      <c r="B39" s="56" t="str">
        <f t="shared" ca="1" si="3"/>
        <v/>
      </c>
      <c r="C39" s="56" t="str">
        <f t="array" aca="1" ref="C39" ca="1">IFERROR(
 INDEX(Workflows!E$3:E$992,
  SMALL(
   IF(
    UPPER(Workflows!$Q$3:$Q$992)="SPEND_FALSE",
    ROW(Workflows!$D$3:E$992)-ROW(Workflows!E$3)+1
   ),
   ROWS(Workflows!E$3:'Workflows'!E39)
  )
 ),"")</f>
        <v/>
      </c>
      <c r="D39" s="56" t="str">
        <f t="shared" ca="1" si="4"/>
        <v/>
      </c>
      <c r="E39" s="56" t="str">
        <f t="array" aca="1" ref="E39" ca="1">IFERROR(
 INDEX(Workflows!H$3:H$992,
  SMALL(
   IF(
    UPPER(Workflows!$Q$3:$Q$992)="SPEND_FALSE",
    ROW(Workflows!$D$3:H$992)-ROW(Workflows!H$3)+1
   ),
   ROWS(Workflows!H$3:'Workflows'!H39)
  )
 ),"")</f>
        <v/>
      </c>
      <c r="F39" s="56" t="str">
        <f t="shared" ca="1" si="5"/>
        <v/>
      </c>
      <c r="G39" s="56" t="str">
        <f t="array" aca="1" ref="G39" ca="1">IFERROR(
 INDEX(Workflows!I$3:I$992,
  SMALL(
   IF(
    UPPER(Workflows!$Q$3:$Q$992)="SPEND_FALSE",
    ROW(Workflows!$D$3:I$992)-ROW(Workflows!I$3)+1
   ),
   ROWS(Workflows!I$3:'Workflows'!I39)
  )
 ),"")</f>
        <v/>
      </c>
      <c r="H39" s="71"/>
      <c r="I39" s="71"/>
      <c r="J39" s="71"/>
      <c r="K39" s="71"/>
      <c r="L39" s="71"/>
      <c r="M39" s="71"/>
    </row>
    <row r="40" spans="1:13" x14ac:dyDescent="0.35">
      <c r="A40" s="56" t="str">
        <f t="array" aca="1" ref="A40" ca="1">IFERROR(
 INDEX(Workflows!D$3:D$992,
  SMALL(
   IF(
    UPPER(Workflows!$Q$3:$Q$992)="SPEND_FALSE",
    ROW(Workflows!$D$3:D$992)-ROW(Workflows!D$3)+1
   ),
   ROWS(Workflows!D$3:'Workflows'!D40)
  )
 ),"")</f>
        <v/>
      </c>
      <c r="B40" s="56" t="str">
        <f t="shared" ca="1" si="3"/>
        <v/>
      </c>
      <c r="C40" s="56" t="str">
        <f t="array" aca="1" ref="C40" ca="1">IFERROR(
 INDEX(Workflows!E$3:E$992,
  SMALL(
   IF(
    UPPER(Workflows!$Q$3:$Q$992)="SPEND_FALSE",
    ROW(Workflows!$D$3:E$992)-ROW(Workflows!E$3)+1
   ),
   ROWS(Workflows!E$3:'Workflows'!E40)
  )
 ),"")</f>
        <v/>
      </c>
      <c r="D40" s="56" t="str">
        <f t="shared" ca="1" si="4"/>
        <v/>
      </c>
      <c r="E40" s="56" t="str">
        <f t="array" aca="1" ref="E40" ca="1">IFERROR(
 INDEX(Workflows!H$3:H$992,
  SMALL(
   IF(
    UPPER(Workflows!$Q$3:$Q$992)="SPEND_FALSE",
    ROW(Workflows!$D$3:H$992)-ROW(Workflows!H$3)+1
   ),
   ROWS(Workflows!H$3:'Workflows'!H40)
  )
 ),"")</f>
        <v/>
      </c>
      <c r="F40" s="56" t="str">
        <f t="shared" ca="1" si="5"/>
        <v/>
      </c>
      <c r="G40" s="56" t="str">
        <f t="array" aca="1" ref="G40" ca="1">IFERROR(
 INDEX(Workflows!I$3:I$992,
  SMALL(
   IF(
    UPPER(Workflows!$Q$3:$Q$992)="SPEND_FALSE",
    ROW(Workflows!$D$3:I$992)-ROW(Workflows!I$3)+1
   ),
   ROWS(Workflows!I$3:'Workflows'!I40)
  )
 ),"")</f>
        <v/>
      </c>
      <c r="H40" s="71"/>
      <c r="I40" s="71"/>
      <c r="J40" s="71"/>
      <c r="K40" s="71"/>
      <c r="L40" s="71"/>
      <c r="M40" s="71"/>
    </row>
    <row r="41" spans="1:13" x14ac:dyDescent="0.35">
      <c r="A41" s="56" t="str">
        <f t="array" aca="1" ref="A41" ca="1">IFERROR(
 INDEX(Workflows!D$3:D$992,
  SMALL(
   IF(
    UPPER(Workflows!$Q$3:$Q$992)="SPEND_FALSE",
    ROW(Workflows!$D$3:D$992)-ROW(Workflows!D$3)+1
   ),
   ROWS(Workflows!D$3:'Workflows'!D41)
  )
 ),"")</f>
        <v/>
      </c>
      <c r="B41" s="56" t="str">
        <f t="shared" ca="1" si="3"/>
        <v/>
      </c>
      <c r="C41" s="56" t="str">
        <f t="array" aca="1" ref="C41" ca="1">IFERROR(
 INDEX(Workflows!E$3:E$992,
  SMALL(
   IF(
    UPPER(Workflows!$Q$3:$Q$992)="SPEND_FALSE",
    ROW(Workflows!$D$3:E$992)-ROW(Workflows!E$3)+1
   ),
   ROWS(Workflows!E$3:'Workflows'!E41)
  )
 ),"")</f>
        <v/>
      </c>
      <c r="D41" s="56" t="str">
        <f t="shared" ca="1" si="4"/>
        <v/>
      </c>
      <c r="E41" s="56" t="str">
        <f t="array" aca="1" ref="E41" ca="1">IFERROR(
 INDEX(Workflows!H$3:H$992,
  SMALL(
   IF(
    UPPER(Workflows!$Q$3:$Q$992)="SPEND_FALSE",
    ROW(Workflows!$D$3:H$992)-ROW(Workflows!H$3)+1
   ),
   ROWS(Workflows!H$3:'Workflows'!H41)
  )
 ),"")</f>
        <v/>
      </c>
      <c r="F41" s="56" t="str">
        <f t="shared" ca="1" si="5"/>
        <v/>
      </c>
      <c r="G41" s="56" t="str">
        <f t="array" aca="1" ref="G41" ca="1">IFERROR(
 INDEX(Workflows!I$3:I$992,
  SMALL(
   IF(
    UPPER(Workflows!$Q$3:$Q$992)="SPEND_FALSE",
    ROW(Workflows!$D$3:I$992)-ROW(Workflows!I$3)+1
   ),
   ROWS(Workflows!I$3:'Workflows'!I41)
  )
 ),"")</f>
        <v/>
      </c>
      <c r="H41" s="71"/>
      <c r="I41" s="83"/>
      <c r="J41" s="71"/>
      <c r="K41" s="71"/>
      <c r="L41" s="71"/>
      <c r="M41" s="71"/>
    </row>
    <row r="42" spans="1:13" x14ac:dyDescent="0.35">
      <c r="A42" s="56" t="str">
        <f t="array" aca="1" ref="A42" ca="1">IFERROR(
 INDEX(Workflows!D$3:D$992,
  SMALL(
   IF(
    UPPER(Workflows!$Q$3:$Q$992)="SPEND_FALSE",
    ROW(Workflows!$D$3:D$992)-ROW(Workflows!D$3)+1
   ),
   ROWS(Workflows!D$3:'Workflows'!D42)
  )
 ),"")</f>
        <v/>
      </c>
      <c r="B42" s="56" t="str">
        <f t="shared" ca="1" si="3"/>
        <v/>
      </c>
      <c r="C42" s="56" t="str">
        <f t="array" aca="1" ref="C42" ca="1">IFERROR(
 INDEX(Workflows!E$3:E$992,
  SMALL(
   IF(
    UPPER(Workflows!$Q$3:$Q$992)="SPEND_FALSE",
    ROW(Workflows!$D$3:E$992)-ROW(Workflows!E$3)+1
   ),
   ROWS(Workflows!E$3:'Workflows'!E42)
  )
 ),"")</f>
        <v/>
      </c>
      <c r="D42" s="56" t="str">
        <f t="shared" ca="1" si="4"/>
        <v/>
      </c>
      <c r="E42" s="56" t="str">
        <f t="array" aca="1" ref="E42" ca="1">IFERROR(
 INDEX(Workflows!H$3:H$992,
  SMALL(
   IF(
    UPPER(Workflows!$Q$3:$Q$992)="SPEND_FALSE",
    ROW(Workflows!$D$3:H$992)-ROW(Workflows!H$3)+1
   ),
   ROWS(Workflows!H$3:'Workflows'!H42)
  )
 ),"")</f>
        <v/>
      </c>
      <c r="F42" s="56" t="str">
        <f t="shared" ca="1" si="5"/>
        <v/>
      </c>
      <c r="G42" s="56" t="str">
        <f t="array" aca="1" ref="G42" ca="1">IFERROR(
 INDEX(Workflows!I$3:I$992,
  SMALL(
   IF(
    UPPER(Workflows!$Q$3:$Q$992)="SPEND_FALSE",
    ROW(Workflows!$D$3:I$992)-ROW(Workflows!I$3)+1
   ),
   ROWS(Workflows!I$3:'Workflows'!I42)
  )
 ),"")</f>
        <v/>
      </c>
      <c r="H42" s="71"/>
      <c r="I42" s="71"/>
      <c r="J42" s="71"/>
      <c r="K42" s="71"/>
      <c r="L42" s="71"/>
      <c r="M42" s="71"/>
    </row>
    <row r="43" spans="1:13" x14ac:dyDescent="0.35">
      <c r="A43" s="56" t="str">
        <f t="array" aca="1" ref="A43" ca="1">IFERROR(
 INDEX(Workflows!D$3:D$992,
  SMALL(
   IF(
    UPPER(Workflows!$Q$3:$Q$992)="SPEND_FALSE",
    ROW(Workflows!$D$3:D$992)-ROW(Workflows!D$3)+1
   ),
   ROWS(Workflows!D$3:'Workflows'!D43)
  )
 ),"")</f>
        <v/>
      </c>
      <c r="B43" s="56" t="str">
        <f t="shared" ca="1" si="3"/>
        <v/>
      </c>
      <c r="C43" s="56" t="str">
        <f t="array" aca="1" ref="C43" ca="1">IFERROR(
 INDEX(Workflows!E$3:E$992,
  SMALL(
   IF(
    UPPER(Workflows!$Q$3:$Q$992)="SPEND_FALSE",
    ROW(Workflows!$D$3:E$992)-ROW(Workflows!E$3)+1
   ),
   ROWS(Workflows!E$3:'Workflows'!E43)
  )
 ),"")</f>
        <v/>
      </c>
      <c r="D43" s="56" t="str">
        <f t="shared" ca="1" si="4"/>
        <v/>
      </c>
      <c r="E43" s="56" t="str">
        <f t="array" aca="1" ref="E43" ca="1">IFERROR(
 INDEX(Workflows!H$3:H$992,
  SMALL(
   IF(
    UPPER(Workflows!$Q$3:$Q$992)="SPEND_FALSE",
    ROW(Workflows!$D$3:H$992)-ROW(Workflows!H$3)+1
   ),
   ROWS(Workflows!H$3:'Workflows'!H43)
  )
 ),"")</f>
        <v/>
      </c>
      <c r="F43" s="56" t="str">
        <f t="shared" ca="1" si="5"/>
        <v/>
      </c>
      <c r="G43" s="56" t="str">
        <f t="array" aca="1" ref="G43" ca="1">IFERROR(
 INDEX(Workflows!I$3:I$992,
  SMALL(
   IF(
    UPPER(Workflows!$Q$3:$Q$992)="SPEND_FALSE",
    ROW(Workflows!$D$3:I$992)-ROW(Workflows!I$3)+1
   ),
   ROWS(Workflows!I$3:'Workflows'!I43)
  )
 ),"")</f>
        <v/>
      </c>
      <c r="H43" s="71"/>
      <c r="I43" s="71"/>
      <c r="J43" s="71"/>
      <c r="K43" s="71"/>
      <c r="L43" s="71"/>
      <c r="M43" s="71"/>
    </row>
    <row r="44" spans="1:13" x14ac:dyDescent="0.35">
      <c r="A44" s="56" t="str">
        <f t="array" aca="1" ref="A44" ca="1">IFERROR(
 INDEX(Workflows!D$3:D$992,
  SMALL(
   IF(
    UPPER(Workflows!$Q$3:$Q$992)="SPEND_FALSE",
    ROW(Workflows!$D$3:D$992)-ROW(Workflows!D$3)+1
   ),
   ROWS(Workflows!D$3:'Workflows'!D44)
  )
 ),"")</f>
        <v/>
      </c>
      <c r="B44" s="56" t="str">
        <f t="shared" ca="1" si="3"/>
        <v/>
      </c>
      <c r="C44" s="56" t="str">
        <f t="array" aca="1" ref="C44" ca="1">IFERROR(
 INDEX(Workflows!E$3:E$992,
  SMALL(
   IF(
    UPPER(Workflows!$Q$3:$Q$992)="SPEND_FALSE",
    ROW(Workflows!$D$3:E$992)-ROW(Workflows!E$3)+1
   ),
   ROWS(Workflows!E$3:'Workflows'!E44)
  )
 ),"")</f>
        <v/>
      </c>
      <c r="D44" s="56" t="str">
        <f t="shared" ca="1" si="4"/>
        <v/>
      </c>
      <c r="E44" s="56" t="str">
        <f t="array" aca="1" ref="E44" ca="1">IFERROR(
 INDEX(Workflows!H$3:H$992,
  SMALL(
   IF(
    UPPER(Workflows!$Q$3:$Q$992)="SPEND_FALSE",
    ROW(Workflows!$D$3:H$992)-ROW(Workflows!H$3)+1
   ),
   ROWS(Workflows!H$3:'Workflows'!H44)
  )
 ),"")</f>
        <v/>
      </c>
      <c r="F44" s="56" t="str">
        <f t="shared" ca="1" si="5"/>
        <v/>
      </c>
      <c r="G44" s="56" t="str">
        <f t="array" aca="1" ref="G44" ca="1">IFERROR(
 INDEX(Workflows!I$3:I$992,
  SMALL(
   IF(
    UPPER(Workflows!$Q$3:$Q$992)="SPEND_FALSE",
    ROW(Workflows!$D$3:I$992)-ROW(Workflows!I$3)+1
   ),
   ROWS(Workflows!I$3:'Workflows'!I44)
  )
 ),"")</f>
        <v/>
      </c>
      <c r="H44" s="71"/>
      <c r="I44" s="71"/>
      <c r="J44" s="71"/>
      <c r="K44" s="71"/>
      <c r="L44" s="71"/>
      <c r="M44" s="71"/>
    </row>
    <row r="45" spans="1:13" x14ac:dyDescent="0.35">
      <c r="A45" s="56" t="str">
        <f t="array" aca="1" ref="A45" ca="1">IFERROR(
 INDEX(Workflows!D$3:D$992,
  SMALL(
   IF(
    UPPER(Workflows!$Q$3:$Q$992)="SPEND_FALSE",
    ROW(Workflows!$D$3:D$992)-ROW(Workflows!D$3)+1
   ),
   ROWS(Workflows!D$3:'Workflows'!D45)
  )
 ),"")</f>
        <v/>
      </c>
      <c r="B45" s="56" t="str">
        <f t="shared" ca="1" si="3"/>
        <v/>
      </c>
      <c r="C45" s="56" t="str">
        <f t="array" aca="1" ref="C45" ca="1">IFERROR(
 INDEX(Workflows!E$3:E$992,
  SMALL(
   IF(
    UPPER(Workflows!$Q$3:$Q$992)="SPEND_FALSE",
    ROW(Workflows!$D$3:E$992)-ROW(Workflows!E$3)+1
   ),
   ROWS(Workflows!E$3:'Workflows'!E45)
  )
 ),"")</f>
        <v/>
      </c>
      <c r="D45" s="56" t="str">
        <f t="shared" ca="1" si="4"/>
        <v/>
      </c>
      <c r="E45" s="56" t="str">
        <f t="array" aca="1" ref="E45" ca="1">IFERROR(
 INDEX(Workflows!H$3:H$992,
  SMALL(
   IF(
    UPPER(Workflows!$Q$3:$Q$992)="SPEND_FALSE",
    ROW(Workflows!$D$3:H$992)-ROW(Workflows!H$3)+1
   ),
   ROWS(Workflows!H$3:'Workflows'!H45)
  )
 ),"")</f>
        <v/>
      </c>
      <c r="F45" s="56" t="str">
        <f t="shared" ca="1" si="5"/>
        <v/>
      </c>
      <c r="G45" s="56" t="str">
        <f t="array" aca="1" ref="G45" ca="1">IFERROR(
 INDEX(Workflows!I$3:I$992,
  SMALL(
   IF(
    UPPER(Workflows!$Q$3:$Q$992)="SPEND_FALSE",
    ROW(Workflows!$D$3:I$992)-ROW(Workflows!I$3)+1
   ),
   ROWS(Workflows!I$3:'Workflows'!I45)
  )
 ),"")</f>
        <v/>
      </c>
      <c r="H45" s="71"/>
      <c r="I45" s="71"/>
      <c r="J45" s="71"/>
      <c r="K45" s="71"/>
      <c r="L45" s="71"/>
      <c r="M45" s="71"/>
    </row>
    <row r="46" spans="1:13" x14ac:dyDescent="0.35">
      <c r="A46" s="56" t="str">
        <f t="array" aca="1" ref="A46" ca="1">IFERROR(
 INDEX(Workflows!D$3:D$992,
  SMALL(
   IF(
    UPPER(Workflows!$Q$3:$Q$992)="SPEND_FALSE",
    ROW(Workflows!$D$3:D$992)-ROW(Workflows!D$3)+1
   ),
   ROWS(Workflows!D$3:'Workflows'!D46)
  )
 ),"")</f>
        <v/>
      </c>
      <c r="B46" s="56" t="str">
        <f t="shared" ca="1" si="3"/>
        <v/>
      </c>
      <c r="C46" s="56" t="str">
        <f t="array" aca="1" ref="C46" ca="1">IFERROR(
 INDEX(Workflows!E$3:E$992,
  SMALL(
   IF(
    UPPER(Workflows!$Q$3:$Q$992)="SPEND_FALSE",
    ROW(Workflows!$D$3:E$992)-ROW(Workflows!E$3)+1
   ),
   ROWS(Workflows!E$3:'Workflows'!E46)
  )
 ),"")</f>
        <v/>
      </c>
      <c r="D46" s="56" t="str">
        <f t="shared" ca="1" si="4"/>
        <v/>
      </c>
      <c r="E46" s="56" t="str">
        <f t="array" aca="1" ref="E46" ca="1">IFERROR(
 INDEX(Workflows!H$3:H$992,
  SMALL(
   IF(
    UPPER(Workflows!$Q$3:$Q$992)="SPEND_FALSE",
    ROW(Workflows!$D$3:H$992)-ROW(Workflows!H$3)+1
   ),
   ROWS(Workflows!H$3:'Workflows'!H46)
  )
 ),"")</f>
        <v/>
      </c>
      <c r="F46" s="56" t="str">
        <f t="shared" ca="1" si="5"/>
        <v/>
      </c>
      <c r="G46" s="56" t="str">
        <f t="array" aca="1" ref="G46" ca="1">IFERROR(
 INDEX(Workflows!I$3:I$992,
  SMALL(
   IF(
    UPPER(Workflows!$Q$3:$Q$992)="SPEND_FALSE",
    ROW(Workflows!$D$3:I$992)-ROW(Workflows!I$3)+1
   ),
   ROWS(Workflows!I$3:'Workflows'!I46)
  )
 ),"")</f>
        <v/>
      </c>
      <c r="H46" s="71"/>
      <c r="I46" s="71"/>
      <c r="J46" s="71"/>
      <c r="K46" s="71"/>
      <c r="L46" s="71"/>
      <c r="M46" s="71"/>
    </row>
    <row r="47" spans="1:13" x14ac:dyDescent="0.35">
      <c r="A47" s="56" t="str">
        <f t="array" aca="1" ref="A47" ca="1">IFERROR(
 INDEX(Workflows!D$3:D$992,
  SMALL(
   IF(
    UPPER(Workflows!$Q$3:$Q$992)="SPEND_FALSE",
    ROW(Workflows!$D$3:D$992)-ROW(Workflows!D$3)+1
   ),
   ROWS(Workflows!D$3:'Workflows'!D47)
  )
 ),"")</f>
        <v/>
      </c>
      <c r="B47" s="56" t="str">
        <f t="shared" ca="1" si="3"/>
        <v/>
      </c>
      <c r="C47" s="56" t="str">
        <f t="array" aca="1" ref="C47" ca="1">IFERROR(
 INDEX(Workflows!E$3:E$992,
  SMALL(
   IF(
    UPPER(Workflows!$Q$3:$Q$992)="SPEND_FALSE",
    ROW(Workflows!$D$3:E$992)-ROW(Workflows!E$3)+1
   ),
   ROWS(Workflows!E$3:'Workflows'!E47)
  )
 ),"")</f>
        <v/>
      </c>
      <c r="D47" s="56" t="str">
        <f t="shared" ca="1" si="4"/>
        <v/>
      </c>
      <c r="E47" s="56" t="str">
        <f t="array" aca="1" ref="E47" ca="1">IFERROR(
 INDEX(Workflows!H$3:H$992,
  SMALL(
   IF(
    UPPER(Workflows!$Q$3:$Q$992)="SPEND_FALSE",
    ROW(Workflows!$D$3:H$992)-ROW(Workflows!H$3)+1
   ),
   ROWS(Workflows!H$3:'Workflows'!H47)
  )
 ),"")</f>
        <v/>
      </c>
      <c r="F47" s="56" t="str">
        <f t="shared" ca="1" si="5"/>
        <v/>
      </c>
      <c r="G47" s="56" t="str">
        <f t="array" aca="1" ref="G47" ca="1">IFERROR(
 INDEX(Workflows!I$3:I$992,
  SMALL(
   IF(
    UPPER(Workflows!$Q$3:$Q$992)="SPEND_FALSE",
    ROW(Workflows!$D$3:I$992)-ROW(Workflows!I$3)+1
   ),
   ROWS(Workflows!I$3:'Workflows'!I47)
  )
 ),"")</f>
        <v/>
      </c>
      <c r="H47" s="71"/>
      <c r="I47" s="71"/>
      <c r="J47" s="71"/>
      <c r="K47" s="71"/>
      <c r="L47" s="71"/>
      <c r="M47" s="71"/>
    </row>
    <row r="48" spans="1:13" x14ac:dyDescent="0.35">
      <c r="A48" s="56" t="str">
        <f t="array" aca="1" ref="A48" ca="1">IFERROR(
 INDEX(Workflows!D$3:D$992,
  SMALL(
   IF(
    UPPER(Workflows!$Q$3:$Q$992)="SPEND_FALSE",
    ROW(Workflows!$D$3:D$992)-ROW(Workflows!D$3)+1
   ),
   ROWS(Workflows!D$3:'Workflows'!D48)
  )
 ),"")</f>
        <v/>
      </c>
      <c r="B48" s="56" t="str">
        <f t="shared" ca="1" si="3"/>
        <v/>
      </c>
      <c r="C48" s="56" t="str">
        <f t="array" aca="1" ref="C48" ca="1">IFERROR(
 INDEX(Workflows!E$3:E$992,
  SMALL(
   IF(
    UPPER(Workflows!$Q$3:$Q$992)="SPEND_FALSE",
    ROW(Workflows!$D$3:E$992)-ROW(Workflows!E$3)+1
   ),
   ROWS(Workflows!E$3:'Workflows'!E48)
  )
 ),"")</f>
        <v/>
      </c>
      <c r="D48" s="56" t="str">
        <f t="shared" ca="1" si="4"/>
        <v/>
      </c>
      <c r="E48" s="56" t="str">
        <f t="array" aca="1" ref="E48" ca="1">IFERROR(
 INDEX(Workflows!H$3:H$992,
  SMALL(
   IF(
    UPPER(Workflows!$Q$3:$Q$992)="SPEND_FALSE",
    ROW(Workflows!$D$3:H$992)-ROW(Workflows!H$3)+1
   ),
   ROWS(Workflows!H$3:'Workflows'!H48)
  )
 ),"")</f>
        <v/>
      </c>
      <c r="F48" s="56" t="str">
        <f t="shared" ca="1" si="5"/>
        <v/>
      </c>
      <c r="G48" s="56" t="str">
        <f t="array" aca="1" ref="G48" ca="1">IFERROR(
 INDEX(Workflows!I$3:I$992,
  SMALL(
   IF(
    UPPER(Workflows!$Q$3:$Q$992)="SPEND_FALSE",
    ROW(Workflows!$D$3:I$992)-ROW(Workflows!I$3)+1
   ),
   ROWS(Workflows!I$3:'Workflows'!I48)
  )
 ),"")</f>
        <v/>
      </c>
      <c r="H48" s="71"/>
      <c r="I48" s="71"/>
      <c r="J48" s="71"/>
      <c r="K48" s="71"/>
      <c r="L48" s="71"/>
      <c r="M48" s="71"/>
    </row>
    <row r="49" spans="1:13" x14ac:dyDescent="0.35">
      <c r="A49" s="56" t="str">
        <f t="array" aca="1" ref="A49" ca="1">IFERROR(
 INDEX(Workflows!D$3:D$992,
  SMALL(
   IF(
    UPPER(Workflows!$Q$3:$Q$992)="SPEND_FALSE",
    ROW(Workflows!$D$3:D$992)-ROW(Workflows!D$3)+1
   ),
   ROWS(Workflows!D$3:'Workflows'!D49)
  )
 ),"")</f>
        <v/>
      </c>
      <c r="B49" s="56" t="str">
        <f t="shared" ca="1" si="3"/>
        <v/>
      </c>
      <c r="C49" s="56" t="str">
        <f t="array" aca="1" ref="C49" ca="1">IFERROR(
 INDEX(Workflows!E$3:E$992,
  SMALL(
   IF(
    UPPER(Workflows!$Q$3:$Q$992)="SPEND_FALSE",
    ROW(Workflows!$D$3:E$992)-ROW(Workflows!E$3)+1
   ),
   ROWS(Workflows!E$3:'Workflows'!E49)
  )
 ),"")</f>
        <v/>
      </c>
      <c r="D49" s="56" t="str">
        <f t="shared" ca="1" si="4"/>
        <v/>
      </c>
      <c r="E49" s="56" t="str">
        <f t="array" aca="1" ref="E49" ca="1">IFERROR(
 INDEX(Workflows!H$3:H$992,
  SMALL(
   IF(
    UPPER(Workflows!$Q$3:$Q$992)="SPEND_FALSE",
    ROW(Workflows!$D$3:H$992)-ROW(Workflows!H$3)+1
   ),
   ROWS(Workflows!H$3:'Workflows'!H49)
  )
 ),"")</f>
        <v/>
      </c>
      <c r="F49" s="56" t="str">
        <f t="shared" ca="1" si="5"/>
        <v/>
      </c>
      <c r="G49" s="56" t="str">
        <f t="array" aca="1" ref="G49" ca="1">IFERROR(
 INDEX(Workflows!I$3:I$992,
  SMALL(
   IF(
    UPPER(Workflows!$Q$3:$Q$992)="SPEND_FALSE",
    ROW(Workflows!$D$3:I$992)-ROW(Workflows!I$3)+1
   ),
   ROWS(Workflows!I$3:'Workflows'!I49)
  )
 ),"")</f>
        <v/>
      </c>
      <c r="H49" s="71"/>
      <c r="I49" s="71"/>
      <c r="J49" s="71"/>
      <c r="K49" s="71"/>
      <c r="L49" s="71"/>
      <c r="M49" s="71"/>
    </row>
    <row r="50" spans="1:13" x14ac:dyDescent="0.35">
      <c r="A50" s="56" t="str">
        <f t="array" aca="1" ref="A50" ca="1">IFERROR(
 INDEX(Workflows!D$3:D$992,
  SMALL(
   IF(
    UPPER(Workflows!$Q$3:$Q$992)="SPEND_FALSE",
    ROW(Workflows!$D$3:D$992)-ROW(Workflows!D$3)+1
   ),
   ROWS(Workflows!D$3:'Workflows'!D50)
  )
 ),"")</f>
        <v/>
      </c>
      <c r="B50" s="56" t="str">
        <f t="shared" ca="1" si="3"/>
        <v/>
      </c>
      <c r="C50" s="56" t="str">
        <f t="array" aca="1" ref="C50" ca="1">IFERROR(
 INDEX(Workflows!E$3:E$992,
  SMALL(
   IF(
    UPPER(Workflows!$Q$3:$Q$992)="SPEND_FALSE",
    ROW(Workflows!$D$3:E$992)-ROW(Workflows!E$3)+1
   ),
   ROWS(Workflows!E$3:'Workflows'!E50)
  )
 ),"")</f>
        <v/>
      </c>
      <c r="D50" s="56" t="str">
        <f t="shared" ca="1" si="4"/>
        <v/>
      </c>
      <c r="E50" s="56" t="str">
        <f t="array" aca="1" ref="E50" ca="1">IFERROR(
 INDEX(Workflows!H$3:H$992,
  SMALL(
   IF(
    UPPER(Workflows!$Q$3:$Q$992)="SPEND_FALSE",
    ROW(Workflows!$D$3:H$992)-ROW(Workflows!H$3)+1
   ),
   ROWS(Workflows!H$3:'Workflows'!H50)
  )
 ),"")</f>
        <v/>
      </c>
      <c r="F50" s="56" t="str">
        <f t="shared" ca="1" si="5"/>
        <v/>
      </c>
      <c r="G50" s="56" t="str">
        <f t="array" aca="1" ref="G50" ca="1">IFERROR(
 INDEX(Workflows!I$3:I$992,
  SMALL(
   IF(
    UPPER(Workflows!$Q$3:$Q$992)="SPEND_FALSE",
    ROW(Workflows!$D$3:I$992)-ROW(Workflows!I$3)+1
   ),
   ROWS(Workflows!I$3:'Workflows'!I50)
  )
 ),"")</f>
        <v/>
      </c>
      <c r="H50" s="71"/>
      <c r="I50" s="71"/>
      <c r="J50" s="71"/>
      <c r="K50" s="71"/>
      <c r="L50" s="71"/>
      <c r="M50" s="71"/>
    </row>
    <row r="51" spans="1:13" x14ac:dyDescent="0.35">
      <c r="A51" s="56" t="str">
        <f t="array" aca="1" ref="A51" ca="1">IFERROR(
 INDEX(Workflows!D$3:D$992,
  SMALL(
   IF(
    UPPER(Workflows!$Q$3:$Q$992)="SPEND_FALSE",
    ROW(Workflows!$D$3:D$992)-ROW(Workflows!D$3)+1
   ),
   ROWS(Workflows!D$3:'Workflows'!D51)
  )
 ),"")</f>
        <v/>
      </c>
      <c r="B51" s="56" t="str">
        <f t="shared" ca="1" si="3"/>
        <v/>
      </c>
      <c r="C51" s="56" t="str">
        <f t="array" aca="1" ref="C51" ca="1">IFERROR(
 INDEX(Workflows!E$3:E$992,
  SMALL(
   IF(
    UPPER(Workflows!$Q$3:$Q$992)="SPEND_FALSE",
    ROW(Workflows!$D$3:E$992)-ROW(Workflows!E$3)+1
   ),
   ROWS(Workflows!E$3:'Workflows'!E51)
  )
 ),"")</f>
        <v/>
      </c>
      <c r="D51" s="56" t="str">
        <f t="shared" ca="1" si="4"/>
        <v/>
      </c>
      <c r="E51" s="56" t="str">
        <f t="array" aca="1" ref="E51" ca="1">IFERROR(
 INDEX(Workflows!H$3:H$992,
  SMALL(
   IF(
    UPPER(Workflows!$Q$3:$Q$992)="SPEND_FALSE",
    ROW(Workflows!$D$3:H$992)-ROW(Workflows!H$3)+1
   ),
   ROWS(Workflows!H$3:'Workflows'!H51)
  )
 ),"")</f>
        <v/>
      </c>
      <c r="F51" s="56" t="str">
        <f t="shared" ca="1" si="5"/>
        <v/>
      </c>
      <c r="G51" s="56" t="str">
        <f t="array" aca="1" ref="G51" ca="1">IFERROR(
 INDEX(Workflows!I$3:I$992,
  SMALL(
   IF(
    UPPER(Workflows!$Q$3:$Q$992)="SPEND_FALSE",
    ROW(Workflows!$D$3:I$992)-ROW(Workflows!I$3)+1
   ),
   ROWS(Workflows!I$3:'Workflows'!I51)
  )
 ),"")</f>
        <v/>
      </c>
      <c r="H51" s="71"/>
      <c r="I51" s="71"/>
      <c r="J51" s="71"/>
      <c r="K51" s="71"/>
      <c r="L51" s="71"/>
      <c r="M51" s="71"/>
    </row>
    <row r="52" spans="1:13" x14ac:dyDescent="0.35">
      <c r="A52" s="56" t="str">
        <f t="array" aca="1" ref="A52" ca="1">IFERROR(
 INDEX(Workflows!D$3:D$992,
  SMALL(
   IF(
    UPPER(Workflows!$Q$3:$Q$992)="SPEND_FALSE",
    ROW(Workflows!$D$3:D$992)-ROW(Workflows!D$3)+1
   ),
   ROWS(Workflows!D$3:'Workflows'!D52)
  )
 ),"")</f>
        <v/>
      </c>
      <c r="B52" s="56" t="str">
        <f t="shared" ca="1" si="3"/>
        <v/>
      </c>
      <c r="C52" s="56" t="str">
        <f t="array" aca="1" ref="C52" ca="1">IFERROR(
 INDEX(Workflows!E$3:E$992,
  SMALL(
   IF(
    UPPER(Workflows!$Q$3:$Q$992)="SPEND_FALSE",
    ROW(Workflows!$D$3:E$992)-ROW(Workflows!E$3)+1
   ),
   ROWS(Workflows!E$3:'Workflows'!E52)
  )
 ),"")</f>
        <v/>
      </c>
      <c r="D52" s="56" t="str">
        <f t="shared" ca="1" si="4"/>
        <v/>
      </c>
      <c r="E52" s="56" t="str">
        <f t="array" aca="1" ref="E52" ca="1">IFERROR(
 INDEX(Workflows!H$3:H$992,
  SMALL(
   IF(
    UPPER(Workflows!$Q$3:$Q$992)="SPEND_FALSE",
    ROW(Workflows!$D$3:H$992)-ROW(Workflows!H$3)+1
   ),
   ROWS(Workflows!H$3:'Workflows'!H52)
  )
 ),"")</f>
        <v/>
      </c>
      <c r="F52" s="56" t="str">
        <f t="shared" ca="1" si="5"/>
        <v/>
      </c>
      <c r="G52" s="56" t="str">
        <f t="array" aca="1" ref="G52" ca="1">IFERROR(
 INDEX(Workflows!I$3:I$992,
  SMALL(
   IF(
    UPPER(Workflows!$Q$3:$Q$992)="SPEND_FALSE",
    ROW(Workflows!$D$3:I$992)-ROW(Workflows!I$3)+1
   ),
   ROWS(Workflows!I$3:'Workflows'!I52)
  )
 ),"")</f>
        <v/>
      </c>
      <c r="H52" s="71"/>
      <c r="I52" s="71"/>
      <c r="J52" s="71"/>
      <c r="K52" s="71"/>
      <c r="L52" s="71"/>
      <c r="M52" s="71"/>
    </row>
    <row r="53" spans="1:13" x14ac:dyDescent="0.35"/>
    <row r="54" spans="1:13" x14ac:dyDescent="0.35"/>
  </sheetData>
  <protectedRanges>
    <protectedRange sqref="H15:M52 H12:H14 J14:M14 H11:I11 K11:M13 H3:M3 M4:M8 H4:K8 H9:M10" name="Range1"/>
    <protectedRange sqref="I12:I14" name="Range9"/>
    <protectedRange sqref="J11:J13" name="Range9_1"/>
    <protectedRange sqref="L6 L8" name="Range1_2_1"/>
    <protectedRange sqref="L7" name="Range1_3"/>
    <protectedRange sqref="L4" name="Range1_2"/>
    <protectedRange sqref="L5" name="Range9_2"/>
  </protectedRanges>
  <dataValidations count="2">
    <dataValidation type="list" allowBlank="1" showInputMessage="1" showErrorMessage="1" sqref="I3:I11 I15:I52" xr:uid="{00000000-0002-0000-5D00-000000000000}">
      <formula1>expressionList</formula1>
    </dataValidation>
    <dataValidation type="custom" allowBlank="1" showInputMessage="1" showErrorMessage="1" errorTitle="Duplicate Expression Name" error="Duplicate Expression names are not allowed. Please rename the expression" sqref="L7 L4:L5" xr:uid="{00000000-0002-0000-5D00-000001000000}">
      <formula1>COUNTIF(expressionList,L4) &lt; 2</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5D00-000002000000}">
          <x14:formula1>
            <xm:f>'Validation Values'!$B$11:$B$12</xm:f>
          </x14:formula1>
          <xm:sqref>H3:H52</xm:sqref>
        </x14:dataValidation>
      </x14:dataValidation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4">
    <tabColor rgb="FF92D050"/>
  </sheetPr>
  <dimension ref="A1:J19"/>
  <sheetViews>
    <sheetView showGridLines="0" topLeftCell="G1" zoomScale="120" zoomScaleNormal="120" workbookViewId="0">
      <selection activeCell="G10" sqref="G10"/>
    </sheetView>
  </sheetViews>
  <sheetFormatPr defaultColWidth="8.81640625" defaultRowHeight="14.5" x14ac:dyDescent="0.35"/>
  <cols>
    <col min="1" max="1" width="27.81640625" style="28" bestFit="1" customWidth="1"/>
    <col min="2" max="2" width="18.1796875" style="28" bestFit="1" customWidth="1"/>
    <col min="3" max="3" width="58.36328125" style="28" bestFit="1" customWidth="1"/>
    <col min="4" max="4" width="22.453125" style="28" bestFit="1" customWidth="1"/>
    <col min="5" max="5" width="19.81640625" style="28" bestFit="1" customWidth="1"/>
    <col min="6" max="6" width="21.36328125" style="28" bestFit="1" customWidth="1"/>
    <col min="7" max="7" width="100.6328125" style="28" bestFit="1" customWidth="1"/>
    <col min="8" max="8" width="72.81640625" style="28" customWidth="1"/>
    <col min="9" max="9" width="21.36328125" style="28" customWidth="1"/>
    <col min="10" max="10" width="27.1796875" style="28" bestFit="1" customWidth="1"/>
    <col min="11" max="16384" width="8.81640625" style="28"/>
  </cols>
  <sheetData>
    <row r="1" spans="1:10" x14ac:dyDescent="0.35">
      <c r="A1" s="31" t="s">
        <v>324</v>
      </c>
      <c r="B1" s="31"/>
      <c r="C1" s="31"/>
    </row>
    <row r="2" spans="1:10" x14ac:dyDescent="0.35">
      <c r="A2" s="29" t="s">
        <v>11</v>
      </c>
      <c r="B2" s="29" t="s">
        <v>201</v>
      </c>
      <c r="C2" s="29" t="s">
        <v>202</v>
      </c>
      <c r="D2" s="29" t="s">
        <v>10</v>
      </c>
      <c r="E2" s="29" t="s">
        <v>219</v>
      </c>
      <c r="F2" s="29" t="s">
        <v>125</v>
      </c>
      <c r="G2" s="29" t="s">
        <v>34</v>
      </c>
      <c r="H2" s="29" t="s">
        <v>35</v>
      </c>
      <c r="I2" s="29" t="s">
        <v>107</v>
      </c>
      <c r="J2" s="29" t="s">
        <v>36</v>
      </c>
    </row>
    <row r="3" spans="1:10" ht="29" x14ac:dyDescent="0.35">
      <c r="A3" s="55" t="str">
        <f t="array" aca="1" ref="A3" ca="1">IFERROR(
 INDEX(Workflows!D$3:D$992,
  SMALL(
   IF(
    UPPER(Workflows!$R$3:$R$992)="SPEND_FALSE",
    ROW(Workflows!$D$3:D$992)-ROW(Workflows!D$3)+1
   ),
   ROWS(Workflows!D$3:'Workflows'!D3)
  )
 ),"")</f>
        <v>CUSTOM_DISPLAY_REVJET_SPEND</v>
      </c>
      <c r="B3" s="55" t="str">
        <f ca="1">IF(NOT(C3=""),"CLIENT_PRESRC_DB","")</f>
        <v>CLIENT_PRESRC_DB</v>
      </c>
      <c r="C3" s="55" t="str">
        <f t="array" aca="1" ref="C3" ca="1">IFERROR(
 INDEX(Workflows!I$3:I$992,
  SMALL(
   IF(
    UPPER(Workflows!$R$3:$R$992)="SPEND_FALSE",
    ROW(Workflows!$D$3:I$992)-ROW(Workflows!I$3)+1
   ),
   ROWS(Workflows!I$3:'Workflows'!I3)
  )
 ),"")</f>
        <v>SPEND_CUSTOM_DISPLAY_REVJET_SPEND_PRESRC</v>
      </c>
      <c r="D3" s="55" t="str">
        <f t="array" aca="1" ref="D3" ca="1">IFERROR(
 INDEX(Workflows!J$3:J$992,
  SMALL(
   IF(
    UPPER(Workflows!$R$3:$R$992)="SPEND_FALSE",
    ROW(Workflows!$D$3:J$992)-ROW(Workflows!J$3)+1
   ),
   ROWS(Workflows!J$3:'Workflows'!J3)
  )
 ),"")</f>
        <v>SPEND_SRC</v>
      </c>
      <c r="E3" s="71" t="b">
        <v>0</v>
      </c>
      <c r="F3" s="71"/>
      <c r="G3" s="74" t="s">
        <v>1297</v>
      </c>
      <c r="H3" s="81" t="s">
        <v>1296</v>
      </c>
      <c r="I3" s="71"/>
      <c r="J3" s="71"/>
    </row>
    <row r="4" spans="1:10" ht="29" x14ac:dyDescent="0.35">
      <c r="A4" s="55" t="str">
        <f t="array" aca="1" ref="A4" ca="1">IFERROR(
 INDEX(Workflows!D$3:D$992,
  SMALL(
   IF(
    UPPER(Workflows!$R$3:$R$992)="SPEND_FALSE",
    ROW(Workflows!$D$3:D$992)-ROW(Workflows!D$3)+1
   ),
   ROWS(Workflows!D$3:'Workflows'!D4)
  )
 ),"")</f>
        <v>CUSTOM_DISPLAY_DCM_SPEND</v>
      </c>
      <c r="B4" s="55" t="str">
        <f t="shared" ref="B4:B19" ca="1" si="0">IF(NOT(C4=""),"CLIENT_PRESRC_DB","")</f>
        <v>CLIENT_PRESRC_DB</v>
      </c>
      <c r="C4" s="55" t="str">
        <f t="array" aca="1" ref="C4" ca="1">IFERROR(
 INDEX(Workflows!I$3:I$992,
  SMALL(
   IF(
    UPPER(Workflows!$R$3:$R$992)="SPEND_FALSE",
    ROW(Workflows!$D$3:I$992)-ROW(Workflows!I$3)+1
   ),
   ROWS(Workflows!I$3:'Workflows'!I4)
  )
 ),"")</f>
        <v>SPEND_CUSTOM_DISPLAY_DCM_SPEND_PRESRC</v>
      </c>
      <c r="D4" s="55" t="str">
        <f t="array" aca="1" ref="D4" ca="1">IFERROR(
 INDEX(Workflows!J$3:J$992,
  SMALL(
   IF(
    UPPER(Workflows!$R$3:$R$992)="SPEND_FALSE",
    ROW(Workflows!$D$3:J$992)-ROW(Workflows!J$3)+1
   ),
   ROWS(Workflows!J$3:'Workflows'!J4)
  )
 ),"")</f>
        <v>SPEND_SRC</v>
      </c>
      <c r="E4" s="71" t="b">
        <v>0</v>
      </c>
      <c r="F4" s="71"/>
      <c r="G4" s="74" t="s">
        <v>1297</v>
      </c>
      <c r="H4" s="81" t="s">
        <v>1296</v>
      </c>
      <c r="I4" s="71"/>
      <c r="J4" s="71"/>
    </row>
    <row r="5" spans="1:10" ht="29" x14ac:dyDescent="0.35">
      <c r="A5" s="55" t="str">
        <f t="array" aca="1" ref="A5" ca="1">IFERROR(
 INDEX(Workflows!D$3:D$992,
  SMALL(
   IF(
    UPPER(Workflows!$R$3:$R$992)="SPEND_FALSE",
    ROW(Workflows!$D$3:D$992)-ROW(Workflows!D$3)+1
   ),
   ROWS(Workflows!D$3:'Workflows'!D5)
  )
 ),"")</f>
        <v>CUSTOM_PAID_SEARCH_SPEND</v>
      </c>
      <c r="B5" s="55" t="str">
        <f t="shared" ca="1" si="0"/>
        <v>CLIENT_PRESRC_DB</v>
      </c>
      <c r="C5" s="55" t="str">
        <f t="array" aca="1" ref="C5" ca="1">IFERROR(
 INDEX(Workflows!I$3:I$992,
  SMALL(
   IF(
    UPPER(Workflows!$R$3:$R$992)="SPEND_FALSE",
    ROW(Workflows!$D$3:I$992)-ROW(Workflows!I$3)+1
   ),
   ROWS(Workflows!I$3:'Workflows'!I5)
  )
 ),"")</f>
        <v>SPEND_CUSTOM_PAID_SEARCH_SPEND_PRESRC</v>
      </c>
      <c r="D5" s="55" t="str">
        <f t="array" aca="1" ref="D5" ca="1">IFERROR(
 INDEX(Workflows!J$3:J$992,
  SMALL(
   IF(
    UPPER(Workflows!$R$3:$R$992)="SPEND_FALSE",
    ROW(Workflows!$D$3:J$992)-ROW(Workflows!J$3)+1
   ),
   ROWS(Workflows!J$3:'Workflows'!J5)
  )
 ),"")</f>
        <v>SPEND_SRC</v>
      </c>
      <c r="E5" s="71" t="b">
        <v>0</v>
      </c>
      <c r="F5" s="71"/>
      <c r="G5" s="74" t="s">
        <v>1297</v>
      </c>
      <c r="H5" s="81" t="s">
        <v>1296</v>
      </c>
      <c r="I5" s="71"/>
      <c r="J5" s="71"/>
    </row>
    <row r="6" spans="1:10" ht="29" x14ac:dyDescent="0.35">
      <c r="A6" s="55" t="str">
        <f t="array" aca="1" ref="A6" ca="1">IFERROR(
 INDEX(Workflows!D$3:D$992,
  SMALL(
   IF(
    UPPER(Workflows!$R$3:$R$992)="SPEND_FALSE",
    ROW(Workflows!$D$3:D$992)-ROW(Workflows!D$3)+1
   ),
   ROWS(Workflows!D$3:'Workflows'!D6)
  )
 ),"")</f>
        <v>CUSTOM_AFFILIATE_SPEND</v>
      </c>
      <c r="B6" s="55" t="str">
        <f t="shared" ca="1" si="0"/>
        <v>CLIENT_PRESRC_DB</v>
      </c>
      <c r="C6" s="55" t="str">
        <f t="array" aca="1" ref="C6" ca="1">IFERROR(
 INDEX(Workflows!I$3:I$992,
  SMALL(
   IF(
    UPPER(Workflows!$R$3:$R$992)="SPEND_FALSE",
    ROW(Workflows!$D$3:I$992)-ROW(Workflows!I$3)+1
   ),
   ROWS(Workflows!I$3:'Workflows'!I6)
  )
 ),"")</f>
        <v>SPEND_CUSTOM_AFFILIATE_SPEND_PRESRC</v>
      </c>
      <c r="D6" s="55" t="str">
        <f t="array" aca="1" ref="D6" ca="1">IFERROR(
 INDEX(Workflows!J$3:J$992,
  SMALL(
   IF(
    UPPER(Workflows!$R$3:$R$992)="SPEND_FALSE",
    ROW(Workflows!$D$3:J$992)-ROW(Workflows!J$3)+1
   ),
   ROWS(Workflows!J$3:'Workflows'!J6)
  )
 ),"")</f>
        <v>SPEND_SRC</v>
      </c>
      <c r="E6" s="71" t="b">
        <v>0</v>
      </c>
      <c r="F6" s="71"/>
      <c r="G6" s="74" t="s">
        <v>1297</v>
      </c>
      <c r="H6" s="81" t="s">
        <v>1296</v>
      </c>
      <c r="I6" s="71"/>
      <c r="J6" s="71"/>
    </row>
    <row r="7" spans="1:10" ht="29" x14ac:dyDescent="0.35">
      <c r="A7" s="55" t="str">
        <f t="array" aca="1" ref="A7" ca="1">IFERROR(
 INDEX(Workflows!D$3:D$992,
  SMALL(
   IF(
    UPPER(Workflows!$R$3:$R$992)="SPEND_FALSE",
    ROW(Workflows!$D$3:D$992)-ROW(Workflows!D$3)+1
   ),
   ROWS(Workflows!D$3:'Workflows'!D7)
  )
 ),"")</f>
        <v>CUSTOM_PAID_SEARCH_T2_SPEND</v>
      </c>
      <c r="B7" s="55" t="str">
        <f t="shared" ca="1" si="0"/>
        <v>CLIENT_PRESRC_DB</v>
      </c>
      <c r="C7" s="55" t="str">
        <f t="array" aca="1" ref="C7" ca="1">IFERROR(
 INDEX(Workflows!I$3:I$992,
  SMALL(
   IF(
    UPPER(Workflows!$R$3:$R$992)="SPEND_FALSE",
    ROW(Workflows!$D$3:I$992)-ROW(Workflows!I$3)+1
   ),
   ROWS(Workflows!I$3:'Workflows'!I7)
  )
 ),"")</f>
        <v>SPEND_CUSTOM_PAID_SEARCH_T2_SPEND_PRESRC</v>
      </c>
      <c r="D7" s="55" t="str">
        <f t="array" aca="1" ref="D7" ca="1">IFERROR(
 INDEX(Workflows!J$3:J$992,
  SMALL(
   IF(
    UPPER(Workflows!$R$3:$R$992)="SPEND_FALSE",
    ROW(Workflows!$D$3:J$992)-ROW(Workflows!J$3)+1
   ),
   ROWS(Workflows!J$3:'Workflows'!J7)
  )
 ),"")</f>
        <v>SPEND_SRC</v>
      </c>
      <c r="E7" s="71" t="b">
        <v>0</v>
      </c>
      <c r="F7" s="71"/>
      <c r="G7" s="74" t="s">
        <v>1297</v>
      </c>
      <c r="H7" s="81" t="s">
        <v>1296</v>
      </c>
      <c r="I7" s="71"/>
      <c r="J7" s="71"/>
    </row>
    <row r="8" spans="1:10" ht="29" x14ac:dyDescent="0.35">
      <c r="A8" s="55" t="str">
        <f t="array" aca="1" ref="A8" ca="1">IFERROR(
 INDEX(Workflows!D$3:D$992,
  SMALL(
   IF(
    UPPER(Workflows!$R$3:$R$992)="SPEND_FALSE",
    ROW(Workflows!$D$3:D$992)-ROW(Workflows!D$3)+1
   ),
   ROWS(Workflows!D$3:'Workflows'!D8)
  )
 ),"")</f>
        <v>CUSTOM_COMSCORE_SPEND</v>
      </c>
      <c r="B8" s="55" t="str">
        <f t="shared" ca="1" si="0"/>
        <v>CLIENT_PRESRC_DB</v>
      </c>
      <c r="C8" s="55" t="str">
        <f t="array" aca="1" ref="C8" ca="1">IFERROR(
 INDEX(Workflows!I$3:I$992,
  SMALL(
   IF(
    UPPER(Workflows!$R$3:$R$992)="SPEND_FALSE",
    ROW(Workflows!$D$3:I$992)-ROW(Workflows!I$3)+1
   ),
   ROWS(Workflows!I$3:'Workflows'!I8)
  )
 ),"")</f>
        <v>SPEND_CUSTOM_COMSCORE_SPEND_PRESRC</v>
      </c>
      <c r="D8" s="55" t="str">
        <f t="array" aca="1" ref="D8" ca="1">IFERROR(
 INDEX(Workflows!J$3:J$992,
  SMALL(
   IF(
    UPPER(Workflows!$R$3:$R$992)="SPEND_FALSE",
    ROW(Workflows!$D$3:J$992)-ROW(Workflows!J$3)+1
   ),
   ROWS(Workflows!J$3:'Workflows'!J8)
  )
 ),"")</f>
        <v>SPEND_SRC</v>
      </c>
      <c r="E8" s="71" t="b">
        <v>0</v>
      </c>
      <c r="F8" s="71"/>
      <c r="G8" s="74" t="s">
        <v>1297</v>
      </c>
      <c r="H8" s="81" t="s">
        <v>1296</v>
      </c>
      <c r="I8" s="71"/>
      <c r="J8" s="71"/>
    </row>
    <row r="9" spans="1:10" ht="29" x14ac:dyDescent="0.35">
      <c r="A9" s="55" t="str">
        <f t="array" aca="1" ref="A9" ca="1">IFERROR(
 INDEX(Workflows!D$3:D$992,
  SMALL(
   IF(
    UPPER(Workflows!$R$3:$R$992)="SPEND_FALSE",
    ROW(Workflows!$D$3:D$992)-ROW(Workflows!D$3)+1
   ),
   ROWS(Workflows!D$3:'Workflows'!D9)
  )
 ),"")</f>
        <v>CUSTOM_FB_SPEND</v>
      </c>
      <c r="B9" s="55" t="str">
        <f t="shared" ca="1" si="0"/>
        <v>CLIENT_PRESRC_DB</v>
      </c>
      <c r="C9" s="55" t="str">
        <f t="array" aca="1" ref="C9" ca="1">IFERROR(
 INDEX(Workflows!I$3:I$992,
  SMALL(
   IF(
    UPPER(Workflows!$R$3:$R$992)="SPEND_FALSE",
    ROW(Workflows!$D$3:I$992)-ROW(Workflows!I$3)+1
   ),
   ROWS(Workflows!I$3:'Workflows'!I9)
  )
 ),"")</f>
        <v>SPEND_CUSTOM_FB_SPEND_PRESRC</v>
      </c>
      <c r="D9" s="55" t="str">
        <f t="array" aca="1" ref="D9" ca="1">IFERROR(
 INDEX(Workflows!J$3:J$992,
  SMALL(
   IF(
    UPPER(Workflows!$R$3:$R$992)="SPEND_FALSE",
    ROW(Workflows!$D$3:J$992)-ROW(Workflows!J$3)+1
   ),
   ROWS(Workflows!J$3:'Workflows'!J9)
  )
 ),"")</f>
        <v>SPEND_SRC</v>
      </c>
      <c r="E9" s="71" t="b">
        <v>0</v>
      </c>
      <c r="F9" s="71"/>
      <c r="G9" s="74" t="s">
        <v>1297</v>
      </c>
      <c r="H9" s="81" t="s">
        <v>1296</v>
      </c>
      <c r="I9" s="71"/>
      <c r="J9" s="71"/>
    </row>
    <row r="10" spans="1:10" x14ac:dyDescent="0.35">
      <c r="A10" s="55" t="str">
        <f t="array" aca="1" ref="A10" ca="1">IFERROR(
 INDEX(Workflows!D$3:D$992,
  SMALL(
   IF(
    UPPER(Workflows!$R$3:$R$992)="SPEND_FALSE",
    ROW(Workflows!$D$3:D$992)-ROW(Workflows!D$3)+1
   ),
   ROWS(Workflows!D$3:'Workflows'!D10)
  )
 ),"")</f>
        <v/>
      </c>
      <c r="B10" s="55" t="str">
        <f t="shared" ca="1" si="0"/>
        <v/>
      </c>
      <c r="C10" s="55" t="str">
        <f t="array" aca="1" ref="C10" ca="1">IFERROR(
 INDEX(Workflows!I$3:I$992,
  SMALL(
   IF(
    UPPER(Workflows!$R$3:$R$992)="SPEND_FALSE",
    ROW(Workflows!$D$3:I$992)-ROW(Workflows!I$3)+1
   ),
   ROWS(Workflows!I$3:'Workflows'!I10)
  )
 ),"")</f>
        <v/>
      </c>
      <c r="D10" s="55" t="str">
        <f t="array" aca="1" ref="D10" ca="1">IFERROR(
 INDEX(Workflows!J$3:J$992,
  SMALL(
   IF(
    UPPER(Workflows!$R$3:$R$992)="SPEND_FALSE",
    ROW(Workflows!$D$3:J$992)-ROW(Workflows!J$3)+1
   ),
   ROWS(Workflows!J$3:'Workflows'!J10)
  )
 ),"")</f>
        <v/>
      </c>
      <c r="E10" s="71"/>
      <c r="F10" s="71"/>
      <c r="G10" s="71"/>
      <c r="H10" s="71"/>
      <c r="I10" s="71"/>
      <c r="J10" s="71"/>
    </row>
    <row r="11" spans="1:10" x14ac:dyDescent="0.35">
      <c r="A11" s="55" t="str">
        <f t="array" aca="1" ref="A11" ca="1">IFERROR(
 INDEX(Workflows!D$3:D$992,
  SMALL(
   IF(
    UPPER(Workflows!$R$3:$R$992)="SPEND_FALSE",
    ROW(Workflows!$D$3:D$992)-ROW(Workflows!D$3)+1
   ),
   ROWS(Workflows!D$3:'Workflows'!D11)
  )
 ),"")</f>
        <v/>
      </c>
      <c r="B11" s="55" t="str">
        <f t="shared" ca="1" si="0"/>
        <v/>
      </c>
      <c r="C11" s="55" t="str">
        <f t="array" aca="1" ref="C11" ca="1">IFERROR(
 INDEX(Workflows!I$3:I$992,
  SMALL(
   IF(
    UPPER(Workflows!$R$3:$R$992)="SPEND_FALSE",
    ROW(Workflows!$D$3:I$992)-ROW(Workflows!I$3)+1
   ),
   ROWS(Workflows!I$3:'Workflows'!I11)
  )
 ),"")</f>
        <v/>
      </c>
      <c r="D11" s="55" t="str">
        <f t="array" aca="1" ref="D11" ca="1">IFERROR(
 INDEX(Workflows!J$3:J$992,
  SMALL(
   IF(
    UPPER(Workflows!$R$3:$R$992)="SPEND_FALSE",
    ROW(Workflows!$D$3:J$992)-ROW(Workflows!J$3)+1
   ),
   ROWS(Workflows!J$3:'Workflows'!J11)
  )
 ),"")</f>
        <v/>
      </c>
      <c r="E11" s="71"/>
      <c r="F11" s="71"/>
      <c r="G11" s="71"/>
      <c r="H11" s="71"/>
      <c r="I11" s="71"/>
      <c r="J11" s="71"/>
    </row>
    <row r="12" spans="1:10" x14ac:dyDescent="0.35">
      <c r="A12" s="55" t="str">
        <f t="array" aca="1" ref="A12" ca="1">IFERROR(
 INDEX(Workflows!D$3:D$992,
  SMALL(
   IF(
    UPPER(Workflows!$R$3:$R$992)="SPEND_FALSE",
    ROW(Workflows!$D$3:D$992)-ROW(Workflows!D$3)+1
   ),
   ROWS(Workflows!D$3:'Workflows'!D12)
  )
 ),"")</f>
        <v/>
      </c>
      <c r="B12" s="55" t="str">
        <f t="shared" ca="1" si="0"/>
        <v/>
      </c>
      <c r="C12" s="55" t="str">
        <f t="array" aca="1" ref="C12" ca="1">IFERROR(
 INDEX(Workflows!I$3:I$992,
  SMALL(
   IF(
    UPPER(Workflows!$R$3:$R$992)="SPEND_FALSE",
    ROW(Workflows!$D$3:I$992)-ROW(Workflows!I$3)+1
   ),
   ROWS(Workflows!I$3:'Workflows'!I12)
  )
 ),"")</f>
        <v/>
      </c>
      <c r="D12" s="55" t="str">
        <f t="array" aca="1" ref="D12" ca="1">IFERROR(
 INDEX(Workflows!J$3:J$992,
  SMALL(
   IF(
    UPPER(Workflows!$R$3:$R$992)="SPEND_FALSE",
    ROW(Workflows!$D$3:J$992)-ROW(Workflows!J$3)+1
   ),
   ROWS(Workflows!J$3:'Workflows'!J12)
  )
 ),"")</f>
        <v/>
      </c>
      <c r="E12" s="71"/>
      <c r="F12" s="71"/>
      <c r="G12" s="71"/>
      <c r="H12" s="71"/>
      <c r="I12" s="71"/>
      <c r="J12" s="71"/>
    </row>
    <row r="13" spans="1:10" x14ac:dyDescent="0.35">
      <c r="A13" s="55" t="str">
        <f t="array" aca="1" ref="A13" ca="1">IFERROR(
 INDEX(Workflows!D$3:D$992,
  SMALL(
   IF(
    UPPER(Workflows!$R$3:$R$992)="SPEND_FALSE",
    ROW(Workflows!$D$3:D$992)-ROW(Workflows!D$3)+1
   ),
   ROWS(Workflows!D$3:'Workflows'!D13)
  )
 ),"")</f>
        <v/>
      </c>
      <c r="B13" s="55" t="str">
        <f t="shared" ca="1" si="0"/>
        <v/>
      </c>
      <c r="C13" s="55" t="str">
        <f t="array" aca="1" ref="C13" ca="1">IFERROR(
 INDEX(Workflows!I$3:I$992,
  SMALL(
   IF(
    UPPER(Workflows!$R$3:$R$992)="SPEND_FALSE",
    ROW(Workflows!$D$3:I$992)-ROW(Workflows!I$3)+1
   ),
   ROWS(Workflows!I$3:'Workflows'!I13)
  )
 ),"")</f>
        <v/>
      </c>
      <c r="D13" s="55" t="str">
        <f t="array" aca="1" ref="D13" ca="1">IFERROR(
 INDEX(Workflows!J$3:J$992,
  SMALL(
   IF(
    UPPER(Workflows!$R$3:$R$992)="SPEND_FALSE",
    ROW(Workflows!$D$3:J$992)-ROW(Workflows!J$3)+1
   ),
   ROWS(Workflows!J$3:'Workflows'!J13)
  )
 ),"")</f>
        <v/>
      </c>
      <c r="E13" s="71"/>
      <c r="F13" s="71"/>
      <c r="G13" s="71"/>
      <c r="H13" s="71"/>
      <c r="I13" s="71"/>
      <c r="J13" s="71"/>
    </row>
    <row r="14" spans="1:10" x14ac:dyDescent="0.35">
      <c r="A14" s="55" t="str">
        <f t="array" aca="1" ref="A14" ca="1">IFERROR(
 INDEX(Workflows!D$3:D$992,
  SMALL(
   IF(
    UPPER(Workflows!$R$3:$R$992)="SPEND_FALSE",
    ROW(Workflows!$D$3:D$992)-ROW(Workflows!D$3)+1
   ),
   ROWS(Workflows!D$3:'Workflows'!D14)
  )
 ),"")</f>
        <v/>
      </c>
      <c r="B14" s="55" t="str">
        <f t="shared" ca="1" si="0"/>
        <v/>
      </c>
      <c r="C14" s="55" t="str">
        <f t="array" aca="1" ref="C14" ca="1">IFERROR(
 INDEX(Workflows!I$3:I$992,
  SMALL(
   IF(
    UPPER(Workflows!$R$3:$R$992)="SPEND_FALSE",
    ROW(Workflows!$D$3:I$992)-ROW(Workflows!I$3)+1
   ),
   ROWS(Workflows!I$3:'Workflows'!I14)
  )
 ),"")</f>
        <v/>
      </c>
      <c r="D14" s="55" t="str">
        <f t="array" aca="1" ref="D14" ca="1">IFERROR(
 INDEX(Workflows!J$3:J$992,
  SMALL(
   IF(
    UPPER(Workflows!$R$3:$R$992)="SPEND_FALSE",
    ROW(Workflows!$D$3:J$992)-ROW(Workflows!J$3)+1
   ),
   ROWS(Workflows!J$3:'Workflows'!J14)
  )
 ),"")</f>
        <v/>
      </c>
      <c r="E14" s="71"/>
      <c r="F14" s="71"/>
      <c r="G14" s="71"/>
      <c r="H14" s="71"/>
      <c r="I14" s="71"/>
      <c r="J14" s="71"/>
    </row>
    <row r="15" spans="1:10" x14ac:dyDescent="0.35">
      <c r="A15" s="55" t="str">
        <f t="array" aca="1" ref="A15" ca="1">IFERROR(
 INDEX(Workflows!D$3:D$992,
  SMALL(
   IF(
    UPPER(Workflows!$R$3:$R$992)="SPEND_FALSE",
    ROW(Workflows!$D$3:D$992)-ROW(Workflows!D$3)+1
   ),
   ROWS(Workflows!D$3:'Workflows'!D15)
  )
 ),"")</f>
        <v/>
      </c>
      <c r="B15" s="55" t="str">
        <f t="shared" ca="1" si="0"/>
        <v/>
      </c>
      <c r="C15" s="55" t="str">
        <f t="array" aca="1" ref="C15" ca="1">IFERROR(
 INDEX(Workflows!I$3:I$992,
  SMALL(
   IF(
    UPPER(Workflows!$R$3:$R$992)="SPEND_FALSE",
    ROW(Workflows!$D$3:I$992)-ROW(Workflows!I$3)+1
   ),
   ROWS(Workflows!I$3:'Workflows'!I15)
  )
 ),"")</f>
        <v/>
      </c>
      <c r="D15" s="55" t="str">
        <f t="array" aca="1" ref="D15" ca="1">IFERROR(
 INDEX(Workflows!J$3:J$992,
  SMALL(
   IF(
    UPPER(Workflows!$R$3:$R$992)="SPEND_FALSE",
    ROW(Workflows!$D$3:J$992)-ROW(Workflows!J$3)+1
   ),
   ROWS(Workflows!J$3:'Workflows'!J15)
  )
 ),"")</f>
        <v/>
      </c>
      <c r="E15" s="71"/>
      <c r="F15" s="71"/>
      <c r="G15" s="71"/>
      <c r="H15" s="71"/>
      <c r="I15" s="71"/>
      <c r="J15" s="71"/>
    </row>
    <row r="16" spans="1:10" x14ac:dyDescent="0.35">
      <c r="A16" s="55" t="str">
        <f t="array" aca="1" ref="A16" ca="1">IFERROR(
 INDEX(Workflows!D$3:D$992,
  SMALL(
   IF(
    UPPER(Workflows!$R$3:$R$992)="SPEND_FALSE",
    ROW(Workflows!$D$3:D$992)-ROW(Workflows!D$3)+1
   ),
   ROWS(Workflows!D$3:'Workflows'!D16)
  )
 ),"")</f>
        <v/>
      </c>
      <c r="B16" s="55" t="str">
        <f t="shared" ca="1" si="0"/>
        <v/>
      </c>
      <c r="C16" s="55" t="str">
        <f t="array" aca="1" ref="C16" ca="1">IFERROR(
 INDEX(Workflows!I$3:I$992,
  SMALL(
   IF(
    UPPER(Workflows!$R$3:$R$992)="SPEND_FALSE",
    ROW(Workflows!$D$3:I$992)-ROW(Workflows!I$3)+1
   ),
   ROWS(Workflows!I$3:'Workflows'!I16)
  )
 ),"")</f>
        <v/>
      </c>
      <c r="D16" s="55" t="str">
        <f t="array" aca="1" ref="D16" ca="1">IFERROR(
 INDEX(Workflows!J$3:J$992,
  SMALL(
   IF(
    UPPER(Workflows!$R$3:$R$992)="SPEND_FALSE",
    ROW(Workflows!$D$3:J$992)-ROW(Workflows!J$3)+1
   ),
   ROWS(Workflows!J$3:'Workflows'!J16)
  )
 ),"")</f>
        <v/>
      </c>
      <c r="E16" s="71"/>
      <c r="F16" s="71"/>
      <c r="G16" s="71"/>
      <c r="H16" s="71"/>
      <c r="I16" s="71"/>
      <c r="J16" s="71"/>
    </row>
    <row r="17" spans="1:10" x14ac:dyDescent="0.35">
      <c r="A17" s="55" t="str">
        <f t="array" aca="1" ref="A17" ca="1">IFERROR(
 INDEX(Workflows!D$3:D$992,
  SMALL(
   IF(
    UPPER(Workflows!$R$3:$R$992)="SPEND_FALSE",
    ROW(Workflows!$D$3:D$992)-ROW(Workflows!D$3)+1
   ),
   ROWS(Workflows!D$3:'Workflows'!D17)
  )
 ),"")</f>
        <v/>
      </c>
      <c r="B17" s="55" t="str">
        <f t="shared" ca="1" si="0"/>
        <v/>
      </c>
      <c r="C17" s="55" t="str">
        <f t="array" aca="1" ref="C17" ca="1">IFERROR(
 INDEX(Workflows!I$3:I$992,
  SMALL(
   IF(
    UPPER(Workflows!$R$3:$R$992)="SPEND_FALSE",
    ROW(Workflows!$D$3:I$992)-ROW(Workflows!I$3)+1
   ),
   ROWS(Workflows!I$3:'Workflows'!I17)
  )
 ),"")</f>
        <v/>
      </c>
      <c r="D17" s="55" t="str">
        <f t="array" aca="1" ref="D17" ca="1">IFERROR(
 INDEX(Workflows!J$3:J$992,
  SMALL(
   IF(
    UPPER(Workflows!$R$3:$R$992)="SPEND_FALSE",
    ROW(Workflows!$D$3:J$992)-ROW(Workflows!J$3)+1
   ),
   ROWS(Workflows!J$3:'Workflows'!J17)
  )
 ),"")</f>
        <v/>
      </c>
      <c r="E17" s="71"/>
      <c r="F17" s="71"/>
      <c r="G17" s="71"/>
      <c r="H17" s="71"/>
      <c r="I17" s="71"/>
      <c r="J17" s="71"/>
    </row>
    <row r="18" spans="1:10" x14ac:dyDescent="0.35">
      <c r="A18" s="55" t="str">
        <f t="array" aca="1" ref="A18" ca="1">IFERROR(
 INDEX(Workflows!D$3:D$992,
  SMALL(
   IF(
    UPPER(Workflows!$R$3:$R$992)="SPEND_FALSE",
    ROW(Workflows!$D$3:D$992)-ROW(Workflows!D$3)+1
   ),
   ROWS(Workflows!D$3:'Workflows'!D18)
  )
 ),"")</f>
        <v/>
      </c>
      <c r="B18" s="55" t="str">
        <f t="shared" ca="1" si="0"/>
        <v/>
      </c>
      <c r="C18" s="55" t="str">
        <f t="array" aca="1" ref="C18" ca="1">IFERROR(
 INDEX(Workflows!I$3:I$992,
  SMALL(
   IF(
    UPPER(Workflows!$R$3:$R$992)="SPEND_FALSE",
    ROW(Workflows!$D$3:I$992)-ROW(Workflows!I$3)+1
   ),
   ROWS(Workflows!I$3:'Workflows'!I18)
  )
 ),"")</f>
        <v/>
      </c>
      <c r="D18" s="55" t="str">
        <f t="array" aca="1" ref="D18" ca="1">IFERROR(
 INDEX(Workflows!J$3:J$992,
  SMALL(
   IF(
    UPPER(Workflows!$R$3:$R$992)="SPEND_FALSE",
    ROW(Workflows!$D$3:J$992)-ROW(Workflows!J$3)+1
   ),
   ROWS(Workflows!J$3:'Workflows'!J18)
  )
 ),"")</f>
        <v/>
      </c>
      <c r="E18" s="71"/>
      <c r="F18" s="71"/>
      <c r="G18" s="71"/>
      <c r="H18" s="71"/>
      <c r="I18" s="71"/>
      <c r="J18" s="71"/>
    </row>
    <row r="19" spans="1:10" x14ac:dyDescent="0.35">
      <c r="A19" s="55" t="str">
        <f t="array" aca="1" ref="A19" ca="1">IFERROR(
 INDEX(Workflows!D$3:D$992,
  SMALL(
   IF(
    UPPER(Workflows!$R$3:$R$992)="SPEND_FALSE",
    ROW(Workflows!$D$3:D$992)-ROW(Workflows!D$3)+1
   ),
   ROWS(Workflows!D$3:'Workflows'!D19)
  )
 ),"")</f>
        <v/>
      </c>
      <c r="B19" s="55" t="str">
        <f t="shared" ca="1" si="0"/>
        <v/>
      </c>
      <c r="C19" s="55" t="str">
        <f t="array" aca="1" ref="C19" ca="1">IFERROR(
 INDEX(Workflows!I$3:I$992,
  SMALL(
   IF(
    UPPER(Workflows!$R$3:$R$992)="SPEND_FALSE",
    ROW(Workflows!$D$3:I$992)-ROW(Workflows!I$3)+1
   ),
   ROWS(Workflows!I$3:'Workflows'!I19)
  )
 ),"")</f>
        <v/>
      </c>
      <c r="D19" s="55" t="str">
        <f t="array" aca="1" ref="D19" ca="1">IFERROR(
 INDEX(Workflows!J$3:J$992,
  SMALL(
   IF(
    UPPER(Workflows!$R$3:$R$992)="SPEND_FALSE",
    ROW(Workflows!$D$3:J$992)-ROW(Workflows!J$3)+1
   ),
   ROWS(Workflows!J$3:'Workflows'!J19)
  )
 ),"")</f>
        <v/>
      </c>
      <c r="E19" s="71"/>
      <c r="F19" s="71"/>
      <c r="G19" s="71"/>
      <c r="H19" s="71"/>
      <c r="I19" s="71"/>
      <c r="J19" s="71"/>
    </row>
  </sheetData>
  <dataValidations count="1">
    <dataValidation type="list" allowBlank="1" showInputMessage="1" showErrorMessage="1" sqref="F3:F19" xr:uid="{00000000-0002-0000-6B00-000000000000}">
      <formula1>expressionList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6B00-000001000000}">
          <x14:formula1>
            <xm:f>'Validation Values'!$B$11:$B$12</xm:f>
          </x14:formula1>
          <xm:sqref>E3:E19 E21:E23 A20</xm:sqref>
        </x14:dataValidation>
      </x14:dataValidation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5">
    <tabColor rgb="FF92D050"/>
  </sheetPr>
  <dimension ref="A1:I20"/>
  <sheetViews>
    <sheetView showGridLines="0" tabSelected="1" zoomScale="70" zoomScaleNormal="70" workbookViewId="0">
      <selection activeCell="A3" sqref="A3"/>
    </sheetView>
  </sheetViews>
  <sheetFormatPr defaultColWidth="8.81640625" defaultRowHeight="14.5" x14ac:dyDescent="0.35"/>
  <cols>
    <col min="1" max="1" width="51.36328125" style="28" customWidth="1"/>
    <col min="2" max="2" width="18.1796875" style="28" bestFit="1" customWidth="1"/>
    <col min="3" max="3" width="58.36328125" style="28" bestFit="1" customWidth="1"/>
    <col min="4" max="4" width="22.453125" style="28" bestFit="1" customWidth="1"/>
    <col min="5" max="5" width="21.36328125" style="28" bestFit="1" customWidth="1"/>
    <col min="6" max="6" width="52.81640625" style="28" bestFit="1" customWidth="1"/>
    <col min="7" max="7" width="40.1796875" style="28" customWidth="1"/>
    <col min="8" max="8" width="21.36328125" style="28" customWidth="1"/>
    <col min="9" max="9" width="27.1796875" style="28" bestFit="1" customWidth="1"/>
    <col min="10" max="16384" width="8.81640625" style="28"/>
  </cols>
  <sheetData>
    <row r="1" spans="1:9" x14ac:dyDescent="0.35">
      <c r="A1" s="31" t="s">
        <v>324</v>
      </c>
      <c r="B1" s="31"/>
      <c r="C1" s="31"/>
    </row>
    <row r="2" spans="1:9" x14ac:dyDescent="0.35">
      <c r="A2" s="29" t="s">
        <v>11</v>
      </c>
      <c r="B2" s="29" t="s">
        <v>201</v>
      </c>
      <c r="C2" s="29" t="s">
        <v>202</v>
      </c>
      <c r="D2" s="29" t="s">
        <v>10</v>
      </c>
      <c r="E2" s="29" t="s">
        <v>125</v>
      </c>
      <c r="F2" s="29" t="s">
        <v>34</v>
      </c>
      <c r="G2" s="29" t="s">
        <v>35</v>
      </c>
      <c r="H2" s="29" t="s">
        <v>107</v>
      </c>
      <c r="I2" s="29" t="s">
        <v>36</v>
      </c>
    </row>
    <row r="3" spans="1:9" ht="29" x14ac:dyDescent="0.35">
      <c r="A3" s="8" t="s">
        <v>1298</v>
      </c>
      <c r="B3" s="8" t="s">
        <v>276</v>
      </c>
      <c r="C3" s="8" t="s">
        <v>1298</v>
      </c>
      <c r="D3" s="8" t="s">
        <v>1299</v>
      </c>
      <c r="E3" s="8"/>
      <c r="F3" s="81" t="s">
        <v>1677</v>
      </c>
      <c r="G3" s="81" t="s">
        <v>1677</v>
      </c>
      <c r="H3" s="8"/>
      <c r="I3" s="8"/>
    </row>
    <row r="4" spans="1:9" x14ac:dyDescent="0.35">
      <c r="A4" s="8"/>
      <c r="B4" s="8"/>
      <c r="C4" s="8"/>
      <c r="D4" s="8"/>
      <c r="E4" s="8"/>
      <c r="F4" s="81"/>
      <c r="G4" s="81"/>
      <c r="H4" s="8"/>
      <c r="I4" s="8"/>
    </row>
    <row r="5" spans="1:9" x14ac:dyDescent="0.35">
      <c r="A5" s="8"/>
      <c r="B5" s="8"/>
      <c r="C5" s="8"/>
      <c r="D5" s="8"/>
      <c r="E5" s="8"/>
      <c r="F5" s="81"/>
      <c r="G5" s="81"/>
      <c r="H5" s="8"/>
      <c r="I5" s="8"/>
    </row>
    <row r="6" spans="1:9" x14ac:dyDescent="0.35">
      <c r="A6" s="8"/>
      <c r="B6" s="8"/>
      <c r="C6" s="8"/>
      <c r="D6" s="8"/>
      <c r="E6" s="8"/>
      <c r="F6" s="81"/>
      <c r="G6" s="81"/>
      <c r="H6" s="8"/>
      <c r="I6" s="8"/>
    </row>
    <row r="7" spans="1:9" x14ac:dyDescent="0.35">
      <c r="A7" s="8"/>
      <c r="B7" s="8"/>
      <c r="C7" s="8"/>
      <c r="D7" s="8"/>
      <c r="E7" s="8"/>
      <c r="F7" s="81"/>
      <c r="G7" s="81"/>
      <c r="H7" s="8"/>
      <c r="I7" s="8"/>
    </row>
    <row r="8" spans="1:9" x14ac:dyDescent="0.35">
      <c r="A8" s="8"/>
      <c r="B8" s="8"/>
      <c r="C8" s="8"/>
      <c r="D8" s="8"/>
      <c r="E8" s="8"/>
      <c r="F8" s="81"/>
      <c r="G8" s="81"/>
      <c r="H8" s="8"/>
      <c r="I8" s="8"/>
    </row>
    <row r="9" spans="1:9" x14ac:dyDescent="0.35">
      <c r="A9" s="8"/>
      <c r="B9" s="8"/>
      <c r="C9" s="8"/>
      <c r="D9" s="8"/>
      <c r="E9" s="8"/>
      <c r="F9" s="81"/>
      <c r="G9" s="81"/>
      <c r="H9" s="8"/>
      <c r="I9" s="8"/>
    </row>
    <row r="10" spans="1:9" x14ac:dyDescent="0.35">
      <c r="A10" s="8"/>
      <c r="B10" s="8"/>
      <c r="C10" s="8"/>
      <c r="D10" s="8"/>
      <c r="E10" s="8"/>
      <c r="F10" s="81"/>
      <c r="G10" s="81"/>
      <c r="H10" s="8"/>
      <c r="I10" s="8"/>
    </row>
    <row r="11" spans="1:9" x14ac:dyDescent="0.35">
      <c r="A11" s="8" t="str">
        <f t="array" aca="1" ref="A11" ca="1">IFERROR(
 INDEX(Workflows!D$3:D$992,
  SMALL(
   IF(
    UPPER(Workflows!$S$3:$S$992)="SPEND_FALSE",
    ROW(Workflows!$D$3:D$992)-ROW(Workflows!D$3)+1
   ),
   ROWS(Workflows!D$3:'Workflows'!D11)
  )
 ),"")</f>
        <v/>
      </c>
      <c r="B11" s="8" t="str">
        <f ca="1">IF(NOT(C11=""),"CLIENT_PRESRC_DB","")</f>
        <v/>
      </c>
      <c r="C11" s="8" t="str">
        <f t="array" aca="1" ref="C11" ca="1">IFERROR(
 INDEX(Workflows!K$3:K$992,
  SMALL(
   IF(
    UPPER(Workflows!$S$3:$S$992)="SPEND_FALSE",
    ROW(Workflows!$D$3:I$992)-ROW(Workflows!I$3)+1
   ),
   ROWS(Workflows!I$3:'Workflows'!I11)
  )
 ),"")</f>
        <v/>
      </c>
      <c r="D11" s="8" t="str">
        <f t="array" aca="1" ref="D11" ca="1">IFERROR(
 INDEX(Workflows!J$3:J$992,
  SMALL(
   IF(
    UPPER(Workflows!$S$3:$S$992)="SPEND_FALSE",
    ROW(Workflows!$D$3:J$992)-ROW(Workflows!J$3)+1
   ),
   ROWS(Workflows!J$3:'Workflows'!J11)
  )
 ),"")</f>
        <v/>
      </c>
      <c r="E11" s="8"/>
      <c r="F11" s="8"/>
      <c r="G11" s="8"/>
      <c r="H11" s="8"/>
      <c r="I11" s="8"/>
    </row>
    <row r="12" spans="1:9" x14ac:dyDescent="0.35">
      <c r="A12" s="8" t="str">
        <f t="array" aca="1" ref="A12" ca="1">IFERROR(
 INDEX(Workflows!D$3:D$992,
  SMALL(
   IF(
    UPPER(Workflows!$S$3:$S$992)="SPEND_FALSE",
    ROW(Workflows!$D$3:D$992)-ROW(Workflows!D$3)+1
   ),
   ROWS(Workflows!D$3:'Workflows'!D12)
  )
 ),"")</f>
        <v/>
      </c>
      <c r="B12" s="8" t="str">
        <f ca="1">IF(NOT(C12=""),"CLIENT_PRESRC_DB","")</f>
        <v/>
      </c>
      <c r="C12" s="8" t="str">
        <f t="array" aca="1" ref="C12" ca="1">IFERROR(
 INDEX(Workflows!K$3:K$992,
  SMALL(
   IF(
    UPPER(Workflows!$S$3:$S$992)="SPEND_FALSE",
    ROW(Workflows!$D$3:I$992)-ROW(Workflows!I$3)+1
   ),
   ROWS(Workflows!I$3:'Workflows'!I12)
  )
 ),"")</f>
        <v/>
      </c>
      <c r="D12" s="8" t="str">
        <f t="array" aca="1" ref="D12" ca="1">IFERROR(
 INDEX(Workflows!J$3:J$992,
  SMALL(
   IF(
    UPPER(Workflows!$S$3:$S$992)="SPEND_FALSE",
    ROW(Workflows!$D$3:J$992)-ROW(Workflows!J$3)+1
   ),
   ROWS(Workflows!J$3:'Workflows'!J12)
  )
 ),"")</f>
        <v/>
      </c>
      <c r="E12" s="8"/>
      <c r="F12" s="8"/>
      <c r="G12" s="8"/>
      <c r="H12" s="8"/>
      <c r="I12" s="8"/>
    </row>
    <row r="13" spans="1:9" x14ac:dyDescent="0.35">
      <c r="A13" s="8" t="str">
        <f t="array" aca="1" ref="A13" ca="1">IFERROR(
 INDEX(Workflows!D$3:D$992,
  SMALL(
   IF(
    UPPER(Workflows!$S$3:$S$992)="SPEND_FALSE",
    ROW(Workflows!$D$3:D$992)-ROW(Workflows!D$3)+1
   ),
   ROWS(Workflows!D$3:'Workflows'!D13)
  )
 ),"")</f>
        <v/>
      </c>
      <c r="B13" s="8" t="str">
        <f t="shared" ref="B13:B20" ca="1" si="0">IF(NOT(C13=""),"CLIENT_PRESRC_DB","")</f>
        <v/>
      </c>
      <c r="C13" s="8" t="str">
        <f t="array" aca="1" ref="C13" ca="1">IFERROR(
 INDEX(Workflows!K$3:K$992,
  SMALL(
   IF(
    UPPER(Workflows!$S$3:$S$992)="SPEND_FALSE",
    ROW(Workflows!$D$3:I$992)-ROW(Workflows!I$3)+1
   ),
   ROWS(Workflows!I$3:'Workflows'!I13)
  )
 ),"")</f>
        <v/>
      </c>
      <c r="D13" s="8" t="str">
        <f t="array" aca="1" ref="D13" ca="1">IFERROR(
 INDEX(Workflows!J$3:J$992,
  SMALL(
   IF(
    UPPER(Workflows!$S$3:$S$992)="SPEND_FALSE",
    ROW(Workflows!$D$3:J$992)-ROW(Workflows!J$3)+1
   ),
   ROWS(Workflows!J$3:'Workflows'!J13)
  )
 ),"")</f>
        <v/>
      </c>
      <c r="E13" s="8"/>
      <c r="F13" s="8"/>
      <c r="G13" s="8"/>
      <c r="H13" s="8"/>
      <c r="I13" s="8"/>
    </row>
    <row r="14" spans="1:9" x14ac:dyDescent="0.35">
      <c r="A14" s="8" t="str">
        <f t="array" aca="1" ref="A14" ca="1">IFERROR(
 INDEX(Workflows!D$3:D$992,
  SMALL(
   IF(
    UPPER(Workflows!$S$3:$S$992)="SPEND_FALSE",
    ROW(Workflows!$D$3:D$992)-ROW(Workflows!D$3)+1
   ),
   ROWS(Workflows!D$3:'Workflows'!D14)
  )
 ),"")</f>
        <v/>
      </c>
      <c r="B14" s="8" t="str">
        <f t="shared" ca="1" si="0"/>
        <v/>
      </c>
      <c r="C14" s="8" t="str">
        <f t="array" aca="1" ref="C14" ca="1">IFERROR(
 INDEX(Workflows!K$3:K$992,
  SMALL(
   IF(
    UPPER(Workflows!$S$3:$S$992)="SPEND_FALSE",
    ROW(Workflows!$D$3:I$992)-ROW(Workflows!I$3)+1
   ),
   ROWS(Workflows!I$3:'Workflows'!I14)
  )
 ),"")</f>
        <v/>
      </c>
      <c r="D14" s="8" t="str">
        <f t="array" aca="1" ref="D14" ca="1">IFERROR(
 INDEX(Workflows!J$3:J$992,
  SMALL(
   IF(
    UPPER(Workflows!$S$3:$S$992)="SPEND_FALSE",
    ROW(Workflows!$D$3:J$992)-ROW(Workflows!J$3)+1
   ),
   ROWS(Workflows!J$3:'Workflows'!J14)
  )
 ),"")</f>
        <v/>
      </c>
      <c r="E14" s="8"/>
      <c r="F14" s="8"/>
      <c r="G14" s="8"/>
      <c r="H14" s="8"/>
      <c r="I14" s="8"/>
    </row>
    <row r="15" spans="1:9" x14ac:dyDescent="0.35">
      <c r="A15" s="8" t="str">
        <f t="array" aca="1" ref="A15" ca="1">IFERROR(
 INDEX(Workflows!D$3:D$992,
  SMALL(
   IF(
    UPPER(Workflows!$S$3:$S$992)="SPEND_FALSE",
    ROW(Workflows!$D$3:D$992)-ROW(Workflows!D$3)+1
   ),
   ROWS(Workflows!D$3:'Workflows'!D15)
  )
 ),"")</f>
        <v/>
      </c>
      <c r="B15" s="8" t="str">
        <f t="shared" ca="1" si="0"/>
        <v/>
      </c>
      <c r="C15" s="8" t="str">
        <f t="array" aca="1" ref="C15" ca="1">IFERROR(
 INDEX(Workflows!K$3:K$992,
  SMALL(
   IF(
    UPPER(Workflows!$S$3:$S$992)="SPEND_FALSE",
    ROW(Workflows!$D$3:I$992)-ROW(Workflows!I$3)+1
   ),
   ROWS(Workflows!I$3:'Workflows'!I15)
  )
 ),"")</f>
        <v/>
      </c>
      <c r="D15" s="8" t="str">
        <f t="array" aca="1" ref="D15" ca="1">IFERROR(
 INDEX(Workflows!J$3:J$992,
  SMALL(
   IF(
    UPPER(Workflows!$S$3:$S$992)="SPEND_FALSE",
    ROW(Workflows!$D$3:J$992)-ROW(Workflows!J$3)+1
   ),
   ROWS(Workflows!J$3:'Workflows'!J15)
  )
 ),"")</f>
        <v/>
      </c>
      <c r="E15" s="8"/>
      <c r="F15" s="8"/>
      <c r="G15" s="8"/>
      <c r="H15" s="8"/>
      <c r="I15" s="8"/>
    </row>
    <row r="16" spans="1:9" x14ac:dyDescent="0.35">
      <c r="A16" s="8" t="str">
        <f t="array" aca="1" ref="A16" ca="1">IFERROR(
 INDEX(Workflows!D$3:D$992,
  SMALL(
   IF(
    UPPER(Workflows!$S$3:$S$992)="SPEND_FALSE",
    ROW(Workflows!$D$3:D$992)-ROW(Workflows!D$3)+1
   ),
   ROWS(Workflows!D$3:'Workflows'!D16)
  )
 ),"")</f>
        <v/>
      </c>
      <c r="B16" s="8" t="str">
        <f t="shared" ca="1" si="0"/>
        <v/>
      </c>
      <c r="C16" s="8" t="str">
        <f t="array" aca="1" ref="C16" ca="1">IFERROR(
 INDEX(Workflows!K$3:K$992,
  SMALL(
   IF(
    UPPER(Workflows!$S$3:$S$992)="SPEND_FALSE",
    ROW(Workflows!$D$3:I$992)-ROW(Workflows!I$3)+1
   ),
   ROWS(Workflows!I$3:'Workflows'!I16)
  )
 ),"")</f>
        <v/>
      </c>
      <c r="D16" s="8" t="str">
        <f t="array" aca="1" ref="D16" ca="1">IFERROR(
 INDEX(Workflows!J$3:J$992,
  SMALL(
   IF(
    UPPER(Workflows!$S$3:$S$992)="SPEND_FALSE",
    ROW(Workflows!$D$3:J$992)-ROW(Workflows!J$3)+1
   ),
   ROWS(Workflows!J$3:'Workflows'!J16)
  )
 ),"")</f>
        <v/>
      </c>
      <c r="E16" s="8"/>
      <c r="F16" s="8"/>
      <c r="G16" s="8"/>
      <c r="H16" s="8"/>
      <c r="I16" s="8"/>
    </row>
    <row r="17" spans="1:9" x14ac:dyDescent="0.35">
      <c r="A17" s="8" t="str">
        <f t="array" aca="1" ref="A17" ca="1">IFERROR(
 INDEX(Workflows!D$3:D$992,
  SMALL(
   IF(
    UPPER(Workflows!$S$3:$S$992)="SPEND_FALSE",
    ROW(Workflows!$D$3:D$992)-ROW(Workflows!D$3)+1
   ),
   ROWS(Workflows!D$3:'Workflows'!D17)
  )
 ),"")</f>
        <v/>
      </c>
      <c r="B17" s="8" t="str">
        <f t="shared" ca="1" si="0"/>
        <v/>
      </c>
      <c r="C17" s="8" t="str">
        <f t="array" aca="1" ref="C17" ca="1">IFERROR(
 INDEX(Workflows!K$3:K$992,
  SMALL(
   IF(
    UPPER(Workflows!$S$3:$S$992)="SPEND_FALSE",
    ROW(Workflows!$D$3:I$992)-ROW(Workflows!I$3)+1
   ),
   ROWS(Workflows!I$3:'Workflows'!I17)
  )
 ),"")</f>
        <v/>
      </c>
      <c r="D17" s="8" t="str">
        <f t="array" aca="1" ref="D17" ca="1">IFERROR(
 INDEX(Workflows!J$3:J$992,
  SMALL(
   IF(
    UPPER(Workflows!$S$3:$S$992)="SPEND_FALSE",
    ROW(Workflows!$D$3:J$992)-ROW(Workflows!J$3)+1
   ),
   ROWS(Workflows!J$3:'Workflows'!J17)
  )
 ),"")</f>
        <v/>
      </c>
      <c r="E17" s="8"/>
      <c r="F17" s="8"/>
      <c r="G17" s="8"/>
      <c r="H17" s="8"/>
      <c r="I17" s="8"/>
    </row>
    <row r="18" spans="1:9" x14ac:dyDescent="0.35">
      <c r="A18" s="8" t="str">
        <f t="array" aca="1" ref="A18" ca="1">IFERROR(
 INDEX(Workflows!D$3:D$992,
  SMALL(
   IF(
    UPPER(Workflows!$S$3:$S$992)="SPEND_FALSE",
    ROW(Workflows!$D$3:D$992)-ROW(Workflows!D$3)+1
   ),
   ROWS(Workflows!D$3:'Workflows'!D18)
  )
 ),"")</f>
        <v/>
      </c>
      <c r="B18" s="8" t="str">
        <f t="shared" ca="1" si="0"/>
        <v/>
      </c>
      <c r="C18" s="8" t="str">
        <f t="array" aca="1" ref="C18" ca="1">IFERROR(
 INDEX(Workflows!K$3:K$992,
  SMALL(
   IF(
    UPPER(Workflows!$S$3:$S$992)="SPEND_FALSE",
    ROW(Workflows!$D$3:I$992)-ROW(Workflows!I$3)+1
   ),
   ROWS(Workflows!I$3:'Workflows'!I18)
  )
 ),"")</f>
        <v/>
      </c>
      <c r="D18" s="8" t="str">
        <f t="array" aca="1" ref="D18" ca="1">IFERROR(
 INDEX(Workflows!J$3:J$992,
  SMALL(
   IF(
    UPPER(Workflows!$S$3:$S$992)="SPEND_FALSE",
    ROW(Workflows!$D$3:J$992)-ROW(Workflows!J$3)+1
   ),
   ROWS(Workflows!J$3:'Workflows'!J18)
  )
 ),"")</f>
        <v/>
      </c>
      <c r="E18" s="8"/>
      <c r="F18" s="8"/>
      <c r="G18" s="8"/>
      <c r="H18" s="8"/>
      <c r="I18" s="8"/>
    </row>
    <row r="19" spans="1:9" x14ac:dyDescent="0.35">
      <c r="A19" s="8" t="str">
        <f t="array" aca="1" ref="A19" ca="1">IFERROR(
 INDEX(Workflows!D$3:D$992,
  SMALL(
   IF(
    UPPER(Workflows!$S$3:$S$992)="SPEND_FALSE",
    ROW(Workflows!$D$3:D$992)-ROW(Workflows!D$3)+1
   ),
   ROWS(Workflows!D$3:'Workflows'!D19)
  )
 ),"")</f>
        <v/>
      </c>
      <c r="B19" s="8" t="str">
        <f t="shared" ca="1" si="0"/>
        <v/>
      </c>
      <c r="C19" s="8" t="str">
        <f t="array" aca="1" ref="C19" ca="1">IFERROR(
 INDEX(Workflows!K$3:K$992,
  SMALL(
   IF(
    UPPER(Workflows!$S$3:$S$992)="SPEND_FALSE",
    ROW(Workflows!$D$3:I$992)-ROW(Workflows!I$3)+1
   ),
   ROWS(Workflows!I$3:'Workflows'!I19)
  )
 ),"")</f>
        <v/>
      </c>
      <c r="D19" s="8" t="str">
        <f t="array" aca="1" ref="D19" ca="1">IFERROR(
 INDEX(Workflows!J$3:J$992,
  SMALL(
   IF(
    UPPER(Workflows!$S$3:$S$992)="SPEND_FALSE",
    ROW(Workflows!$D$3:J$992)-ROW(Workflows!J$3)+1
   ),
   ROWS(Workflows!J$3:'Workflows'!J19)
  )
 ),"")</f>
        <v/>
      </c>
      <c r="E19" s="8"/>
      <c r="F19" s="8"/>
      <c r="G19" s="8"/>
      <c r="H19" s="8"/>
      <c r="I19" s="8"/>
    </row>
    <row r="20" spans="1:9" x14ac:dyDescent="0.35">
      <c r="A20" s="8" t="str">
        <f t="array" aca="1" ref="A20" ca="1">IFERROR(
 INDEX(Workflows!D$3:D$992,
  SMALL(
   IF(
    UPPER(Workflows!$S$3:$S$992)="SPEND_FALSE",
    ROW(Workflows!$D$3:D$992)-ROW(Workflows!D$3)+1
   ),
   ROWS(Workflows!D$3:'Workflows'!D20)
  )
 ),"")</f>
        <v/>
      </c>
      <c r="B20" s="8" t="str">
        <f t="shared" ca="1" si="0"/>
        <v/>
      </c>
      <c r="C20" s="8" t="str">
        <f t="array" aca="1" ref="C20" ca="1">IFERROR(
 INDEX(Workflows!K$3:K$992,
  SMALL(
   IF(
    UPPER(Workflows!$S$3:$S$992)="SPEND_FALSE",
    ROW(Workflows!$D$3:I$992)-ROW(Workflows!I$3)+1
   ),
   ROWS(Workflows!I$3:'Workflows'!I20)
  )
 ),"")</f>
        <v/>
      </c>
      <c r="D20" s="8" t="str">
        <f t="array" aca="1" ref="D20" ca="1">IFERROR(
 INDEX(Workflows!J$3:J$992,
  SMALL(
   IF(
    UPPER(Workflows!$S$3:$S$992)="SPEND_FALSE",
    ROW(Workflows!$D$3:J$992)-ROW(Workflows!J$3)+1
   ),
   ROWS(Workflows!J$3:'Workflows'!J20)
  )
 ),"")</f>
        <v/>
      </c>
      <c r="E20" s="8"/>
      <c r="F20" s="8"/>
      <c r="G20" s="8"/>
      <c r="H20" s="8"/>
      <c r="I20" s="8"/>
    </row>
  </sheetData>
  <dataValidations count="1">
    <dataValidation type="list" allowBlank="1" showInputMessage="1" showErrorMessage="1" sqref="E3:E20" xr:uid="{00000000-0002-0000-7500-000000000000}">
      <formula1>expressionList</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9">
    <tabColor rgb="FF92D050"/>
  </sheetPr>
  <dimension ref="A1:P52"/>
  <sheetViews>
    <sheetView showGridLines="0" topLeftCell="J1" zoomScale="120" zoomScaleNormal="120" workbookViewId="0">
      <selection activeCell="M16" sqref="M16"/>
    </sheetView>
  </sheetViews>
  <sheetFormatPr defaultColWidth="0" defaultRowHeight="14.5" zeroHeight="1" x14ac:dyDescent="0.35"/>
  <cols>
    <col min="1" max="1" width="31.81640625" style="28" bestFit="1" customWidth="1"/>
    <col min="2" max="2" width="44.36328125" style="28" bestFit="1" customWidth="1"/>
    <col min="3" max="3" width="32.36328125" style="28" bestFit="1" customWidth="1"/>
    <col min="4" max="4" width="17.453125" style="28" bestFit="1" customWidth="1"/>
    <col min="5" max="5" width="41.36328125" style="28" customWidth="1"/>
    <col min="6" max="6" width="19.81640625" style="28" customWidth="1"/>
    <col min="7" max="7" width="68.453125" style="28" bestFit="1" customWidth="1"/>
    <col min="8" max="8" width="22.453125" style="28" customWidth="1"/>
    <col min="9" max="9" width="27.1796875" style="28" bestFit="1" customWidth="1"/>
    <col min="10" max="11" width="35.453125" style="28" customWidth="1"/>
    <col min="12" max="12" width="63.453125" style="28" customWidth="1"/>
    <col min="13" max="13" width="72.6328125" style="28" customWidth="1"/>
    <col min="14" max="14" width="7.453125" style="28" bestFit="1" customWidth="1"/>
    <col min="15" max="15" width="18.453125" style="28" hidden="1" customWidth="1"/>
    <col min="16" max="16" width="11.81640625" style="28" hidden="1" customWidth="1"/>
    <col min="17" max="16384" width="8.81640625" style="28" hidden="1"/>
  </cols>
  <sheetData>
    <row r="1" spans="1:13" x14ac:dyDescent="0.35">
      <c r="A1" s="23" t="s">
        <v>33</v>
      </c>
      <c r="B1" s="23"/>
      <c r="C1" s="23"/>
      <c r="D1" s="23"/>
      <c r="E1" s="31"/>
      <c r="F1" s="31"/>
      <c r="G1" s="31"/>
      <c r="H1" s="31"/>
      <c r="I1" s="31"/>
      <c r="J1" s="31"/>
      <c r="K1" s="31"/>
      <c r="L1" s="31"/>
    </row>
    <row r="2" spans="1:13" x14ac:dyDescent="0.35">
      <c r="A2" s="29" t="s">
        <v>11</v>
      </c>
      <c r="B2" s="29" t="s">
        <v>199</v>
      </c>
      <c r="C2" s="29" t="s">
        <v>154</v>
      </c>
      <c r="D2" s="29" t="s">
        <v>201</v>
      </c>
      <c r="E2" s="29" t="s">
        <v>202</v>
      </c>
      <c r="F2" s="29" t="s">
        <v>203</v>
      </c>
      <c r="G2" s="29" t="s">
        <v>10</v>
      </c>
      <c r="H2" s="29" t="s">
        <v>219</v>
      </c>
      <c r="I2" s="29" t="s">
        <v>125</v>
      </c>
      <c r="J2" s="29" t="s">
        <v>34</v>
      </c>
      <c r="K2" s="29" t="s">
        <v>35</v>
      </c>
      <c r="L2" s="29" t="s">
        <v>107</v>
      </c>
      <c r="M2" s="29" t="s">
        <v>36</v>
      </c>
    </row>
    <row r="3" spans="1:13" x14ac:dyDescent="0.35">
      <c r="A3" s="55" t="str">
        <f t="array" aca="1" ref="A3" ca="1">IFERROR(
 INDEX(Workflows!D$3:D$992,
  SMALL(
   IF(
    UPPER(Workflows!$Q$3:$Q$992)="LMT_FALSE",
    ROW(Workflows!$D$3:D$992)-ROW(Workflows!D$3)+1
   ),
   ROWS(Workflows!D$3:'Workflows'!D3)
  )
 ),"")</f>
        <v>DSDK</v>
      </c>
      <c r="B3" s="55" t="str">
        <f t="shared" ref="B3:B34" ca="1" si="0">SUBSTITUTE(SUBSTITUTE(G3,A3,""),"__","_")</f>
        <v>LMT_KEY_COLLECTIONS_PRESRC</v>
      </c>
      <c r="C3" s="55" t="str">
        <f t="array" aca="1" ref="C3" ca="1">IFERROR(
 INDEX(Workflows!E$3:E$992,
  SMALL(
   IF(
    (UPPER(Workflows!$Q$3:$Q$992)="LMT_FALSE"),
    ROW(Workflows!$D$3:E$992)-ROW(Workflows!E$3)+1
   ),
   ROWS(Workflows!E$3:'Workflows'!E3)
  )
 ),"")</f>
        <v>key_collections</v>
      </c>
      <c r="D3" s="55" t="str">
        <f ca="1">IF(NOT(C3=""),"CLIENT_RAW_DB","")</f>
        <v>CLIENT_RAW_DB</v>
      </c>
      <c r="E3" s="55" t="str">
        <f t="array" aca="1" ref="E3" ca="1">IFERROR(
 INDEX(Workflows!H$3:H$992,
  SMALL(
   IF(
    UPPER(Workflows!$Q$3:$Q$992)="LMT_FALSE",
    ROW(Workflows!$D$3:H$992)-ROW(Workflows!H$3)+1
   ),
   ROWS(Workflows!H$3:'Workflows'!H3)
  )
 ),"")</f>
        <v>raw_dsdk_key_collections</v>
      </c>
      <c r="F3" s="55" t="str">
        <f ca="1">IF(NOT(C3=""),"CLIENT_PRESRC_DB","")</f>
        <v>CLIENT_PRESRC_DB</v>
      </c>
      <c r="G3" s="55" t="str">
        <f t="array" aca="1" ref="G3" ca="1">IFERROR(
 INDEX(Workflows!I$3:I$992,
  SMALL(
   IF(
    UPPER(Workflows!$Q$3:$Q$992)="LMT_FALSE",
    ROW(Workflows!$D$3:I$992)-ROW(Workflows!I$3)+1
   ),
   ROWS(Workflows!I$3:'Workflows'!I3)
  )
 ),"")</f>
        <v>LMT_KEY_COLLECTIONS_DSDK_PRESRC</v>
      </c>
      <c r="H3" s="71" t="b">
        <v>1</v>
      </c>
      <c r="I3" s="71"/>
      <c r="J3" s="71" t="s">
        <v>27</v>
      </c>
      <c r="K3" s="71" t="s">
        <v>27</v>
      </c>
      <c r="L3" s="71" t="s">
        <v>757</v>
      </c>
      <c r="M3" s="71" t="s">
        <v>26</v>
      </c>
    </row>
    <row r="4" spans="1:13" x14ac:dyDescent="0.35">
      <c r="A4" s="55" t="str">
        <f t="array" aca="1" ref="A4" ca="1">IFERROR(
 INDEX(Workflows!D$3:D$992,
  SMALL(
   IF(
    UPPER(Workflows!$Q$3:$Q$992)="LMT_FALSE",
    ROW(Workflows!$D$3:D$992)-ROW(Workflows!D$3)+1
   ),
   ROWS(Workflows!D$3:'Workflows'!D4)
  )
 ),"")</f>
        <v>DSDK</v>
      </c>
      <c r="B4" s="55" t="str">
        <f t="shared" ca="1" si="0"/>
        <v>LMT_ADVERTISER_ENTITY_PRESRC</v>
      </c>
      <c r="C4" s="55" t="str">
        <f t="array" aca="1" ref="C4" ca="1">IFERROR(
 INDEX(Workflows!E$3:E$992,
  SMALL(
   IF(
    (UPPER(Workflows!$Q$3:$Q$992)="LMT_FALSE"),
    ROW(Workflows!$D$3:E$992)-ROW(Workflows!E$3)+1
   ),
   ROWS(Workflows!E$3:'Workflows'!E4)
  )
 ),"")</f>
        <v>advertiser_entity</v>
      </c>
      <c r="D4" s="55" t="str">
        <f t="shared" ref="D4:D51" ca="1" si="1">IF(NOT(C4=""),"CLIENT_RAW_DB","")</f>
        <v>CLIENT_RAW_DB</v>
      </c>
      <c r="E4" s="55" t="str">
        <f t="array" aca="1" ref="E4" ca="1">IFERROR(
 INDEX(Workflows!H$3:H$992,
  SMALL(
   IF(
    UPPER(Workflows!$Q$3:$Q$992)="LMT_FALSE",
    ROW(Workflows!$D$3:H$992)-ROW(Workflows!H$3)+1
   ),
   ROWS(Workflows!H$3:'Workflows'!H4)
  )
 ),"")</f>
        <v>raw_dsdk_advertiser_entity</v>
      </c>
      <c r="F4" s="55" t="str">
        <f t="shared" ref="F4:F51" ca="1" si="2">IF(NOT(C4=""),"CLIENT_PRESRC_DB","")</f>
        <v>CLIENT_PRESRC_DB</v>
      </c>
      <c r="G4" s="55" t="str">
        <f t="array" aca="1" ref="G4" ca="1">IFERROR(
 INDEX(Workflows!I$3:I$992,
  SMALL(
   IF(
    UPPER(Workflows!$Q$3:$Q$992)="LMT_FALSE",
    ROW(Workflows!$D$3:I$992)-ROW(Workflows!I$3)+1
   ),
   ROWS(Workflows!I$3:'Workflows'!I4)
  )
 ),"")</f>
        <v>LMT_ADVERTISER_ENTITY_DSDK_PRESRC</v>
      </c>
      <c r="H4" s="71" t="b">
        <v>0</v>
      </c>
      <c r="I4" s="71"/>
      <c r="J4" s="71" t="s">
        <v>20</v>
      </c>
      <c r="K4" s="71" t="s">
        <v>20</v>
      </c>
      <c r="L4" s="71" t="s">
        <v>751</v>
      </c>
      <c r="M4" s="71" t="s">
        <v>28</v>
      </c>
    </row>
    <row r="5" spans="1:13" x14ac:dyDescent="0.35">
      <c r="A5" s="55" t="str">
        <f t="array" aca="1" ref="A5" ca="1">IFERROR(
 INDEX(Workflows!D$3:D$992,
  SMALL(
   IF(
    UPPER(Workflows!$Q$3:$Q$992)="LMT_FALSE",
    ROW(Workflows!$D$3:D$992)-ROW(Workflows!D$3)+1
   ),
   ROWS(Workflows!D$3:'Workflows'!D5)
  )
 ),"")</f>
        <v>DSDK</v>
      </c>
      <c r="B5" s="55" t="str">
        <f t="shared" ca="1" si="0"/>
        <v>LMT_CAMPAIGN_ENTITY_PRESRC</v>
      </c>
      <c r="C5" s="55" t="str">
        <f t="array" aca="1" ref="C5" ca="1">IFERROR(
 INDEX(Workflows!E$3:E$992,
  SMALL(
   IF(
    (UPPER(Workflows!$Q$3:$Q$992)="LMT_FALSE"),
    ROW(Workflows!$D$3:E$992)-ROW(Workflows!E$3)+1
   ),
   ROWS(Workflows!E$3:'Workflows'!E5)
  )
 ),"")</f>
        <v>campaign_entity</v>
      </c>
      <c r="D5" s="55" t="str">
        <f t="shared" ca="1" si="1"/>
        <v>CLIENT_RAW_DB</v>
      </c>
      <c r="E5" s="55" t="str">
        <f t="array" aca="1" ref="E5" ca="1">IFERROR(
 INDEX(Workflows!H$3:H$992,
  SMALL(
   IF(
    UPPER(Workflows!$Q$3:$Q$992)="LMT_FALSE",
    ROW(Workflows!$D$3:H$992)-ROW(Workflows!H$3)+1
   ),
   ROWS(Workflows!H$3:'Workflows'!H5)
  )
 ),"")</f>
        <v>raw_dsdk_campaign_entity</v>
      </c>
      <c r="F5" s="55" t="str">
        <f t="shared" ca="1" si="2"/>
        <v>CLIENT_PRESRC_DB</v>
      </c>
      <c r="G5" s="55" t="str">
        <f t="array" aca="1" ref="G5" ca="1">IFERROR(
 INDEX(Workflows!I$3:I$992,
  SMALL(
   IF(
    UPPER(Workflows!$Q$3:$Q$992)="LMT_FALSE",
    ROW(Workflows!$D$3:I$992)-ROW(Workflows!I$3)+1
   ),
   ROWS(Workflows!I$3:'Workflows'!I5)
  )
 ),"")</f>
        <v>LMT_CAMPAIGN_ENTITY_DSDK_PRESRC</v>
      </c>
      <c r="H5" s="71" t="b">
        <v>0</v>
      </c>
      <c r="I5" s="71"/>
      <c r="J5" s="71" t="s">
        <v>287</v>
      </c>
      <c r="K5" s="71" t="s">
        <v>287</v>
      </c>
      <c r="L5" s="71" t="s">
        <v>758</v>
      </c>
      <c r="M5" s="71" t="s">
        <v>759</v>
      </c>
    </row>
    <row r="6" spans="1:13" x14ac:dyDescent="0.35">
      <c r="A6" s="55" t="str">
        <f t="array" aca="1" ref="A6" ca="1">IFERROR(
 INDEX(Workflows!D$3:D$992,
  SMALL(
   IF(
    UPPER(Workflows!$Q$3:$Q$992)="LMT_FALSE",
    ROW(Workflows!$D$3:D$992)-ROW(Workflows!D$3)+1
   ),
   ROWS(Workflows!D$3:'Workflows'!D6)
  )
 ),"")</f>
        <v>DSDK</v>
      </c>
      <c r="B6" s="55" t="str">
        <f t="shared" ca="1" si="0"/>
        <v>LMT_CAMPAIGN_OVERRIDE_CREATIVE_ENTITY_PRESRC</v>
      </c>
      <c r="C6" s="55" t="str">
        <f t="array" aca="1" ref="C6" ca="1">IFERROR(
 INDEX(Workflows!E$3:E$992,
  SMALL(
   IF(
    (UPPER(Workflows!$Q$3:$Q$992)="LMT_FALSE"),
    ROW(Workflows!$D$3:E$992)-ROW(Workflows!E$3)+1
   ),
   ROWS(Workflows!E$3:'Workflows'!E6)
  )
 ),"")</f>
        <v>campaign_override_creative_entity</v>
      </c>
      <c r="D6" s="55" t="str">
        <f t="shared" ca="1" si="1"/>
        <v>CLIENT_RAW_DB</v>
      </c>
      <c r="E6" s="55" t="str">
        <f t="array" aca="1" ref="E6" ca="1">IFERROR(
 INDEX(Workflows!H$3:H$992,
  SMALL(
   IF(
    UPPER(Workflows!$Q$3:$Q$992)="LMT_FALSE",
    ROW(Workflows!$D$3:H$992)-ROW(Workflows!H$3)+1
   ),
   ROWS(Workflows!H$3:'Workflows'!H6)
  )
 ),"")</f>
        <v>raw_dsdk_campaign_override_creative_entity</v>
      </c>
      <c r="F6" s="55" t="str">
        <f t="shared" ca="1" si="2"/>
        <v>CLIENT_PRESRC_DB</v>
      </c>
      <c r="G6" s="55" t="str">
        <f t="array" aca="1" ref="G6" ca="1">IFERROR(
 INDEX(Workflows!I$3:I$992,
  SMALL(
   IF(
    UPPER(Workflows!$Q$3:$Q$992)="LMT_FALSE",
    ROW(Workflows!$D$3:I$992)-ROW(Workflows!I$3)+1
   ),
   ROWS(Workflows!I$3:'Workflows'!I6)
  )
 ),"")</f>
        <v>LMT_CAMPAIGN_OVERRIDE_CREATIVE_ENTITY_DSDK_PRESRC</v>
      </c>
      <c r="H6" s="71" t="b">
        <v>0</v>
      </c>
      <c r="I6" s="71" t="s">
        <v>721</v>
      </c>
      <c r="J6" s="71" t="s">
        <v>638</v>
      </c>
      <c r="K6" s="71" t="s">
        <v>638</v>
      </c>
      <c r="L6" s="71" t="s">
        <v>760</v>
      </c>
      <c r="M6" s="71" t="s">
        <v>761</v>
      </c>
    </row>
    <row r="7" spans="1:13" x14ac:dyDescent="0.35">
      <c r="A7" s="55" t="str">
        <f t="array" aca="1" ref="A7" ca="1">IFERROR(
 INDEX(Workflows!D$3:D$992,
  SMALL(
   IF(
    UPPER(Workflows!$Q$3:$Q$992)="LMT_FALSE",
    ROW(Workflows!$D$3:D$992)-ROW(Workflows!D$3)+1
   ),
   ROWS(Workflows!D$3:'Workflows'!D7)
  )
 ),"")</f>
        <v>DSDK</v>
      </c>
      <c r="B7" s="55" t="str">
        <f t="shared" ca="1" si="0"/>
        <v>LMT_CAMPAIGN_OVERRIDE_PLACEMENT_ENTITY_PRESRC</v>
      </c>
      <c r="C7" s="55" t="str">
        <f t="array" aca="1" ref="C7" ca="1">IFERROR(
 INDEX(Workflows!E$3:E$992,
  SMALL(
   IF(
    (UPPER(Workflows!$Q$3:$Q$992)="LMT_FALSE"),
    ROW(Workflows!$D$3:E$992)-ROW(Workflows!E$3)+1
   ),
   ROWS(Workflows!E$3:'Workflows'!E7)
  )
 ),"")</f>
        <v>campaign_override_placement_entity</v>
      </c>
      <c r="D7" s="55" t="str">
        <f t="shared" ca="1" si="1"/>
        <v>CLIENT_RAW_DB</v>
      </c>
      <c r="E7" s="55" t="str">
        <f t="array" aca="1" ref="E7" ca="1">IFERROR(
 INDEX(Workflows!H$3:H$992,
  SMALL(
   IF(
    UPPER(Workflows!$Q$3:$Q$992)="LMT_FALSE",
    ROW(Workflows!$D$3:H$992)-ROW(Workflows!H$3)+1
   ),
   ROWS(Workflows!H$3:'Workflows'!H7)
  )
 ),"")</f>
        <v>raw_dsdk_campaign_override_placement_entity</v>
      </c>
      <c r="F7" s="55" t="str">
        <f t="shared" ca="1" si="2"/>
        <v>CLIENT_PRESRC_DB</v>
      </c>
      <c r="G7" s="55" t="str">
        <f t="array" aca="1" ref="G7" ca="1">IFERROR(
 INDEX(Workflows!I$3:I$992,
  SMALL(
   IF(
    UPPER(Workflows!$Q$3:$Q$992)="LMT_FALSE",
    ROW(Workflows!$D$3:I$992)-ROW(Workflows!I$3)+1
   ),
   ROWS(Workflows!I$3:'Workflows'!I7)
  )
 ),"")</f>
        <v>LMT_CAMPAIGN_OVERRIDE_PLACEMENT_ENTITY_DSDK_PRESRC</v>
      </c>
      <c r="H7" s="71" t="b">
        <v>0</v>
      </c>
      <c r="I7" s="71" t="s">
        <v>721</v>
      </c>
      <c r="J7" s="71" t="s">
        <v>762</v>
      </c>
      <c r="K7" s="71" t="s">
        <v>762</v>
      </c>
      <c r="L7" s="71" t="s">
        <v>763</v>
      </c>
      <c r="M7" s="71" t="s">
        <v>764</v>
      </c>
    </row>
    <row r="8" spans="1:13" x14ac:dyDescent="0.35">
      <c r="A8" s="55" t="str">
        <f t="array" aca="1" ref="A8" ca="1">IFERROR(
 INDEX(Workflows!D$3:D$992,
  SMALL(
   IF(
    UPPER(Workflows!$Q$3:$Q$992)="LMT_FALSE",
    ROW(Workflows!$D$3:D$992)-ROW(Workflows!D$3)+1
   ),
   ROWS(Workflows!D$3:'Workflows'!D8)
  )
 ),"")</f>
        <v>DSDK</v>
      </c>
      <c r="B8" s="55" t="str">
        <f t="shared" ca="1" si="0"/>
        <v>LMT_CAMPAIGN_OVERRIDE_SITE_ENTITY_PRESRC</v>
      </c>
      <c r="C8" s="55" t="str">
        <f t="array" aca="1" ref="C8" ca="1">IFERROR(
 INDEX(Workflows!E$3:E$992,
  SMALL(
   IF(
    (UPPER(Workflows!$Q$3:$Q$992)="LMT_FALSE"),
    ROW(Workflows!$D$3:E$992)-ROW(Workflows!E$3)+1
   ),
   ROWS(Workflows!E$3:'Workflows'!E8)
  )
 ),"")</f>
        <v>campaign_override_site_entity</v>
      </c>
      <c r="D8" s="55" t="str">
        <f t="shared" ca="1" si="1"/>
        <v>CLIENT_RAW_DB</v>
      </c>
      <c r="E8" s="55" t="str">
        <f t="array" aca="1" ref="E8" ca="1">IFERROR(
 INDEX(Workflows!H$3:H$992,
  SMALL(
   IF(
    UPPER(Workflows!$Q$3:$Q$992)="LMT_FALSE",
    ROW(Workflows!$D$3:H$992)-ROW(Workflows!H$3)+1
   ),
   ROWS(Workflows!H$3:'Workflows'!H8)
  )
 ),"")</f>
        <v>raw_dsdk_campaign_override_site_entity</v>
      </c>
      <c r="F8" s="55" t="str">
        <f t="shared" ca="1" si="2"/>
        <v>CLIENT_PRESRC_DB</v>
      </c>
      <c r="G8" s="55" t="str">
        <f t="array" aca="1" ref="G8" ca="1">IFERROR(
 INDEX(Workflows!I$3:I$992,
  SMALL(
   IF(
    UPPER(Workflows!$Q$3:$Q$992)="LMT_FALSE",
    ROW(Workflows!$D$3:I$992)-ROW(Workflows!I$3)+1
   ),
   ROWS(Workflows!I$3:'Workflows'!I8)
  )
 ),"")</f>
        <v>LMT_CAMPAIGN_OVERRIDE_SITE_ENTITY_DSDK_PRESRC</v>
      </c>
      <c r="H8" s="71" t="b">
        <v>0</v>
      </c>
      <c r="I8" s="71" t="s">
        <v>721</v>
      </c>
      <c r="J8" s="71" t="s">
        <v>765</v>
      </c>
      <c r="K8" s="71" t="s">
        <v>765</v>
      </c>
      <c r="L8" s="71" t="s">
        <v>766</v>
      </c>
      <c r="M8" s="71" t="s">
        <v>767</v>
      </c>
    </row>
    <row r="9" spans="1:13" x14ac:dyDescent="0.35">
      <c r="A9" s="55" t="str">
        <f t="array" aca="1" ref="A9" ca="1">IFERROR(
 INDEX(Workflows!D$3:D$992,
  SMALL(
   IF(
    UPPER(Workflows!$Q$3:$Q$992)="LMT_FALSE",
    ROW(Workflows!$D$3:D$992)-ROW(Workflows!D$3)+1
   ),
   ROWS(Workflows!D$3:'Workflows'!D9)
  )
 ),"")</f>
        <v>DSDK</v>
      </c>
      <c r="B9" s="55" t="str">
        <f t="shared" ca="1" si="0"/>
        <v>LMT_CONVERSION_TYPE_ENTITY_PRESRC</v>
      </c>
      <c r="C9" s="55" t="str">
        <f t="array" aca="1" ref="C9" ca="1">IFERROR(
 INDEX(Workflows!E$3:E$992,
  SMALL(
   IF(
    (UPPER(Workflows!$Q$3:$Q$992)="LMT_FALSE"),
    ROW(Workflows!$D$3:E$992)-ROW(Workflows!E$3)+1
   ),
   ROWS(Workflows!E$3:'Workflows'!E9)
  )
 ),"")</f>
        <v>conversion_type_entity</v>
      </c>
      <c r="D9" s="55" t="str">
        <f t="shared" ca="1" si="1"/>
        <v>CLIENT_RAW_DB</v>
      </c>
      <c r="E9" s="55" t="str">
        <f t="array" aca="1" ref="E9" ca="1">IFERROR(
 INDEX(Workflows!H$3:H$992,
  SMALL(
   IF(
    UPPER(Workflows!$Q$3:$Q$992)="LMT_FALSE",
    ROW(Workflows!$D$3:H$992)-ROW(Workflows!H$3)+1
   ),
   ROWS(Workflows!H$3:'Workflows'!H9)
  )
 ),"")</f>
        <v>raw_dsdk_conversion_type_entity</v>
      </c>
      <c r="F9" s="55" t="str">
        <f t="shared" ca="1" si="2"/>
        <v>CLIENT_PRESRC_DB</v>
      </c>
      <c r="G9" s="55" t="str">
        <f t="array" aca="1" ref="G9" ca="1">IFERROR(
 INDEX(Workflows!I$3:I$992,
  SMALL(
   IF(
    UPPER(Workflows!$Q$3:$Q$992)="LMT_FALSE",
    ROW(Workflows!$D$3:I$992)-ROW(Workflows!I$3)+1
   ),
   ROWS(Workflows!I$3:'Workflows'!I9)
  )
 ),"")</f>
        <v>LMT_CONVERSION_TYPE_ENTITY_DSDK_PRESRC</v>
      </c>
      <c r="H9" s="71" t="b">
        <v>1</v>
      </c>
      <c r="I9" s="71" t="s">
        <v>224</v>
      </c>
      <c r="J9" s="71" t="s">
        <v>628</v>
      </c>
      <c r="K9" s="71" t="s">
        <v>628</v>
      </c>
      <c r="L9" s="71" t="s">
        <v>768</v>
      </c>
      <c r="M9" s="71" t="s">
        <v>769</v>
      </c>
    </row>
    <row r="10" spans="1:13" x14ac:dyDescent="0.35">
      <c r="A10" s="55" t="str">
        <f t="array" aca="1" ref="A10" ca="1">IFERROR(
 INDEX(Workflows!D$3:D$992,
  SMALL(
   IF(
    UPPER(Workflows!$Q$3:$Q$992)="LMT_FALSE",
    ROW(Workflows!$D$3:D$992)-ROW(Workflows!D$3)+1
   ),
   ROWS(Workflows!D$3:'Workflows'!D10)
  )
 ),"")</f>
        <v>DSDK</v>
      </c>
      <c r="B10" s="55" t="str">
        <f t="shared" ca="1" si="0"/>
        <v>LMT_CREATIVE_ENTITY_PRESRC</v>
      </c>
      <c r="C10" s="55" t="str">
        <f t="array" aca="1" ref="C10" ca="1">IFERROR(
 INDEX(Workflows!E$3:E$992,
  SMALL(
   IF(
    (UPPER(Workflows!$Q$3:$Q$992)="LMT_FALSE"),
    ROW(Workflows!$D$3:E$992)-ROW(Workflows!E$3)+1
   ),
   ROWS(Workflows!E$3:'Workflows'!E10)
  )
 ),"")</f>
        <v>creative_entity</v>
      </c>
      <c r="D10" s="55" t="str">
        <f t="shared" ca="1" si="1"/>
        <v>CLIENT_RAW_DB</v>
      </c>
      <c r="E10" s="55" t="str">
        <f t="array" aca="1" ref="E10" ca="1">IFERROR(
 INDEX(Workflows!H$3:H$992,
  SMALL(
   IF(
    UPPER(Workflows!$Q$3:$Q$992)="LMT_FALSE",
    ROW(Workflows!$D$3:H$992)-ROW(Workflows!H$3)+1
   ),
   ROWS(Workflows!H$3:'Workflows'!H10)
  )
 ),"")</f>
        <v>raw_dsdk_creative_entity</v>
      </c>
      <c r="F10" s="55" t="str">
        <f t="shared" ca="1" si="2"/>
        <v>CLIENT_PRESRC_DB</v>
      </c>
      <c r="G10" s="55" t="str">
        <f t="array" aca="1" ref="G10" ca="1">IFERROR(
 INDEX(Workflows!I$3:I$992,
  SMALL(
   IF(
    UPPER(Workflows!$Q$3:$Q$992)="LMT_FALSE",
    ROW(Workflows!$D$3:I$992)-ROW(Workflows!I$3)+1
   ),
   ROWS(Workflows!I$3:'Workflows'!I10)
  )
 ),"")</f>
        <v>LMT_CREATIVE_ENTITY_DSDK_PRESRC</v>
      </c>
      <c r="H10" s="71" t="b">
        <v>0</v>
      </c>
      <c r="I10" s="71"/>
      <c r="J10" s="71" t="s">
        <v>752</v>
      </c>
      <c r="K10" s="71" t="s">
        <v>752</v>
      </c>
      <c r="L10" s="71" t="s">
        <v>760</v>
      </c>
      <c r="M10" s="71" t="s">
        <v>753</v>
      </c>
    </row>
    <row r="11" spans="1:13" x14ac:dyDescent="0.35">
      <c r="A11" s="55" t="str">
        <f t="array" aca="1" ref="A11" ca="1">IFERROR(
 INDEX(Workflows!D$3:D$992,
  SMALL(
   IF(
    UPPER(Workflows!$Q$3:$Q$992)="LMT_FALSE",
    ROW(Workflows!$D$3:D$992)-ROW(Workflows!D$3)+1
   ),
   ROWS(Workflows!D$3:'Workflows'!D11)
  )
 ),"")</f>
        <v>DSDK</v>
      </c>
      <c r="B11" s="55" t="str">
        <f t="shared" ca="1" si="0"/>
        <v>LMT_DEVICE_TYPE_ENTITY_PRESRC</v>
      </c>
      <c r="C11" s="55" t="str">
        <f t="array" aca="1" ref="C11" ca="1">IFERROR(
 INDEX(Workflows!E$3:E$992,
  SMALL(
   IF(
    (UPPER(Workflows!$Q$3:$Q$992)="LMT_FALSE"),
    ROW(Workflows!$D$3:E$992)-ROW(Workflows!E$3)+1
   ),
   ROWS(Workflows!E$3:'Workflows'!E11)
  )
 ),"")</f>
        <v>device_type_entity</v>
      </c>
      <c r="D11" s="55" t="str">
        <f t="shared" ca="1" si="1"/>
        <v>CLIENT_RAW_DB</v>
      </c>
      <c r="E11" s="55" t="str">
        <f t="array" aca="1" ref="E11" ca="1">IFERROR(
 INDEX(Workflows!H$3:H$992,
  SMALL(
   IF(
    UPPER(Workflows!$Q$3:$Q$992)="LMT_FALSE",
    ROW(Workflows!$D$3:H$992)-ROW(Workflows!H$3)+1
   ),
   ROWS(Workflows!H$3:'Workflows'!H11)
  )
 ),"")</f>
        <v>raw_dsdk_device_type_entity</v>
      </c>
      <c r="F11" s="55" t="str">
        <f t="shared" ca="1" si="2"/>
        <v>CLIENT_PRESRC_DB</v>
      </c>
      <c r="G11" s="55" t="str">
        <f t="array" aca="1" ref="G11" ca="1">IFERROR(
 INDEX(Workflows!I$3:I$992,
  SMALL(
   IF(
    UPPER(Workflows!$Q$3:$Q$992)="LMT_FALSE",
    ROW(Workflows!$D$3:I$992)-ROW(Workflows!I$3)+1
   ),
   ROWS(Workflows!I$3:'Workflows'!I11)
  )
 ),"")</f>
        <v>LMT_DEVICE_TYPE_ENTITY_DSDK_PRESRC</v>
      </c>
      <c r="H11" s="71" t="b">
        <v>0</v>
      </c>
      <c r="I11" s="71"/>
      <c r="J11" s="71" t="s">
        <v>31</v>
      </c>
      <c r="K11" s="71" t="s">
        <v>31</v>
      </c>
      <c r="L11" s="71" t="s">
        <v>770</v>
      </c>
      <c r="M11" s="71" t="s">
        <v>601</v>
      </c>
    </row>
    <row r="12" spans="1:13" x14ac:dyDescent="0.35">
      <c r="A12" s="55" t="str">
        <f t="array" aca="1" ref="A12" ca="1">IFERROR(
 INDEX(Workflows!D$3:D$992,
  SMALL(
   IF(
    UPPER(Workflows!$Q$3:$Q$992)="LMT_FALSE",
    ROW(Workflows!$D$3:D$992)-ROW(Workflows!D$3)+1
   ),
   ROWS(Workflows!D$3:'Workflows'!D12)
  )
 ),"")</f>
        <v>DSDK</v>
      </c>
      <c r="B12" s="55" t="str">
        <f t="shared" ca="1" si="0"/>
        <v>LMT_GEO_COUNTRY_ENTITY_PRESRC</v>
      </c>
      <c r="C12" s="55" t="str">
        <f t="array" aca="1" ref="C12" ca="1">IFERROR(
 INDEX(Workflows!E$3:E$992,
  SMALL(
   IF(
    (UPPER(Workflows!$Q$3:$Q$992)="LMT_FALSE"),
    ROW(Workflows!$D$3:E$992)-ROW(Workflows!E$3)+1
   ),
   ROWS(Workflows!E$3:'Workflows'!E12)
  )
 ),"")</f>
        <v>geo_country_entity</v>
      </c>
      <c r="D12" s="55" t="str">
        <f t="shared" ca="1" si="1"/>
        <v>CLIENT_RAW_DB</v>
      </c>
      <c r="E12" s="55" t="str">
        <f t="array" aca="1" ref="E12" ca="1">IFERROR(
 INDEX(Workflows!H$3:H$992,
  SMALL(
   IF(
    UPPER(Workflows!$Q$3:$Q$992)="LMT_FALSE",
    ROW(Workflows!$D$3:H$992)-ROW(Workflows!H$3)+1
   ),
   ROWS(Workflows!H$3:'Workflows'!H12)
  )
 ),"")</f>
        <v>raw_dsdk_geo_country_entity</v>
      </c>
      <c r="F12" s="55" t="str">
        <f t="shared" ca="1" si="2"/>
        <v>CLIENT_PRESRC_DB</v>
      </c>
      <c r="G12" s="55" t="str">
        <f t="array" aca="1" ref="G12" ca="1">IFERROR(
 INDEX(Workflows!I$3:I$992,
  SMALL(
   IF(
    UPPER(Workflows!$Q$3:$Q$992)="LMT_FALSE",
    ROW(Workflows!$D$3:I$992)-ROW(Workflows!I$3)+1
   ),
   ROWS(Workflows!I$3:'Workflows'!I12)
  )
 ),"")</f>
        <v>LMT_GEO_COUNTRY_ENTITY_DSDK_PRESRC</v>
      </c>
      <c r="H12" s="71" t="b">
        <v>0</v>
      </c>
      <c r="I12" s="71"/>
      <c r="J12" s="71" t="s">
        <v>29</v>
      </c>
      <c r="K12" s="71" t="s">
        <v>29</v>
      </c>
      <c r="L12" s="71" t="s">
        <v>771</v>
      </c>
      <c r="M12" s="71" t="s">
        <v>602</v>
      </c>
    </row>
    <row r="13" spans="1:13" x14ac:dyDescent="0.35">
      <c r="A13" s="55" t="str">
        <f t="array" aca="1" ref="A13" ca="1">IFERROR(
 INDEX(Workflows!D$3:D$992,
  SMALL(
   IF(
    UPPER(Workflows!$Q$3:$Q$992)="LMT_FALSE",
    ROW(Workflows!$D$3:D$992)-ROW(Workflows!D$3)+1
   ),
   ROWS(Workflows!D$3:'Workflows'!D13)
  )
 ),"")</f>
        <v>DSDK</v>
      </c>
      <c r="B13" s="55" t="str">
        <f t="shared" ca="1" si="0"/>
        <v>LMT_GEO_DMA_ENTITY_PRESRC</v>
      </c>
      <c r="C13" s="55" t="str">
        <f t="array" aca="1" ref="C13" ca="1">IFERROR(
 INDEX(Workflows!E$3:E$992,
  SMALL(
   IF(
    (UPPER(Workflows!$Q$3:$Q$992)="LMT_FALSE"),
    ROW(Workflows!$D$3:E$992)-ROW(Workflows!E$3)+1
   ),
   ROWS(Workflows!E$3:'Workflows'!E13)
  )
 ),"")</f>
        <v>geo_dma_entity</v>
      </c>
      <c r="D13" s="55" t="str">
        <f t="shared" ca="1" si="1"/>
        <v>CLIENT_RAW_DB</v>
      </c>
      <c r="E13" s="55" t="str">
        <f t="array" aca="1" ref="E13" ca="1">IFERROR(
 INDEX(Workflows!H$3:H$992,
  SMALL(
   IF(
    UPPER(Workflows!$Q$3:$Q$992)="LMT_FALSE",
    ROW(Workflows!$D$3:H$992)-ROW(Workflows!H$3)+1
   ),
   ROWS(Workflows!H$3:'Workflows'!H13)
  )
 ),"")</f>
        <v>raw_dsdk_geo_dma_entity</v>
      </c>
      <c r="F13" s="55" t="str">
        <f t="shared" ca="1" si="2"/>
        <v>CLIENT_PRESRC_DB</v>
      </c>
      <c r="G13" s="55" t="str">
        <f t="array" aca="1" ref="G13" ca="1">IFERROR(
 INDEX(Workflows!I$3:I$992,
  SMALL(
   IF(
    UPPER(Workflows!$Q$3:$Q$992)="LMT_FALSE",
    ROW(Workflows!$D$3:I$992)-ROW(Workflows!I$3)+1
   ),
   ROWS(Workflows!I$3:'Workflows'!I13)
  )
 ),"")</f>
        <v>LMT_GEO_DMA_ENTITY_DSDK_PRESRC</v>
      </c>
      <c r="H13" s="71" t="b">
        <v>0</v>
      </c>
      <c r="I13" s="71"/>
      <c r="J13" s="71" t="s">
        <v>30</v>
      </c>
      <c r="K13" s="71" t="s">
        <v>30</v>
      </c>
      <c r="L13" s="71" t="s">
        <v>772</v>
      </c>
      <c r="M13" s="71" t="s">
        <v>603</v>
      </c>
    </row>
    <row r="14" spans="1:13" x14ac:dyDescent="0.35">
      <c r="A14" s="55" t="str">
        <f t="array" aca="1" ref="A14" ca="1">IFERROR(
 INDEX(Workflows!D$3:D$992,
  SMALL(
   IF(
    UPPER(Workflows!$Q$3:$Q$992)="LMT_FALSE",
    ROW(Workflows!$D$3:D$992)-ROW(Workflows!D$3)+1
   ),
   ROWS(Workflows!D$3:'Workflows'!D14)
  )
 ),"")</f>
        <v>DSDK</v>
      </c>
      <c r="B14" s="55" t="str">
        <f t="shared" ca="1" si="0"/>
        <v>LMT_PLACEMENT_ENTITY_PRESRC</v>
      </c>
      <c r="C14" s="55" t="str">
        <f t="array" aca="1" ref="C14" ca="1">IFERROR(
 INDEX(Workflows!E$3:E$992,
  SMALL(
   IF(
    (UPPER(Workflows!$Q$3:$Q$992)="LMT_FALSE"),
    ROW(Workflows!$D$3:E$992)-ROW(Workflows!E$3)+1
   ),
   ROWS(Workflows!E$3:'Workflows'!E14)
  )
 ),"")</f>
        <v>placement_entity</v>
      </c>
      <c r="D14" s="55" t="str">
        <f t="shared" ca="1" si="1"/>
        <v>CLIENT_RAW_DB</v>
      </c>
      <c r="E14" s="55" t="str">
        <f t="array" aca="1" ref="E14" ca="1">IFERROR(
 INDEX(Workflows!H$3:H$992,
  SMALL(
   IF(
    UPPER(Workflows!$Q$3:$Q$992)="LMT_FALSE",
    ROW(Workflows!$D$3:H$992)-ROW(Workflows!H$3)+1
   ),
   ROWS(Workflows!H$3:'Workflows'!H14)
  )
 ),"")</f>
        <v>raw_dsdk_placement_entity</v>
      </c>
      <c r="F14" s="55" t="str">
        <f t="shared" ca="1" si="2"/>
        <v>CLIENT_PRESRC_DB</v>
      </c>
      <c r="G14" s="55" t="str">
        <f t="array" aca="1" ref="G14" ca="1">IFERROR(
 INDEX(Workflows!I$3:I$992,
  SMALL(
   IF(
    UPPER(Workflows!$Q$3:$Q$992)="LMT_FALSE",
    ROW(Workflows!$D$3:I$992)-ROW(Workflows!I$3)+1
   ),
   ROWS(Workflows!I$3:'Workflows'!I14)
  )
 ),"")</f>
        <v>LMT_PLACEMENT_ENTITY_DSDK_PRESRC</v>
      </c>
      <c r="H14" s="71" t="b">
        <v>0</v>
      </c>
      <c r="I14" s="71"/>
      <c r="J14" s="71" t="s">
        <v>754</v>
      </c>
      <c r="K14" s="71" t="s">
        <v>754</v>
      </c>
      <c r="L14" s="71" t="s">
        <v>763</v>
      </c>
      <c r="M14" s="71" t="s">
        <v>755</v>
      </c>
    </row>
    <row r="15" spans="1:13" x14ac:dyDescent="0.35">
      <c r="A15" s="55" t="str">
        <f t="array" aca="1" ref="A15" ca="1">IFERROR(
 INDEX(Workflows!D$3:D$992,
  SMALL(
   IF(
    UPPER(Workflows!$Q$3:$Q$992)="LMT_FALSE",
    ROW(Workflows!$D$3:D$992)-ROW(Workflows!D$3)+1
   ),
   ROWS(Workflows!D$3:'Workflows'!D15)
  )
 ),"")</f>
        <v>DSDK</v>
      </c>
      <c r="B15" s="55" t="str">
        <f t="shared" ca="1" si="0"/>
        <v>LMT_SITE_ENTITY_PRESRC</v>
      </c>
      <c r="C15" s="55" t="str">
        <f t="array" aca="1" ref="C15" ca="1">IFERROR(
 INDEX(Workflows!E$3:E$992,
  SMALL(
   IF(
    (UPPER(Workflows!$Q$3:$Q$992)="LMT_FALSE"),
    ROW(Workflows!$D$3:E$992)-ROW(Workflows!E$3)+1
   ),
   ROWS(Workflows!E$3:'Workflows'!E15)
  )
 ),"")</f>
        <v>site_entity</v>
      </c>
      <c r="D15" s="55" t="str">
        <f t="shared" ca="1" si="1"/>
        <v>CLIENT_RAW_DB</v>
      </c>
      <c r="E15" s="55" t="str">
        <f t="array" aca="1" ref="E15" ca="1">IFERROR(
 INDEX(Workflows!H$3:H$992,
  SMALL(
   IF(
    UPPER(Workflows!$Q$3:$Q$992)="LMT_FALSE",
    ROW(Workflows!$D$3:H$992)-ROW(Workflows!H$3)+1
   ),
   ROWS(Workflows!H$3:'Workflows'!H15)
  )
 ),"")</f>
        <v>raw_dsdk_site_entity</v>
      </c>
      <c r="F15" s="55" t="str">
        <f t="shared" ca="1" si="2"/>
        <v>CLIENT_PRESRC_DB</v>
      </c>
      <c r="G15" s="55" t="str">
        <f t="array" aca="1" ref="G15" ca="1">IFERROR(
 INDEX(Workflows!I$3:I$992,
  SMALL(
   IF(
    UPPER(Workflows!$Q$3:$Q$992)="LMT_FALSE",
    ROW(Workflows!$D$3:I$992)-ROW(Workflows!I$3)+1
   ),
   ROWS(Workflows!I$3:'Workflows'!I15)
  )
 ),"")</f>
        <v>LMT_SITE_ENTITY_DSDK_PRESRC</v>
      </c>
      <c r="H15" s="71" t="b">
        <v>0</v>
      </c>
      <c r="I15" s="71"/>
      <c r="J15" s="71" t="s">
        <v>773</v>
      </c>
      <c r="K15" s="71" t="s">
        <v>773</v>
      </c>
      <c r="L15" s="71" t="s">
        <v>766</v>
      </c>
      <c r="M15" s="71" t="s">
        <v>774</v>
      </c>
    </row>
    <row r="16" spans="1:13" x14ac:dyDescent="0.35">
      <c r="A16" s="55" t="str">
        <f t="array" aca="1" ref="A16" ca="1">IFERROR(
 INDEX(Workflows!D$3:D$992,
  SMALL(
   IF(
    UPPER(Workflows!$Q$3:$Q$992)="LMT_FALSE",
    ROW(Workflows!$D$3:D$992)-ROW(Workflows!D$3)+1
   ),
   ROWS(Workflows!D$3:'Workflows'!D16)
  )
 ),"")</f>
        <v>DSDK</v>
      </c>
      <c r="B16" s="55" t="str">
        <f t="shared" ca="1" si="0"/>
        <v>LMT_TAXONOMY_ENTRY_ENTITY_PRESRC</v>
      </c>
      <c r="C16" s="55" t="str">
        <f t="array" aca="1" ref="C16" ca="1">IFERROR(
 INDEX(Workflows!E$3:E$992,
  SMALL(
   IF(
    (UPPER(Workflows!$Q$3:$Q$992)="LMT_FALSE"),
    ROW(Workflows!$D$3:E$992)-ROW(Workflows!E$3)+1
   ),
   ROWS(Workflows!E$3:'Workflows'!E16)
  )
 ),"")</f>
        <v>taxonomy_entry_entity</v>
      </c>
      <c r="D16" s="55" t="str">
        <f t="shared" ca="1" si="1"/>
        <v>CLIENT_RAW_DB</v>
      </c>
      <c r="E16" s="55" t="str">
        <f t="array" aca="1" ref="E16" ca="1">IFERROR(
 INDEX(Workflows!H$3:H$992,
  SMALL(
   IF(
    UPPER(Workflows!$Q$3:$Q$992)="LMT_FALSE",
    ROW(Workflows!$D$3:H$992)-ROW(Workflows!H$3)+1
   ),
   ROWS(Workflows!H$3:'Workflows'!H16)
  )
 ),"")</f>
        <v>raw_dsdk_taxonomy_entry_entity</v>
      </c>
      <c r="F16" s="55" t="str">
        <f t="shared" ca="1" si="2"/>
        <v>CLIENT_PRESRC_DB</v>
      </c>
      <c r="G16" s="55" t="str">
        <f t="array" aca="1" ref="G16" ca="1">IFERROR(
 INDEX(Workflows!I$3:I$992,
  SMALL(
   IF(
    UPPER(Workflows!$Q$3:$Q$992)="LMT_FALSE",
    ROW(Workflows!$D$3:I$992)-ROW(Workflows!I$3)+1
   ),
   ROWS(Workflows!I$3:'Workflows'!I16)
  )
 ),"")</f>
        <v>LMT_TAXONOMY_ENTRY_ENTITY_DSDK_PRESRC</v>
      </c>
      <c r="H16" s="71" t="b">
        <v>1</v>
      </c>
      <c r="I16" s="71"/>
      <c r="J16" s="71" t="s">
        <v>604</v>
      </c>
      <c r="K16" s="71" t="s">
        <v>604</v>
      </c>
      <c r="L16" s="71" t="s">
        <v>879</v>
      </c>
      <c r="M16" s="71" t="s">
        <v>775</v>
      </c>
    </row>
    <row r="17" spans="1:13" x14ac:dyDescent="0.35">
      <c r="A17" s="55" t="str">
        <f t="array" aca="1" ref="A17" ca="1">IFERROR(
 INDEX(Workflows!D$3:D$992,
  SMALL(
   IF(
    UPPER(Workflows!$Q$3:$Q$992)="LMT_FALSE",
    ROW(Workflows!$D$3:D$992)-ROW(Workflows!D$3)+1
   ),
   ROWS(Workflows!D$3:'Workflows'!D17)
  )
 ),"")</f>
        <v>DSDK</v>
      </c>
      <c r="B17" s="55" t="str">
        <f t="shared" ca="1" si="0"/>
        <v>LMT_COLLECTED_ATTRIBUTES_PRESRC</v>
      </c>
      <c r="C17" s="55" t="str">
        <f t="array" aca="1" ref="C17" ca="1">IFERROR(
 INDEX(Workflows!E$3:E$992,
  SMALL(
   IF(
    (UPPER(Workflows!$Q$3:$Q$992)="LMT_FALSE"),
    ROW(Workflows!$D$3:E$992)-ROW(Workflows!E$3)+1
   ),
   ROWS(Workflows!E$3:'Workflows'!E17)
  )
 ),"")</f>
        <v>collected_attributes</v>
      </c>
      <c r="D17" s="55" t="str">
        <f t="shared" ca="1" si="1"/>
        <v>CLIENT_RAW_DB</v>
      </c>
      <c r="E17" s="55" t="str">
        <f t="array" aca="1" ref="E17" ca="1">IFERROR(
 INDEX(Workflows!H$3:H$992,
  SMALL(
   IF(
    UPPER(Workflows!$Q$3:$Q$992)="LMT_FALSE",
    ROW(Workflows!$D$3:H$992)-ROW(Workflows!H$3)+1
   ),
   ROWS(Workflows!H$3:'Workflows'!H17)
  )
 ),"")</f>
        <v>raw_dsdk_collected_attributes</v>
      </c>
      <c r="F17" s="55" t="str">
        <f t="shared" ca="1" si="2"/>
        <v>CLIENT_PRESRC_DB</v>
      </c>
      <c r="G17" s="55" t="str">
        <f t="array" aca="1" ref="G17" ca="1">IFERROR(
 INDEX(Workflows!I$3:I$992,
  SMALL(
   IF(
    UPPER(Workflows!$Q$3:$Q$992)="LMT_FALSE",
    ROW(Workflows!$D$3:I$992)-ROW(Workflows!I$3)+1
   ),
   ROWS(Workflows!I$3:'Workflows'!I17)
  )
 ),"")</f>
        <v>LMT_COLLECTED_ATTRIBUTES_DSDK_PRESRC</v>
      </c>
      <c r="H17" s="71" t="b">
        <v>1</v>
      </c>
      <c r="I17" s="71"/>
      <c r="J17" s="71" t="s">
        <v>26</v>
      </c>
      <c r="K17" s="71" t="s">
        <v>26</v>
      </c>
      <c r="L17" s="71" t="s">
        <v>776</v>
      </c>
      <c r="M17" s="71" t="s">
        <v>629</v>
      </c>
    </row>
    <row r="18" spans="1:13" ht="15.5" x14ac:dyDescent="0.35">
      <c r="A18" s="154" t="str">
        <f t="array" aca="1" ref="A18" ca="1">IFERROR(
 INDEX(Workflows!D$3:D$992,
  SMALL(
   IF(
    UPPER(Workflows!$Q$3:$Q$992)="LMT_FALSE",
    ROW(Workflows!$D$3:D$992)-ROW(Workflows!D$3)+1
   ),
   ROWS(Workflows!D$3:'Workflows'!D18)
  )
 ),"")</f>
        <v>CUSTOM_DISPLAY_REVJET_LMT</v>
      </c>
      <c r="B18" s="154" t="str">
        <f t="shared" ca="1" si="0"/>
        <v>LMT_DISPLAY_REVJET_LMT_PRESRC</v>
      </c>
      <c r="C18" s="154" t="str">
        <f t="array" aca="1" ref="C18" ca="1">IFERROR(
 INDEX(Workflows!E$3:E$992,
  SMALL(
   IF(
    (UPPER(Workflows!$Q$3:$Q$992)="LMT_FALSE"),
    ROW(Workflows!$D$3:E$992)-ROW(Workflows!E$3)+1
   ),
   ROWS(Workflows!E$3:'Workflows'!E18)
  )
 ),"")</f>
        <v>DISPLAY_REVJET_LMT</v>
      </c>
      <c r="D18" s="154" t="str">
        <f t="shared" ca="1" si="1"/>
        <v>CLIENT_RAW_DB</v>
      </c>
      <c r="E18" s="154" t="str">
        <f t="array" aca="1" ref="E18" ca="1">IFERROR(
 INDEX(Workflows!H$3:H$992,
  SMALL(
   IF(
    UPPER(Workflows!$Q$3:$Q$992)="LMT_FALSE",
    ROW(Workflows!$D$3:H$992)-ROW(Workflows!H$3)+1
   ),
   ROWS(Workflows!H$3:'Workflows'!H18)
  )
 ),"")</f>
        <v>raw_custom_display_revjet_lmt_display_revjet_lmt</v>
      </c>
      <c r="F18" s="154" t="str">
        <f t="shared" ca="1" si="2"/>
        <v>CLIENT_PRESRC_DB</v>
      </c>
      <c r="G18" s="154" t="str">
        <f t="array" aca="1" ref="G18" ca="1">IFERROR(
 INDEX(Workflows!I$3:I$992,
  SMALL(
   IF(
    UPPER(Workflows!$Q$3:$Q$992)="LMT_FALSE",
    ROW(Workflows!$D$3:I$992)-ROW(Workflows!I$3)+1
   ),
   ROWS(Workflows!I$3:'Workflows'!I18)
  )
 ),"")</f>
        <v>LMT_DISPLAY_REVJET_LMT_CUSTOM_DISPLAY_REVJET_LMT_PRESRC</v>
      </c>
      <c r="H18" s="155" t="b">
        <v>0</v>
      </c>
      <c r="I18" s="155"/>
      <c r="J18" s="156" t="s">
        <v>912</v>
      </c>
      <c r="K18" s="155" t="s">
        <v>967</v>
      </c>
      <c r="L18" s="155" t="s">
        <v>1291</v>
      </c>
      <c r="M18" s="155" t="s">
        <v>1253</v>
      </c>
    </row>
    <row r="19" spans="1:13" x14ac:dyDescent="0.35">
      <c r="A19" s="154" t="str">
        <f t="array" aca="1" ref="A19" ca="1">IFERROR(
 INDEX(Workflows!D$3:D$992,
  SMALL(
   IF(
    UPPER(Workflows!$Q$3:$Q$992)="LMT_FALSE",
    ROW(Workflows!$D$3:D$992)-ROW(Workflows!D$3)+1
   ),
   ROWS(Workflows!D$3:'Workflows'!D19)
  )
 ),"")</f>
        <v>CUSTOM_DISPLAY_DCM_LMT</v>
      </c>
      <c r="B19" s="154" t="str">
        <f t="shared" ca="1" si="0"/>
        <v>LMT_DISPLAY_DCM_LMT_PRESRC</v>
      </c>
      <c r="C19" s="154" t="str">
        <f t="array" aca="1" ref="C19" ca="1">IFERROR(
 INDEX(Workflows!E$3:E$992,
  SMALL(
   IF(
    (UPPER(Workflows!$Q$3:$Q$992)="LMT_FALSE"),
    ROW(Workflows!$D$3:E$992)-ROW(Workflows!E$3)+1
   ),
   ROWS(Workflows!E$3:'Workflows'!E19)
  )
 ),"")</f>
        <v>DISPLAY_DCM_LMT</v>
      </c>
      <c r="D19" s="154" t="str">
        <f t="shared" ca="1" si="1"/>
        <v>CLIENT_RAW_DB</v>
      </c>
      <c r="E19" s="154" t="str">
        <f t="array" aca="1" ref="E19" ca="1">IFERROR(
 INDEX(Workflows!H$3:H$992,
  SMALL(
   IF(
    UPPER(Workflows!$Q$3:$Q$992)="LMT_FALSE",
    ROW(Workflows!$D$3:H$992)-ROW(Workflows!H$3)+1
   ),
   ROWS(Workflows!H$3:'Workflows'!H19)
  )
 ),"")</f>
        <v>raw_custom_display_dcm_lmt_display_dcm_lmt</v>
      </c>
      <c r="F19" s="154" t="str">
        <f t="shared" ca="1" si="2"/>
        <v>CLIENT_PRESRC_DB</v>
      </c>
      <c r="G19" s="154" t="str">
        <f t="array" aca="1" ref="G19" ca="1">IFERROR(
 INDEX(Workflows!I$3:I$992,
  SMALL(
   IF(
    UPPER(Workflows!$Q$3:$Q$992)="LMT_FALSE",
    ROW(Workflows!$D$3:I$992)-ROW(Workflows!I$3)+1
   ),
   ROWS(Workflows!I$3:'Workflows'!I19)
  )
 ),"")</f>
        <v>LMT_DISPLAY_DCM_LMT_CUSTOM_DISPLAY_DCM_LMT_PRESRC</v>
      </c>
      <c r="H19" s="155" t="b">
        <v>0</v>
      </c>
      <c r="I19" s="155"/>
      <c r="J19" s="155" t="s">
        <v>921</v>
      </c>
      <c r="K19" s="155" t="s">
        <v>968</v>
      </c>
      <c r="L19" s="155" t="s">
        <v>1292</v>
      </c>
      <c r="M19" s="155" t="s">
        <v>1261</v>
      </c>
    </row>
    <row r="20" spans="1:13" x14ac:dyDescent="0.35">
      <c r="A20" s="55" t="str">
        <f t="array" aca="1" ref="A20" ca="1">IFERROR(
 INDEX(Workflows!D$3:D$992,
  SMALL(
   IF(
    UPPER(Workflows!$Q$3:$Q$992)="LMT_FALSE",
    ROW(Workflows!$D$3:D$992)-ROW(Workflows!D$3)+1
   ),
   ROWS(Workflows!D$3:'Workflows'!D20)
  )
 ),"")</f>
        <v>CUSTOM_PAID_SEARCH_LMT</v>
      </c>
      <c r="B20" s="55" t="str">
        <f ca="1">SUBSTITUTE(SUBSTITUTE(G20,A20,""),"__","_")</f>
        <v>LMT_PAID_SEARCH_LMT_PRESRC</v>
      </c>
      <c r="C20" s="55" t="str">
        <f t="array" aca="1" ref="C20" ca="1">IFERROR(
 INDEX(Workflows!E$3:E$992,
  SMALL(
   IF(
    (UPPER(Workflows!$Q$3:$Q$992)="LMT_FALSE"),
    ROW(Workflows!$D$3:E$992)-ROW(Workflows!E$3)+1
   ),
   ROWS(Workflows!E$3:'Workflows'!E20)
  )
 ),"")</f>
        <v>PAID_SEARCH_LMT</v>
      </c>
      <c r="D20" s="55" t="str">
        <f ca="1">IF(NOT(C20=""),"CLIENT_RAW_DB","")</f>
        <v>CLIENT_RAW_DB</v>
      </c>
      <c r="E20" s="55" t="str">
        <f t="array" aca="1" ref="E20" ca="1">IFERROR(
 INDEX(Workflows!H$3:H$992,
  SMALL(
   IF(
    UPPER(Workflows!$Q$3:$Q$992)="LMT_FALSE",
    ROW(Workflows!$D$3:H$992)-ROW(Workflows!H$3)+1
   ),
   ROWS(Workflows!H$3:'Workflows'!H20)
  )
 ),"")</f>
        <v>raw_custom_paid_search_lmt_paid_search_lmt</v>
      </c>
      <c r="F20" s="55" t="str">
        <f ca="1">IF(NOT(C20=""),"CLIENT_PRESRC_DB","")</f>
        <v>CLIENT_PRESRC_DB</v>
      </c>
      <c r="G20" s="55" t="str">
        <f t="array" aca="1" ref="G20" ca="1">IFERROR(
 INDEX(Workflows!I$3:I$992,
  SMALL(
   IF(
    UPPER(Workflows!$Q$3:$Q$992)="LMT_FALSE",
    ROW(Workflows!$D$3:I$992)-ROW(Workflows!I$3)+1
   ),
   ROWS(Workflows!I$3:'Workflows'!I20)
  )
 ),"")</f>
        <v>LMT_PAID_SEARCH_LMT_CUSTOM_PAID_SEARCH_LMT_PRESRC</v>
      </c>
      <c r="H20" s="71" t="b">
        <v>0</v>
      </c>
      <c r="I20" s="71"/>
      <c r="J20" s="71" t="s">
        <v>1097</v>
      </c>
      <c r="K20" s="71" t="s">
        <v>1097</v>
      </c>
      <c r="L20" s="71" t="s">
        <v>1235</v>
      </c>
      <c r="M20" s="71" t="s">
        <v>1148</v>
      </c>
    </row>
    <row r="21" spans="1:13" x14ac:dyDescent="0.35">
      <c r="A21" s="55" t="str">
        <f t="array" aca="1" ref="A21" ca="1">IFERROR(
 INDEX(Workflows!D$3:D$992,
  SMALL(
   IF(
    UPPER(Workflows!$Q$3:$Q$992)="LMT_FALSE",
    ROW(Workflows!$D$3:D$992)-ROW(Workflows!D$3)+1
   ),
   ROWS(Workflows!D$3:'Workflows'!D21)
  )
 ),"")</f>
        <v>CUSTOM_AFFILIATE_LMT</v>
      </c>
      <c r="B21" s="55" t="str">
        <f ca="1">SUBSTITUTE(SUBSTITUTE(G21,A21,""),"__","_")</f>
        <v>LMT_AFFILIATE_LMT_PRESRC</v>
      </c>
      <c r="C21" s="55" t="str">
        <f t="array" aca="1" ref="C21" ca="1">IFERROR(
 INDEX(Workflows!E$3:E$992,
  SMALL(
   IF(
    (UPPER(Workflows!$Q$3:$Q$992)="LMT_FALSE"),
    ROW(Workflows!$D$3:E$992)-ROW(Workflows!E$3)+1
   ),
   ROWS(Workflows!E$3:'Workflows'!E21)
  )
 ),"")</f>
        <v>AFFILIATE_LMT</v>
      </c>
      <c r="D21" s="55" t="str">
        <f ca="1">IF(NOT(C21=""),"CLIENT_RAW_DB","")</f>
        <v>CLIENT_RAW_DB</v>
      </c>
      <c r="E21" s="55" t="str">
        <f t="array" aca="1" ref="E21" ca="1">IFERROR(
 INDEX(Workflows!H$3:H$992,
  SMALL(
   IF(
    UPPER(Workflows!$Q$3:$Q$992)="LMT_FALSE",
    ROW(Workflows!$D$3:H$992)-ROW(Workflows!H$3)+1
   ),
   ROWS(Workflows!H$3:'Workflows'!H21)
  )
 ),"")</f>
        <v>raw_custom_affiliate_lmt_affiliate_lmt</v>
      </c>
      <c r="F21" s="55" t="str">
        <f ca="1">IF(NOT(C21=""),"CLIENT_PRESRC_DB","")</f>
        <v>CLIENT_PRESRC_DB</v>
      </c>
      <c r="G21" s="55" t="str">
        <f t="array" aca="1" ref="G21" ca="1">IFERROR(
 INDEX(Workflows!I$3:I$992,
  SMALL(
   IF(
    UPPER(Workflows!$Q$3:$Q$992)="LMT_FALSE",
    ROW(Workflows!$D$3:I$992)-ROW(Workflows!I$3)+1
   ),
   ROWS(Workflows!I$3:'Workflows'!I21)
  )
 ),"")</f>
        <v>LMT_AFFILIATE_LMT_CUSTOM_AFFILIATE_LMT_PRESRC</v>
      </c>
      <c r="H21" s="71" t="b">
        <v>0</v>
      </c>
      <c r="I21" s="71"/>
      <c r="J21" s="71" t="s">
        <v>955</v>
      </c>
      <c r="K21" s="71" t="s">
        <v>955</v>
      </c>
      <c r="L21" s="71" t="s">
        <v>1174</v>
      </c>
      <c r="M21" s="71" t="s">
        <v>1175</v>
      </c>
    </row>
    <row r="22" spans="1:13" s="164" customFormat="1" x14ac:dyDescent="0.35">
      <c r="A22" s="154" t="str">
        <f t="array" aca="1" ref="A22" ca="1">IFERROR(
 INDEX(Workflows!D$3:D$992,
  SMALL(
   IF(
    UPPER(Workflows!$Q$3:$Q$992)="LMT_FALSE",
    ROW(Workflows!$D$3:D$992)-ROW(Workflows!D$3)+1
   ),
   ROWS(Workflows!D$3:'Workflows'!D22)
  )
 ),"")</f>
        <v>CUSTOM_QUOTES_LMT</v>
      </c>
      <c r="B22" s="154" t="str">
        <f ca="1">SUBSTITUTE(SUBSTITUTE(G22,A22,""),"__","_")</f>
        <v>LMT_QUOTES_LMT_PRESRC</v>
      </c>
      <c r="C22" s="154" t="str">
        <f t="array" aca="1" ref="C22" ca="1">IFERROR(
 INDEX(Workflows!E$3:E$992,
  SMALL(
   IF(
    (UPPER(Workflows!$Q$3:$Q$992)="LMT_FALSE"),
    ROW(Workflows!$D$3:E$992)-ROW(Workflows!E$3)+1
   ),
   ROWS(Workflows!E$3:'Workflows'!E22)
  )
 ),"")</f>
        <v>QUOTES_LMT</v>
      </c>
      <c r="D22" s="154" t="str">
        <f ca="1">IF(NOT(C22=""),"CLIENT_RAW_DB","")</f>
        <v>CLIENT_RAW_DB</v>
      </c>
      <c r="E22" s="154" t="str">
        <f t="array" aca="1" ref="E22" ca="1">IFERROR(
 INDEX(Workflows!H$3:H$992,
  SMALL(
   IF(
    UPPER(Workflows!$Q$3:$Q$992)="LMT_FALSE",
    ROW(Workflows!$D$3:H$992)-ROW(Workflows!H$3)+1
   ),
   ROWS(Workflows!H$3:'Workflows'!H22)
  )
 ),"")</f>
        <v>raw_custom_quotes_lmt_quotes_lmt</v>
      </c>
      <c r="F22" s="154" t="str">
        <f ca="1">IF(NOT(C22=""),"CLIENT_PRESRC_DB","")</f>
        <v>CLIENT_PRESRC_DB</v>
      </c>
      <c r="G22" s="154" t="str">
        <f t="array" aca="1" ref="G22" ca="1">IFERROR(
 INDEX(Workflows!I$3:I$992,
  SMALL(
   IF(
    UPPER(Workflows!$Q$3:$Q$992)="LMT_FALSE",
    ROW(Workflows!$D$3:I$992)-ROW(Workflows!I$3)+1
   ),
   ROWS(Workflows!I$3:'Workflows'!I22)
  )
 ),"")</f>
        <v>LMT_QUOTES_LMT_CUSTOM_QUOTES_LMT_PRESRC</v>
      </c>
      <c r="H22" s="155" t="b">
        <v>0</v>
      </c>
      <c r="I22" s="155"/>
      <c r="J22" s="155" t="s">
        <v>1043</v>
      </c>
      <c r="K22" s="155" t="s">
        <v>1043</v>
      </c>
      <c r="L22" s="155" t="s">
        <v>1051</v>
      </c>
      <c r="M22" s="155" t="s">
        <v>1052</v>
      </c>
    </row>
    <row r="23" spans="1:13" s="164" customFormat="1" x14ac:dyDescent="0.35">
      <c r="A23" s="154" t="str">
        <f t="array" aca="1" ref="A23" ca="1">IFERROR(
 INDEX(Workflows!D$3:D$992,
  SMALL(
   IF(
    UPPER(Workflows!$Q$3:$Q$992)="LMT_FALSE",
    ROW(Workflows!$D$3:D$992)-ROW(Workflows!D$3)+1
   ),
   ROWS(Workflows!D$3:'Workflows'!D23)
  )
 ),"")</f>
        <v>CUSTOM_BINDS_LMT</v>
      </c>
      <c r="B23" s="154" t="str">
        <f ca="1">SUBSTITUTE(SUBSTITUTE(G23,A23,""),"__","_")</f>
        <v>LMT_BINDS_LMT_PRESRC</v>
      </c>
      <c r="C23" s="154" t="str">
        <f t="array" aca="1" ref="C23" ca="1">IFERROR(
 INDEX(Workflows!E$3:E$992,
  SMALL(
   IF(
    (UPPER(Workflows!$Q$3:$Q$992)="LMT_FALSE"),
    ROW(Workflows!$D$3:E$992)-ROW(Workflows!E$3)+1
   ),
   ROWS(Workflows!E$3:'Workflows'!E23)
  )
 ),"")</f>
        <v>BINDS_LMT</v>
      </c>
      <c r="D23" s="154" t="str">
        <f ca="1">IF(NOT(C23=""),"CLIENT_RAW_DB","")</f>
        <v>CLIENT_RAW_DB</v>
      </c>
      <c r="E23" s="154" t="str">
        <f t="array" aca="1" ref="E23" ca="1">IFERROR(
 INDEX(Workflows!H$3:H$992,
  SMALL(
   IF(
    UPPER(Workflows!$Q$3:$Q$992)="LMT_FALSE",
    ROW(Workflows!$D$3:H$992)-ROW(Workflows!H$3)+1
   ),
   ROWS(Workflows!H$3:'Workflows'!H23)
  )
 ),"")</f>
        <v>raw_custom_binds_lmt_binds_lmt</v>
      </c>
      <c r="F23" s="154" t="str">
        <f ca="1">IF(NOT(C23=""),"CLIENT_PRESRC_DB","")</f>
        <v>CLIENT_PRESRC_DB</v>
      </c>
      <c r="G23" s="154" t="str">
        <f t="array" aca="1" ref="G23" ca="1">IFERROR(
 INDEX(Workflows!I$3:I$992,
  SMALL(
   IF(
    UPPER(Workflows!$Q$3:$Q$992)="LMT_FALSE",
    ROW(Workflows!$D$3:I$992)-ROW(Workflows!I$3)+1
   ),
   ROWS(Workflows!I$3:'Workflows'!I23)
  )
 ),"")</f>
        <v>LMT_BINDS_LMT_CUSTOM_BINDS_LMT_PRESRC</v>
      </c>
      <c r="H23" s="155" t="b">
        <v>0</v>
      </c>
      <c r="I23" s="155"/>
      <c r="J23" s="155" t="s">
        <v>1043</v>
      </c>
      <c r="K23" s="155" t="s">
        <v>1043</v>
      </c>
      <c r="L23" s="155" t="s">
        <v>1051</v>
      </c>
      <c r="M23" s="155" t="s">
        <v>1052</v>
      </c>
    </row>
    <row r="24" spans="1:13" x14ac:dyDescent="0.35">
      <c r="A24" s="55" t="str">
        <f t="array" aca="1" ref="A24" ca="1">IFERROR(
 INDEX(Workflows!D$3:D$992,
  SMALL(
   IF(
    UPPER(Workflows!$Q$3:$Q$992)="LMT_FALSE",
    ROW(Workflows!$D$3:D$992)-ROW(Workflows!D$3)+1
   ),
   ROWS(Workflows!D$3:'Workflows'!D24)
  )
 ),"")</f>
        <v>CUSTOM_PAID_SEARCH_T2_LMT</v>
      </c>
      <c r="B24" s="55" t="str">
        <f t="shared" ca="1" si="0"/>
        <v>LMT_PAID_SEARCH_T2_LMT_PRESRC</v>
      </c>
      <c r="C24" s="55" t="str">
        <f t="array" aca="1" ref="C24" ca="1">IFERROR(
 INDEX(Workflows!E$3:E$992,
  SMALL(
   IF(
    (UPPER(Workflows!$Q$3:$Q$992)="LMT_FALSE"),
    ROW(Workflows!$D$3:E$992)-ROW(Workflows!E$3)+1
   ),
   ROWS(Workflows!E$3:'Workflows'!E24)
  )
 ),"")</f>
        <v>PAID_SEARCH_T2_LMT</v>
      </c>
      <c r="D24" s="55" t="str">
        <f t="shared" ca="1" si="1"/>
        <v>CLIENT_RAW_DB</v>
      </c>
      <c r="E24" s="55" t="str">
        <f t="array" aca="1" ref="E24" ca="1">IFERROR(
 INDEX(Workflows!H$3:H$992,
  SMALL(
   IF(
    UPPER(Workflows!$Q$3:$Q$992)="LMT_FALSE",
    ROW(Workflows!$D$3:H$992)-ROW(Workflows!H$3)+1
   ),
   ROWS(Workflows!H$3:'Workflows'!H24)
  )
 ),"")</f>
        <v>raw_custom_paid_search_t2_lmt_paid_search_t2_lmt</v>
      </c>
      <c r="F24" s="55" t="str">
        <f t="shared" ca="1" si="2"/>
        <v>CLIENT_PRESRC_DB</v>
      </c>
      <c r="G24" s="55" t="str">
        <f t="array" aca="1" ref="G24" ca="1">IFERROR(
 INDEX(Workflows!I$3:I$992,
  SMALL(
   IF(
    UPPER(Workflows!$Q$3:$Q$992)="LMT_FALSE",
    ROW(Workflows!$D$3:I$992)-ROW(Workflows!I$3)+1
   ),
   ROWS(Workflows!I$3:'Workflows'!I24)
  )
 ),"")</f>
        <v>LMT_PAID_SEARCH_T2_LMT_CUSTOM_PAID_SEARCH_T2_LMT_PRESRC</v>
      </c>
      <c r="H24" s="71" t="b">
        <v>0</v>
      </c>
      <c r="I24" s="71"/>
      <c r="J24" s="71" t="s">
        <v>1103</v>
      </c>
      <c r="K24" s="71" t="s">
        <v>1103</v>
      </c>
      <c r="L24" s="71" t="s">
        <v>1236</v>
      </c>
      <c r="M24" s="71" t="s">
        <v>1151</v>
      </c>
    </row>
    <row r="25" spans="1:13" x14ac:dyDescent="0.35">
      <c r="A25" s="55" t="str">
        <f t="array" aca="1" ref="A25" ca="1">IFERROR(
 INDEX(Workflows!D$3:D$992,
  SMALL(
   IF(
    UPPER(Workflows!$Q$3:$Q$992)="LMT_FALSE",
    ROW(Workflows!$D$3:D$992)-ROW(Workflows!D$3)+1
   ),
   ROWS(Workflows!D$3:'Workflows'!D25)
  )
 ),"")</f>
        <v>CUSTOM_FB_LMT</v>
      </c>
      <c r="B25" s="55" t="str">
        <f t="shared" ca="1" si="0"/>
        <v>LMT_FB_LMT_PRESRC</v>
      </c>
      <c r="C25" s="55" t="str">
        <f t="array" aca="1" ref="C25" ca="1">IFERROR(
 INDEX(Workflows!E$3:E$992,
  SMALL(
   IF(
    (UPPER(Workflows!$Q$3:$Q$992)="LMT_FALSE"),
    ROW(Workflows!$D$3:E$992)-ROW(Workflows!E$3)+1
   ),
   ROWS(Workflows!E$3:'Workflows'!E25)
  )
 ),"")</f>
        <v>FB_LMT</v>
      </c>
      <c r="D25" s="55" t="str">
        <f t="shared" ca="1" si="1"/>
        <v>CLIENT_RAW_DB</v>
      </c>
      <c r="E25" s="55" t="str">
        <f t="array" aca="1" ref="E25" ca="1">IFERROR(
 INDEX(Workflows!H$3:H$992,
  SMALL(
   IF(
    UPPER(Workflows!$Q$3:$Q$992)="LMT_FALSE",
    ROW(Workflows!$D$3:H$992)-ROW(Workflows!H$3)+1
   ),
   ROWS(Workflows!H$3:'Workflows'!H25)
  )
 ),"")</f>
        <v>raw_custom_fb_lmt_fb_lmt</v>
      </c>
      <c r="F25" s="55" t="str">
        <f t="shared" ca="1" si="2"/>
        <v>CLIENT_PRESRC_DB</v>
      </c>
      <c r="G25" s="55" t="str">
        <f t="array" aca="1" ref="G25" ca="1">IFERROR(
 INDEX(Workflows!I$3:I$992,
  SMALL(
   IF(
    UPPER(Workflows!$Q$3:$Q$992)="LMT_FALSE",
    ROW(Workflows!$D$3:I$992)-ROW(Workflows!I$3)+1
   ),
   ROWS(Workflows!I$3:'Workflows'!I25)
  )
 ),"")</f>
        <v>LMT_FB_LMT_CUSTOM_FB_LMT_PRESRC</v>
      </c>
      <c r="H25" s="71" t="b">
        <v>0</v>
      </c>
      <c r="I25" s="71"/>
      <c r="J25" s="74" t="s">
        <v>1152</v>
      </c>
      <c r="K25" s="71" t="s">
        <v>1265</v>
      </c>
      <c r="L25" s="74" t="s">
        <v>1264</v>
      </c>
      <c r="M25" s="71" t="s">
        <v>1266</v>
      </c>
    </row>
    <row r="26" spans="1:13" x14ac:dyDescent="0.35">
      <c r="A26" s="55" t="str">
        <f t="array" aca="1" ref="A26" ca="1">IFERROR(
 INDEX(Workflows!D$3:D$992,
  SMALL(
   IF(
    UPPER(Workflows!$Q$3:$Q$992)="LMT_FALSE",
    ROW(Workflows!$D$3:D$992)-ROW(Workflows!D$3)+1
   ),
   ROWS(Workflows!D$3:'Workflows'!D26)
  )
 ),"")</f>
        <v>CUSTOM_COMSCORE_LMT</v>
      </c>
      <c r="B26" s="55" t="str">
        <f t="shared" ca="1" si="0"/>
        <v>LMT_COMSCORE_LMT_PRESRC</v>
      </c>
      <c r="C26" s="55" t="str">
        <f t="array" aca="1" ref="C26" ca="1">IFERROR(
 INDEX(Workflows!E$3:E$992,
  SMALL(
   IF(
    (UPPER(Workflows!$Q$3:$Q$992)="LMT_FALSE"),
    ROW(Workflows!$D$3:E$992)-ROW(Workflows!E$3)+1
   ),
   ROWS(Workflows!E$3:'Workflows'!E26)
  )
 ),"")</f>
        <v>COMSCORE_LMT</v>
      </c>
      <c r="D26" s="55" t="str">
        <f t="shared" ca="1" si="1"/>
        <v>CLIENT_RAW_DB</v>
      </c>
      <c r="E26" s="55" t="str">
        <f t="array" aca="1" ref="E26" ca="1">IFERROR(
 INDEX(Workflows!H$3:H$992,
  SMALL(
   IF(
    UPPER(Workflows!$Q$3:$Q$992)="LMT_FALSE",
    ROW(Workflows!$D$3:H$992)-ROW(Workflows!H$3)+1
   ),
   ROWS(Workflows!H$3:'Workflows'!H26)
  )
 ),"")</f>
        <v>raw_custom_comscore_lmt_comscore_lmt</v>
      </c>
      <c r="F26" s="55" t="str">
        <f t="shared" ca="1" si="2"/>
        <v>CLIENT_PRESRC_DB</v>
      </c>
      <c r="G26" s="55" t="str">
        <f t="array" aca="1" ref="G26" ca="1">IFERROR(
 INDEX(Workflows!I$3:I$992,
  SMALL(
   IF(
    UPPER(Workflows!$Q$3:$Q$992)="LMT_FALSE",
    ROW(Workflows!$D$3:I$992)-ROW(Workflows!I$3)+1
   ),
   ROWS(Workflows!I$3:'Workflows'!I26)
  )
 ),"")</f>
        <v>LMT_COMSCORE_LMT_CUSTOM_COMSCORE_LMT_PRESRC</v>
      </c>
      <c r="H26" s="71" t="b">
        <v>0</v>
      </c>
      <c r="I26" s="71"/>
      <c r="J26" s="74" t="s">
        <v>1152</v>
      </c>
      <c r="K26" s="28" t="s">
        <v>1278</v>
      </c>
      <c r="L26" s="74" t="s">
        <v>1290</v>
      </c>
      <c r="M26" s="71" t="s">
        <v>1266</v>
      </c>
    </row>
    <row r="27" spans="1:13" x14ac:dyDescent="0.35">
      <c r="A27" s="55" t="str">
        <f t="array" aca="1" ref="A27" ca="1">IFERROR(
 INDEX(Workflows!D$3:D$992,
  SMALL(
   IF(
    UPPER(Workflows!$Q$3:$Q$992)="LMT_FALSE",
    ROW(Workflows!$D$3:D$992)-ROW(Workflows!D$3)+1
   ),
   ROWS(Workflows!D$3:'Workflows'!D27)
  )
 ),"")</f>
        <v>CUSTOM_TVPANEL_LMT</v>
      </c>
      <c r="B27" s="55" t="str">
        <f t="shared" ca="1" si="0"/>
        <v>LMT_TVPANEL_LMT_PRESRC</v>
      </c>
      <c r="C27" s="55" t="str">
        <f t="array" aca="1" ref="C27" ca="1">IFERROR(
 INDEX(Workflows!E$3:E$992,
  SMALL(
   IF(
    (UPPER(Workflows!$Q$3:$Q$992)="LMT_FALSE"),
    ROW(Workflows!$D$3:E$992)-ROW(Workflows!E$3)+1
   ),
   ROWS(Workflows!E$3:'Workflows'!E27)
  )
 ),"")</f>
        <v>TVPANEL_LMT</v>
      </c>
      <c r="D27" s="55" t="str">
        <f t="shared" ca="1" si="1"/>
        <v>CLIENT_RAW_DB</v>
      </c>
      <c r="E27" s="55" t="str">
        <f t="array" aca="1" ref="E27" ca="1">IFERROR(
 INDEX(Workflows!H$3:H$992,
  SMALL(
   IF(
    UPPER(Workflows!$Q$3:$Q$992)="LMT_FALSE",
    ROW(Workflows!$D$3:H$992)-ROW(Workflows!H$3)+1
   ),
   ROWS(Workflows!H$3:'Workflows'!H27)
  )
 ),"")</f>
        <v>raw_custom_tvpanel_lmt_tvpanel_lmt</v>
      </c>
      <c r="F27" s="55" t="str">
        <f t="shared" ca="1" si="2"/>
        <v>CLIENT_PRESRC_DB</v>
      </c>
      <c r="G27" s="55" t="str">
        <f t="array" aca="1" ref="G27" ca="1">IFERROR(
 INDEX(Workflows!I$3:I$992,
  SMALL(
   IF(
    UPPER(Workflows!$Q$3:$Q$992)="LMT_FALSE",
    ROW(Workflows!$D$3:I$992)-ROW(Workflows!I$3)+1
   ),
   ROWS(Workflows!I$3:'Workflows'!I27)
  )
 ),"")</f>
        <v>LMT_TVPANEL_LMT_CUSTOM_TVPANEL_LMT_PRESRC</v>
      </c>
      <c r="H27" s="71" t="b">
        <v>1</v>
      </c>
      <c r="I27" s="71"/>
      <c r="J27" s="71" t="s">
        <v>69</v>
      </c>
      <c r="K27" s="71" t="s">
        <v>1640</v>
      </c>
      <c r="L27" s="71" t="s">
        <v>1468</v>
      </c>
      <c r="M27" s="71" t="s">
        <v>1469</v>
      </c>
    </row>
    <row r="28" spans="1:13" x14ac:dyDescent="0.35">
      <c r="A28" s="55" t="str">
        <f t="array" aca="1" ref="A28" ca="1">IFERROR(
 INDEX(Workflows!D$3:D$992,
  SMALL(
   IF(
    UPPER(Workflows!$Q$3:$Q$992)="LMT_FALSE",
    ROW(Workflows!$D$3:D$992)-ROW(Workflows!D$3)+1
   ),
   ROWS(Workflows!D$3:'Workflows'!D28)
  )
 ),"")</f>
        <v/>
      </c>
      <c r="B28" s="55" t="str">
        <f t="shared" ca="1" si="0"/>
        <v/>
      </c>
      <c r="C28" s="55" t="str">
        <f t="array" aca="1" ref="C28" ca="1">IFERROR(
 INDEX(Workflows!E$3:E$992,
  SMALL(
   IF(
    (UPPER(Workflows!$Q$3:$Q$992)="LMT_FALSE"),
    ROW(Workflows!$D$3:E$992)-ROW(Workflows!E$3)+1
   ),
   ROWS(Workflows!E$3:'Workflows'!E28)
  )
 ),"")</f>
        <v/>
      </c>
      <c r="D28" s="55" t="str">
        <f t="shared" ca="1" si="1"/>
        <v/>
      </c>
      <c r="E28" s="55" t="str">
        <f t="array" aca="1" ref="E28" ca="1">IFERROR(
 INDEX(Workflows!H$3:H$992,
  SMALL(
   IF(
    UPPER(Workflows!$Q$3:$Q$992)="LMT_FALSE",
    ROW(Workflows!$D$3:H$992)-ROW(Workflows!H$3)+1
   ),
   ROWS(Workflows!H$3:'Workflows'!H28)
  )
 ),"")</f>
        <v/>
      </c>
      <c r="F28" s="55" t="str">
        <f t="shared" ca="1" si="2"/>
        <v/>
      </c>
      <c r="G28" s="55" t="str">
        <f t="array" aca="1" ref="G28" ca="1">IFERROR(
 INDEX(Workflows!I$3:I$992,
  SMALL(
   IF(
    UPPER(Workflows!$Q$3:$Q$992)="LMT_FALSE",
    ROW(Workflows!$D$3:I$992)-ROW(Workflows!I$3)+1
   ),
   ROWS(Workflows!I$3:'Workflows'!I28)
  )
 ),"")</f>
        <v/>
      </c>
      <c r="H28" s="71"/>
      <c r="I28" s="71"/>
      <c r="J28" s="71"/>
      <c r="K28" s="71"/>
      <c r="L28" s="71"/>
      <c r="M28" s="71"/>
    </row>
    <row r="29" spans="1:13" x14ac:dyDescent="0.35">
      <c r="A29" s="55" t="str">
        <f t="array" aca="1" ref="A29" ca="1">IFERROR(
 INDEX(Workflows!D$3:D$992,
  SMALL(
   IF(
    UPPER(Workflows!$Q$3:$Q$992)="LMT_FALSE",
    ROW(Workflows!$D$3:D$992)-ROW(Workflows!D$3)+1
   ),
   ROWS(Workflows!D$3:'Workflows'!D29)
  )
 ),"")</f>
        <v/>
      </c>
      <c r="B29" s="55" t="str">
        <f t="shared" ca="1" si="0"/>
        <v/>
      </c>
      <c r="C29" s="55" t="str">
        <f t="array" aca="1" ref="C29" ca="1">IFERROR(
 INDEX(Workflows!E$3:E$992,
  SMALL(
   IF(
    (UPPER(Workflows!$Q$3:$Q$992)="LMT_FALSE"),
    ROW(Workflows!$D$3:E$992)-ROW(Workflows!E$3)+1
   ),
   ROWS(Workflows!E$3:'Workflows'!E29)
  )
 ),"")</f>
        <v/>
      </c>
      <c r="D29" s="55" t="str">
        <f t="shared" ca="1" si="1"/>
        <v/>
      </c>
      <c r="E29" s="55" t="str">
        <f t="array" aca="1" ref="E29" ca="1">IFERROR(
 INDEX(Workflows!H$3:H$992,
  SMALL(
   IF(
    UPPER(Workflows!$Q$3:$Q$992)="LMT_FALSE",
    ROW(Workflows!$D$3:H$992)-ROW(Workflows!H$3)+1
   ),
   ROWS(Workflows!H$3:'Workflows'!H29)
  )
 ),"")</f>
        <v/>
      </c>
      <c r="F29" s="55" t="str">
        <f t="shared" ca="1" si="2"/>
        <v/>
      </c>
      <c r="G29" s="55" t="str">
        <f t="array" aca="1" ref="G29" ca="1">IFERROR(
 INDEX(Workflows!I$3:I$992,
  SMALL(
   IF(
    UPPER(Workflows!$Q$3:$Q$992)="LMT_FALSE",
    ROW(Workflows!$D$3:I$992)-ROW(Workflows!I$3)+1
   ),
   ROWS(Workflows!I$3:'Workflows'!I29)
  )
 ),"")</f>
        <v/>
      </c>
      <c r="H29" s="71"/>
      <c r="I29" s="71"/>
      <c r="J29" s="71"/>
      <c r="K29" s="71"/>
      <c r="L29" s="71"/>
      <c r="M29" s="71"/>
    </row>
    <row r="30" spans="1:13" x14ac:dyDescent="0.35">
      <c r="A30" s="55" t="str">
        <f t="array" aca="1" ref="A30" ca="1">IFERROR(
 INDEX(Workflows!D$3:D$992,
  SMALL(
   IF(
    UPPER(Workflows!$Q$3:$Q$992)="LMT_FALSE",
    ROW(Workflows!$D$3:D$992)-ROW(Workflows!D$3)+1
   ),
   ROWS(Workflows!D$3:'Workflows'!D30)
  )
 ),"")</f>
        <v/>
      </c>
      <c r="B30" s="55" t="str">
        <f t="shared" ca="1" si="0"/>
        <v/>
      </c>
      <c r="C30" s="55" t="str">
        <f t="array" aca="1" ref="C30" ca="1">IFERROR(
 INDEX(Workflows!E$3:E$992,
  SMALL(
   IF(
    (UPPER(Workflows!$Q$3:$Q$992)="LMT_FALSE"),
    ROW(Workflows!$D$3:E$992)-ROW(Workflows!E$3)+1
   ),
   ROWS(Workflows!E$3:'Workflows'!E30)
  )
 ),"")</f>
        <v/>
      </c>
      <c r="D30" s="55" t="str">
        <f t="shared" ca="1" si="1"/>
        <v/>
      </c>
      <c r="E30" s="55" t="str">
        <f t="array" aca="1" ref="E30" ca="1">IFERROR(
 INDEX(Workflows!H$3:H$992,
  SMALL(
   IF(
    UPPER(Workflows!$Q$3:$Q$992)="LMT_FALSE",
    ROW(Workflows!$D$3:H$992)-ROW(Workflows!H$3)+1
   ),
   ROWS(Workflows!H$3:'Workflows'!H30)
  )
 ),"")</f>
        <v/>
      </c>
      <c r="F30" s="55" t="str">
        <f t="shared" ca="1" si="2"/>
        <v/>
      </c>
      <c r="G30" s="55" t="str">
        <f t="array" aca="1" ref="G30" ca="1">IFERROR(
 INDEX(Workflows!I$3:I$992,
  SMALL(
   IF(
    UPPER(Workflows!$Q$3:$Q$992)="LMT_FALSE",
    ROW(Workflows!$D$3:I$992)-ROW(Workflows!I$3)+1
   ),
   ROWS(Workflows!I$3:'Workflows'!I30)
  )
 ),"")</f>
        <v/>
      </c>
      <c r="H30" s="71"/>
      <c r="I30" s="71"/>
      <c r="J30" s="71"/>
      <c r="K30" s="71"/>
      <c r="L30" s="71"/>
      <c r="M30" s="71"/>
    </row>
    <row r="31" spans="1:13" x14ac:dyDescent="0.35">
      <c r="A31" s="55" t="str">
        <f t="array" aca="1" ref="A31" ca="1">IFERROR(
 INDEX(Workflows!D$3:D$992,
  SMALL(
   IF(
    UPPER(Workflows!$Q$3:$Q$992)="LMT_FALSE",
    ROW(Workflows!$D$3:D$992)-ROW(Workflows!D$3)+1
   ),
   ROWS(Workflows!D$3:'Workflows'!D31)
  )
 ),"")</f>
        <v/>
      </c>
      <c r="B31" s="55" t="str">
        <f t="shared" ca="1" si="0"/>
        <v/>
      </c>
      <c r="C31" s="55" t="str">
        <f t="array" aca="1" ref="C31" ca="1">IFERROR(
 INDEX(Workflows!E$3:E$992,
  SMALL(
   IF(
    (UPPER(Workflows!$Q$3:$Q$992)="LMT_FALSE"),
    ROW(Workflows!$D$3:E$992)-ROW(Workflows!E$3)+1
   ),
   ROWS(Workflows!E$3:'Workflows'!E31)
  )
 ),"")</f>
        <v/>
      </c>
      <c r="D31" s="55" t="str">
        <f t="shared" ca="1" si="1"/>
        <v/>
      </c>
      <c r="E31" s="55" t="str">
        <f t="array" aca="1" ref="E31" ca="1">IFERROR(
 INDEX(Workflows!H$3:H$992,
  SMALL(
   IF(
    UPPER(Workflows!$Q$3:$Q$992)="LMT_FALSE",
    ROW(Workflows!$D$3:H$992)-ROW(Workflows!H$3)+1
   ),
   ROWS(Workflows!H$3:'Workflows'!H31)
  )
 ),"")</f>
        <v/>
      </c>
      <c r="F31" s="55" t="str">
        <f t="shared" ca="1" si="2"/>
        <v/>
      </c>
      <c r="G31" s="55" t="str">
        <f t="array" aca="1" ref="G31" ca="1">IFERROR(
 INDEX(Workflows!I$3:I$992,
  SMALL(
   IF(
    UPPER(Workflows!$Q$3:$Q$992)="LMT_FALSE",
    ROW(Workflows!$D$3:I$992)-ROW(Workflows!I$3)+1
   ),
   ROWS(Workflows!I$3:'Workflows'!I31)
  )
 ),"")</f>
        <v/>
      </c>
      <c r="H31" s="71"/>
      <c r="I31" s="71"/>
      <c r="J31" s="71"/>
      <c r="K31" s="71"/>
      <c r="L31" s="71"/>
      <c r="M31" s="71"/>
    </row>
    <row r="32" spans="1:13" x14ac:dyDescent="0.35">
      <c r="A32" s="55" t="str">
        <f t="array" aca="1" ref="A32" ca="1">IFERROR(
 INDEX(Workflows!D$3:D$992,
  SMALL(
   IF(
    UPPER(Workflows!$Q$3:$Q$992)="LMT_FALSE",
    ROW(Workflows!$D$3:D$992)-ROW(Workflows!D$3)+1
   ),
   ROWS(Workflows!D$3:'Workflows'!D32)
  )
 ),"")</f>
        <v/>
      </c>
      <c r="B32" s="55" t="str">
        <f t="shared" ca="1" si="0"/>
        <v/>
      </c>
      <c r="C32" s="55" t="str">
        <f t="array" aca="1" ref="C32" ca="1">IFERROR(
 INDEX(Workflows!E$3:E$992,
  SMALL(
   IF(
    (UPPER(Workflows!$Q$3:$Q$992)="LMT_FALSE"),
    ROW(Workflows!$D$3:E$992)-ROW(Workflows!E$3)+1
   ),
   ROWS(Workflows!E$3:'Workflows'!E32)
  )
 ),"")</f>
        <v/>
      </c>
      <c r="D32" s="55" t="str">
        <f t="shared" ca="1" si="1"/>
        <v/>
      </c>
      <c r="E32" s="55" t="str">
        <f t="array" aca="1" ref="E32" ca="1">IFERROR(
 INDEX(Workflows!H$3:H$992,
  SMALL(
   IF(
    UPPER(Workflows!$Q$3:$Q$992)="LMT_FALSE",
    ROW(Workflows!$D$3:H$992)-ROW(Workflows!H$3)+1
   ),
   ROWS(Workflows!H$3:'Workflows'!H32)
  )
 ),"")</f>
        <v/>
      </c>
      <c r="F32" s="55" t="str">
        <f t="shared" ca="1" si="2"/>
        <v/>
      </c>
      <c r="G32" s="55" t="str">
        <f t="array" aca="1" ref="G32" ca="1">IFERROR(
 INDEX(Workflows!I$3:I$992,
  SMALL(
   IF(
    UPPER(Workflows!$Q$3:$Q$992)="LMT_FALSE",
    ROW(Workflows!$D$3:I$992)-ROW(Workflows!I$3)+1
   ),
   ROWS(Workflows!I$3:'Workflows'!I32)
  )
 ),"")</f>
        <v/>
      </c>
      <c r="H32" s="71"/>
      <c r="I32" s="71"/>
      <c r="J32" s="71"/>
      <c r="K32" s="71"/>
      <c r="L32" s="71"/>
      <c r="M32" s="71"/>
    </row>
    <row r="33" spans="1:13" x14ac:dyDescent="0.35">
      <c r="A33" s="55" t="str">
        <f t="array" aca="1" ref="A33" ca="1">IFERROR(
 INDEX(Workflows!D$3:D$992,
  SMALL(
   IF(
    UPPER(Workflows!$Q$3:$Q$992)="LMT_FALSE",
    ROW(Workflows!$D$3:D$992)-ROW(Workflows!D$3)+1
   ),
   ROWS(Workflows!D$3:'Workflows'!D33)
  )
 ),"")</f>
        <v/>
      </c>
      <c r="B33" s="55" t="str">
        <f t="shared" ca="1" si="0"/>
        <v/>
      </c>
      <c r="C33" s="55" t="str">
        <f t="array" aca="1" ref="C33" ca="1">IFERROR(
 INDEX(Workflows!E$3:E$992,
  SMALL(
   IF(
    (UPPER(Workflows!$Q$3:$Q$992)="LMT_FALSE"),
    ROW(Workflows!$D$3:E$992)-ROW(Workflows!E$3)+1
   ),
   ROWS(Workflows!E$3:'Workflows'!E33)
  )
 ),"")</f>
        <v/>
      </c>
      <c r="D33" s="55" t="str">
        <f t="shared" ca="1" si="1"/>
        <v/>
      </c>
      <c r="E33" s="55" t="str">
        <f t="array" aca="1" ref="E33" ca="1">IFERROR(
 INDEX(Workflows!H$3:H$992,
  SMALL(
   IF(
    UPPER(Workflows!$Q$3:$Q$992)="LMT_FALSE",
    ROW(Workflows!$D$3:H$992)-ROW(Workflows!H$3)+1
   ),
   ROWS(Workflows!H$3:'Workflows'!H33)
  )
 ),"")</f>
        <v/>
      </c>
      <c r="F33" s="55" t="str">
        <f t="shared" ca="1" si="2"/>
        <v/>
      </c>
      <c r="G33" s="55" t="str">
        <f t="array" aca="1" ref="G33" ca="1">IFERROR(
 INDEX(Workflows!I$3:I$992,
  SMALL(
   IF(
    UPPER(Workflows!$Q$3:$Q$992)="LMT_FALSE",
    ROW(Workflows!$D$3:I$992)-ROW(Workflows!I$3)+1
   ),
   ROWS(Workflows!I$3:'Workflows'!I33)
  )
 ),"")</f>
        <v/>
      </c>
      <c r="H33" s="71"/>
      <c r="I33" s="71"/>
      <c r="J33" s="71"/>
      <c r="K33" s="71"/>
      <c r="L33" s="71"/>
      <c r="M33" s="71"/>
    </row>
    <row r="34" spans="1:13" x14ac:dyDescent="0.35">
      <c r="A34" s="55" t="str">
        <f t="array" aca="1" ref="A34" ca="1">IFERROR(
 INDEX(Workflows!D$3:D$992,
  SMALL(
   IF(
    UPPER(Workflows!$Q$3:$Q$992)="LMT_FALSE",
    ROW(Workflows!$D$3:D$992)-ROW(Workflows!D$3)+1
   ),
   ROWS(Workflows!D$3:'Workflows'!D34)
  )
 ),"")</f>
        <v/>
      </c>
      <c r="B34" s="55" t="str">
        <f t="shared" ca="1" si="0"/>
        <v/>
      </c>
      <c r="C34" s="55" t="str">
        <f t="array" aca="1" ref="C34" ca="1">IFERROR(
 INDEX(Workflows!E$3:E$992,
  SMALL(
   IF(
    (UPPER(Workflows!$Q$3:$Q$992)="LMT_FALSE"),
    ROW(Workflows!$D$3:E$992)-ROW(Workflows!E$3)+1
   ),
   ROWS(Workflows!E$3:'Workflows'!E34)
  )
 ),"")</f>
        <v/>
      </c>
      <c r="D34" s="55" t="str">
        <f t="shared" ca="1" si="1"/>
        <v/>
      </c>
      <c r="E34" s="55" t="str">
        <f t="array" aca="1" ref="E34" ca="1">IFERROR(
 INDEX(Workflows!H$3:H$992,
  SMALL(
   IF(
    UPPER(Workflows!$Q$3:$Q$992)="LMT_FALSE",
    ROW(Workflows!$D$3:H$992)-ROW(Workflows!H$3)+1
   ),
   ROWS(Workflows!H$3:'Workflows'!H34)
  )
 ),"")</f>
        <v/>
      </c>
      <c r="F34" s="55" t="str">
        <f t="shared" ca="1" si="2"/>
        <v/>
      </c>
      <c r="G34" s="55" t="str">
        <f t="array" aca="1" ref="G34" ca="1">IFERROR(
 INDEX(Workflows!I$3:I$992,
  SMALL(
   IF(
    UPPER(Workflows!$Q$3:$Q$992)="LMT_FALSE",
    ROW(Workflows!$D$3:I$992)-ROW(Workflows!I$3)+1
   ),
   ROWS(Workflows!I$3:'Workflows'!I34)
  )
 ),"")</f>
        <v/>
      </c>
      <c r="H34" s="71"/>
      <c r="I34" s="71"/>
      <c r="J34" s="71"/>
      <c r="K34" s="71"/>
      <c r="L34" s="71"/>
      <c r="M34" s="71"/>
    </row>
    <row r="35" spans="1:13" x14ac:dyDescent="0.35">
      <c r="A35" s="55" t="str">
        <f t="array" aca="1" ref="A35" ca="1">IFERROR(
 INDEX(Workflows!D$3:D$992,
  SMALL(
   IF(
    UPPER(Workflows!$Q$3:$Q$992)="LMT_FALSE",
    ROW(Workflows!$D$3:D$992)-ROW(Workflows!D$3)+1
   ),
   ROWS(Workflows!D$3:'Workflows'!D35)
  )
 ),"")</f>
        <v/>
      </c>
      <c r="B35" s="55" t="str">
        <f t="shared" ref="B35:B51" ca="1" si="3">SUBSTITUTE(SUBSTITUTE(G35,A35,""),"__","_")</f>
        <v/>
      </c>
      <c r="C35" s="55" t="str">
        <f t="array" aca="1" ref="C35" ca="1">IFERROR(
 INDEX(Workflows!E$3:E$992,
  SMALL(
   IF(
    (UPPER(Workflows!$Q$3:$Q$992)="LMT_FALSE"),
    ROW(Workflows!$D$3:E$992)-ROW(Workflows!E$3)+1
   ),
   ROWS(Workflows!E$3:'Workflows'!E35)
  )
 ),"")</f>
        <v/>
      </c>
      <c r="D35" s="55" t="str">
        <f t="shared" ca="1" si="1"/>
        <v/>
      </c>
      <c r="E35" s="55" t="str">
        <f t="array" aca="1" ref="E35" ca="1">IFERROR(
 INDEX(Workflows!H$3:H$992,
  SMALL(
   IF(
    UPPER(Workflows!$Q$3:$Q$992)="LMT_FALSE",
    ROW(Workflows!$D$3:H$992)-ROW(Workflows!H$3)+1
   ),
   ROWS(Workflows!H$3:'Workflows'!H35)
  )
 ),"")</f>
        <v/>
      </c>
      <c r="F35" s="55" t="str">
        <f t="shared" ca="1" si="2"/>
        <v/>
      </c>
      <c r="G35" s="55" t="str">
        <f t="array" aca="1" ref="G35" ca="1">IFERROR(
 INDEX(Workflows!I$3:I$992,
  SMALL(
   IF(
    UPPER(Workflows!$Q$3:$Q$992)="LMT_FALSE",
    ROW(Workflows!$D$3:I$992)-ROW(Workflows!I$3)+1
   ),
   ROWS(Workflows!I$3:'Workflows'!I35)
  )
 ),"")</f>
        <v/>
      </c>
      <c r="H35" s="71"/>
      <c r="I35" s="71"/>
      <c r="J35" s="71"/>
      <c r="K35" s="71"/>
      <c r="L35" s="71"/>
      <c r="M35" s="71"/>
    </row>
    <row r="36" spans="1:13" x14ac:dyDescent="0.35">
      <c r="A36" s="55" t="str">
        <f t="array" aca="1" ref="A36" ca="1">IFERROR(
 INDEX(Workflows!D$3:D$992,
  SMALL(
   IF(
    UPPER(Workflows!$Q$3:$Q$992)="LMT_FALSE",
    ROW(Workflows!$D$3:D$992)-ROW(Workflows!D$3)+1
   ),
   ROWS(Workflows!D$3:'Workflows'!D36)
  )
 ),"")</f>
        <v/>
      </c>
      <c r="B36" s="55" t="str">
        <f t="shared" ca="1" si="3"/>
        <v/>
      </c>
      <c r="C36" s="55" t="str">
        <f t="array" aca="1" ref="C36" ca="1">IFERROR(
 INDEX(Workflows!E$3:E$992,
  SMALL(
   IF(
    (UPPER(Workflows!$Q$3:$Q$992)="LMT_FALSE"),
    ROW(Workflows!$D$3:E$992)-ROW(Workflows!E$3)+1
   ),
   ROWS(Workflows!E$3:'Workflows'!E36)
  )
 ),"")</f>
        <v/>
      </c>
      <c r="D36" s="55" t="str">
        <f t="shared" ca="1" si="1"/>
        <v/>
      </c>
      <c r="E36" s="55" t="str">
        <f t="array" aca="1" ref="E36" ca="1">IFERROR(
 INDEX(Workflows!H$3:H$992,
  SMALL(
   IF(
    UPPER(Workflows!$Q$3:$Q$992)="LMT_FALSE",
    ROW(Workflows!$D$3:H$992)-ROW(Workflows!H$3)+1
   ),
   ROWS(Workflows!H$3:'Workflows'!H36)
  )
 ),"")</f>
        <v/>
      </c>
      <c r="F36" s="55" t="str">
        <f t="shared" ca="1" si="2"/>
        <v/>
      </c>
      <c r="G36" s="55" t="str">
        <f t="array" aca="1" ref="G36" ca="1">IFERROR(
 INDEX(Workflows!I$3:I$992,
  SMALL(
   IF(
    UPPER(Workflows!$Q$3:$Q$992)="LMT_FALSE",
    ROW(Workflows!$D$3:I$992)-ROW(Workflows!I$3)+1
   ),
   ROWS(Workflows!I$3:'Workflows'!I36)
  )
 ),"")</f>
        <v/>
      </c>
      <c r="H36" s="71"/>
      <c r="I36" s="71"/>
      <c r="J36" s="71"/>
      <c r="K36" s="71"/>
      <c r="L36" s="71"/>
      <c r="M36" s="71"/>
    </row>
    <row r="37" spans="1:13" x14ac:dyDescent="0.35">
      <c r="A37" s="55" t="str">
        <f t="array" aca="1" ref="A37" ca="1">IFERROR(
 INDEX(Workflows!D$3:D$992,
  SMALL(
   IF(
    UPPER(Workflows!$Q$3:$Q$992)="LMT_FALSE",
    ROW(Workflows!$D$3:D$992)-ROW(Workflows!D$3)+1
   ),
   ROWS(Workflows!D$3:'Workflows'!D37)
  )
 ),"")</f>
        <v/>
      </c>
      <c r="B37" s="55" t="str">
        <f t="shared" ca="1" si="3"/>
        <v/>
      </c>
      <c r="C37" s="55" t="str">
        <f t="array" aca="1" ref="C37" ca="1">IFERROR(
 INDEX(Workflows!E$3:E$992,
  SMALL(
   IF(
    (UPPER(Workflows!$Q$3:$Q$992)="LMT_FALSE"),
    ROW(Workflows!$D$3:E$992)-ROW(Workflows!E$3)+1
   ),
   ROWS(Workflows!E$3:'Workflows'!E37)
  )
 ),"")</f>
        <v/>
      </c>
      <c r="D37" s="55" t="str">
        <f t="shared" ca="1" si="1"/>
        <v/>
      </c>
      <c r="E37" s="55" t="str">
        <f t="array" aca="1" ref="E37" ca="1">IFERROR(
 INDEX(Workflows!H$3:H$992,
  SMALL(
   IF(
    UPPER(Workflows!$Q$3:$Q$992)="LMT_FALSE",
    ROW(Workflows!$D$3:H$992)-ROW(Workflows!H$3)+1
   ),
   ROWS(Workflows!H$3:'Workflows'!H37)
  )
 ),"")</f>
        <v/>
      </c>
      <c r="F37" s="55" t="str">
        <f t="shared" ca="1" si="2"/>
        <v/>
      </c>
      <c r="G37" s="55" t="str">
        <f t="array" aca="1" ref="G37" ca="1">IFERROR(
 INDEX(Workflows!I$3:I$992,
  SMALL(
   IF(
    UPPER(Workflows!$Q$3:$Q$992)="LMT_FALSE",
    ROW(Workflows!$D$3:I$992)-ROW(Workflows!I$3)+1
   ),
   ROWS(Workflows!I$3:'Workflows'!I37)
  )
 ),"")</f>
        <v/>
      </c>
      <c r="H37" s="71"/>
      <c r="I37" s="71"/>
      <c r="J37" s="71"/>
      <c r="K37" s="71"/>
      <c r="L37" s="71"/>
      <c r="M37" s="71"/>
    </row>
    <row r="38" spans="1:13" x14ac:dyDescent="0.35">
      <c r="A38" s="55" t="str">
        <f t="array" aca="1" ref="A38" ca="1">IFERROR(
 INDEX(Workflows!D$3:D$992,
  SMALL(
   IF(
    UPPER(Workflows!$Q$3:$Q$992)="LMT_FALSE",
    ROW(Workflows!$D$3:D$992)-ROW(Workflows!D$3)+1
   ),
   ROWS(Workflows!D$3:'Workflows'!D38)
  )
 ),"")</f>
        <v/>
      </c>
      <c r="B38" s="55" t="str">
        <f t="shared" ca="1" si="3"/>
        <v/>
      </c>
      <c r="C38" s="55" t="str">
        <f t="array" aca="1" ref="C38" ca="1">IFERROR(
 INDEX(Workflows!E$3:E$992,
  SMALL(
   IF(
    (UPPER(Workflows!$Q$3:$Q$992)="LMT_FALSE"),
    ROW(Workflows!$D$3:E$992)-ROW(Workflows!E$3)+1
   ),
   ROWS(Workflows!E$3:'Workflows'!E38)
  )
 ),"")</f>
        <v/>
      </c>
      <c r="D38" s="55" t="str">
        <f t="shared" ca="1" si="1"/>
        <v/>
      </c>
      <c r="E38" s="55" t="str">
        <f t="array" aca="1" ref="E38" ca="1">IFERROR(
 INDEX(Workflows!H$3:H$992,
  SMALL(
   IF(
    UPPER(Workflows!$Q$3:$Q$992)="LMT_FALSE",
    ROW(Workflows!$D$3:H$992)-ROW(Workflows!H$3)+1
   ),
   ROWS(Workflows!H$3:'Workflows'!H38)
  )
 ),"")</f>
        <v/>
      </c>
      <c r="F38" s="55" t="str">
        <f t="shared" ca="1" si="2"/>
        <v/>
      </c>
      <c r="G38" s="55" t="str">
        <f t="array" aca="1" ref="G38" ca="1">IFERROR(
 INDEX(Workflows!I$3:I$992,
  SMALL(
   IF(
    UPPER(Workflows!$Q$3:$Q$992)="LMT_FALSE",
    ROW(Workflows!$D$3:I$992)-ROW(Workflows!I$3)+1
   ),
   ROWS(Workflows!I$3:'Workflows'!I38)
  )
 ),"")</f>
        <v/>
      </c>
      <c r="H38" s="71"/>
      <c r="I38" s="71"/>
      <c r="J38" s="71"/>
      <c r="K38" s="71"/>
      <c r="L38" s="71"/>
      <c r="M38" s="71"/>
    </row>
    <row r="39" spans="1:13" x14ac:dyDescent="0.35">
      <c r="A39" s="55" t="str">
        <f t="array" aca="1" ref="A39" ca="1">IFERROR(
 INDEX(Workflows!D$3:D$992,
  SMALL(
   IF(
    UPPER(Workflows!$Q$3:$Q$992)="LMT_FALSE",
    ROW(Workflows!$D$3:D$992)-ROW(Workflows!D$3)+1
   ),
   ROWS(Workflows!D$3:'Workflows'!D39)
  )
 ),"")</f>
        <v/>
      </c>
      <c r="B39" s="55" t="str">
        <f t="shared" ca="1" si="3"/>
        <v/>
      </c>
      <c r="C39" s="55" t="str">
        <f t="array" aca="1" ref="C39" ca="1">IFERROR(
 INDEX(Workflows!E$3:E$992,
  SMALL(
   IF(
    (UPPER(Workflows!$Q$3:$Q$992)="LMT_FALSE"),
    ROW(Workflows!$D$3:E$992)-ROW(Workflows!E$3)+1
   ),
   ROWS(Workflows!E$3:'Workflows'!E39)
  )
 ),"")</f>
        <v/>
      </c>
      <c r="D39" s="55" t="str">
        <f t="shared" ca="1" si="1"/>
        <v/>
      </c>
      <c r="E39" s="55" t="str">
        <f t="array" aca="1" ref="E39" ca="1">IFERROR(
 INDEX(Workflows!H$3:H$992,
  SMALL(
   IF(
    UPPER(Workflows!$Q$3:$Q$992)="LMT_FALSE",
    ROW(Workflows!$D$3:H$992)-ROW(Workflows!H$3)+1
   ),
   ROWS(Workflows!H$3:'Workflows'!H39)
  )
 ),"")</f>
        <v/>
      </c>
      <c r="F39" s="55" t="str">
        <f t="shared" ca="1" si="2"/>
        <v/>
      </c>
      <c r="G39" s="55" t="str">
        <f t="array" aca="1" ref="G39" ca="1">IFERROR(
 INDEX(Workflows!I$3:I$992,
  SMALL(
   IF(
    UPPER(Workflows!$Q$3:$Q$992)="LMT_FALSE",
    ROW(Workflows!$D$3:I$992)-ROW(Workflows!I$3)+1
   ),
   ROWS(Workflows!I$3:'Workflows'!I39)
  )
 ),"")</f>
        <v/>
      </c>
      <c r="H39" s="71"/>
      <c r="I39" s="71"/>
      <c r="J39" s="71"/>
      <c r="K39" s="71"/>
      <c r="L39" s="71"/>
      <c r="M39" s="71"/>
    </row>
    <row r="40" spans="1:13" x14ac:dyDescent="0.35">
      <c r="A40" s="55" t="str">
        <f t="array" aca="1" ref="A40" ca="1">IFERROR(
 INDEX(Workflows!D$3:D$992,
  SMALL(
   IF(
    UPPER(Workflows!$Q$3:$Q$992)="LMT_FALSE",
    ROW(Workflows!$D$3:D$992)-ROW(Workflows!D$3)+1
   ),
   ROWS(Workflows!D$3:'Workflows'!D40)
  )
 ),"")</f>
        <v/>
      </c>
      <c r="B40" s="55" t="str">
        <f t="shared" ca="1" si="3"/>
        <v/>
      </c>
      <c r="C40" s="55" t="str">
        <f t="array" aca="1" ref="C40" ca="1">IFERROR(
 INDEX(Workflows!E$3:E$992,
  SMALL(
   IF(
    (UPPER(Workflows!$Q$3:$Q$992)="LMT_FALSE"),
    ROW(Workflows!$D$3:E$992)-ROW(Workflows!E$3)+1
   ),
   ROWS(Workflows!E$3:'Workflows'!E40)
  )
 ),"")</f>
        <v/>
      </c>
      <c r="D40" s="55" t="str">
        <f t="shared" ca="1" si="1"/>
        <v/>
      </c>
      <c r="E40" s="55" t="str">
        <f t="array" aca="1" ref="E40" ca="1">IFERROR(
 INDEX(Workflows!H$3:H$992,
  SMALL(
   IF(
    UPPER(Workflows!$Q$3:$Q$992)="LMT_FALSE",
    ROW(Workflows!$D$3:H$992)-ROW(Workflows!H$3)+1
   ),
   ROWS(Workflows!H$3:'Workflows'!H40)
  )
 ),"")</f>
        <v/>
      </c>
      <c r="F40" s="55" t="str">
        <f t="shared" ca="1" si="2"/>
        <v/>
      </c>
      <c r="G40" s="55" t="str">
        <f t="array" aca="1" ref="G40" ca="1">IFERROR(
 INDEX(Workflows!I$3:I$992,
  SMALL(
   IF(
    UPPER(Workflows!$Q$3:$Q$992)="LMT_FALSE",
    ROW(Workflows!$D$3:I$992)-ROW(Workflows!I$3)+1
   ),
   ROWS(Workflows!I$3:'Workflows'!I40)
  )
 ),"")</f>
        <v/>
      </c>
      <c r="H40" s="71"/>
      <c r="I40" s="71"/>
      <c r="J40" s="71"/>
      <c r="K40" s="71"/>
      <c r="L40" s="71"/>
      <c r="M40" s="71"/>
    </row>
    <row r="41" spans="1:13" x14ac:dyDescent="0.35">
      <c r="A41" s="55" t="str">
        <f t="array" aca="1" ref="A41" ca="1">IFERROR(
 INDEX(Workflows!D$3:D$992,
  SMALL(
   IF(
    UPPER(Workflows!$Q$3:$Q$992)="LMT_FALSE",
    ROW(Workflows!$D$3:D$992)-ROW(Workflows!D$3)+1
   ),
   ROWS(Workflows!D$3:'Workflows'!D41)
  )
 ),"")</f>
        <v/>
      </c>
      <c r="B41" s="55" t="str">
        <f t="shared" ca="1" si="3"/>
        <v/>
      </c>
      <c r="C41" s="55" t="str">
        <f t="array" aca="1" ref="C41" ca="1">IFERROR(
 INDEX(Workflows!E$3:E$992,
  SMALL(
   IF(
    (UPPER(Workflows!$Q$3:$Q$992)="LMT_FALSE"),
    ROW(Workflows!$D$3:E$992)-ROW(Workflows!E$3)+1
   ),
   ROWS(Workflows!E$3:'Workflows'!E41)
  )
 ),"")</f>
        <v/>
      </c>
      <c r="D41" s="55" t="str">
        <f t="shared" ca="1" si="1"/>
        <v/>
      </c>
      <c r="E41" s="55" t="str">
        <f t="array" aca="1" ref="E41" ca="1">IFERROR(
 INDEX(Workflows!H$3:H$992,
  SMALL(
   IF(
    UPPER(Workflows!$Q$3:$Q$992)="LMT_FALSE",
    ROW(Workflows!$D$3:H$992)-ROW(Workflows!H$3)+1
   ),
   ROWS(Workflows!H$3:'Workflows'!H41)
  )
 ),"")</f>
        <v/>
      </c>
      <c r="F41" s="55" t="str">
        <f t="shared" ca="1" si="2"/>
        <v/>
      </c>
      <c r="G41" s="55" t="str">
        <f t="array" aca="1" ref="G41" ca="1">IFERROR(
 INDEX(Workflows!I$3:I$992,
  SMALL(
   IF(
    UPPER(Workflows!$Q$3:$Q$992)="LMT_FALSE",
    ROW(Workflows!$D$3:I$992)-ROW(Workflows!I$3)+1
   ),
   ROWS(Workflows!I$3:'Workflows'!I41)
  )
 ),"")</f>
        <v/>
      </c>
      <c r="H41" s="71"/>
      <c r="I41" s="71"/>
      <c r="J41" s="71"/>
      <c r="K41" s="71"/>
      <c r="L41" s="71"/>
      <c r="M41" s="71"/>
    </row>
    <row r="42" spans="1:13" x14ac:dyDescent="0.35">
      <c r="A42" s="55" t="str">
        <f t="array" aca="1" ref="A42" ca="1">IFERROR(
 INDEX(Workflows!D$3:D$992,
  SMALL(
   IF(
    UPPER(Workflows!$Q$3:$Q$992)="LMT_FALSE",
    ROW(Workflows!$D$3:D$992)-ROW(Workflows!D$3)+1
   ),
   ROWS(Workflows!D$3:'Workflows'!D42)
  )
 ),"")</f>
        <v/>
      </c>
      <c r="B42" s="55" t="str">
        <f t="shared" ca="1" si="3"/>
        <v/>
      </c>
      <c r="C42" s="55" t="str">
        <f t="array" aca="1" ref="C42" ca="1">IFERROR(
 INDEX(Workflows!E$3:E$992,
  SMALL(
   IF(
    (UPPER(Workflows!$Q$3:$Q$992)="LMT_FALSE"),
    ROW(Workflows!$D$3:E$992)-ROW(Workflows!E$3)+1
   ),
   ROWS(Workflows!E$3:'Workflows'!E42)
  )
 ),"")</f>
        <v/>
      </c>
      <c r="D42" s="55" t="str">
        <f t="shared" ca="1" si="1"/>
        <v/>
      </c>
      <c r="E42" s="55" t="str">
        <f t="array" aca="1" ref="E42" ca="1">IFERROR(
 INDEX(Workflows!H$3:H$992,
  SMALL(
   IF(
    UPPER(Workflows!$Q$3:$Q$992)="LMT_FALSE",
    ROW(Workflows!$D$3:H$992)-ROW(Workflows!H$3)+1
   ),
   ROWS(Workflows!H$3:'Workflows'!H42)
  )
 ),"")</f>
        <v/>
      </c>
      <c r="F42" s="55" t="str">
        <f t="shared" ca="1" si="2"/>
        <v/>
      </c>
      <c r="G42" s="55" t="str">
        <f t="array" aca="1" ref="G42" ca="1">IFERROR(
 INDEX(Workflows!I$3:I$992,
  SMALL(
   IF(
    UPPER(Workflows!$Q$3:$Q$992)="LMT_FALSE",
    ROW(Workflows!$D$3:I$992)-ROW(Workflows!I$3)+1
   ),
   ROWS(Workflows!I$3:'Workflows'!I42)
  )
 ),"")</f>
        <v/>
      </c>
      <c r="H42" s="71"/>
      <c r="I42" s="71"/>
      <c r="J42" s="71"/>
      <c r="K42" s="71"/>
      <c r="L42" s="71"/>
      <c r="M42" s="71"/>
    </row>
    <row r="43" spans="1:13" x14ac:dyDescent="0.35">
      <c r="A43" s="55" t="str">
        <f t="array" aca="1" ref="A43" ca="1">IFERROR(
 INDEX(Workflows!D$3:D$992,
  SMALL(
   IF(
    UPPER(Workflows!$Q$3:$Q$992)="LMT_FALSE",
    ROW(Workflows!$D$3:D$992)-ROW(Workflows!D$3)+1
   ),
   ROWS(Workflows!D$3:'Workflows'!D43)
  )
 ),"")</f>
        <v/>
      </c>
      <c r="B43" s="55" t="str">
        <f t="shared" ca="1" si="3"/>
        <v/>
      </c>
      <c r="C43" s="55" t="str">
        <f t="array" aca="1" ref="C43" ca="1">IFERROR(
 INDEX(Workflows!E$3:E$992,
  SMALL(
   IF(
    (UPPER(Workflows!$Q$3:$Q$992)="LMT_FALSE"),
    ROW(Workflows!$D$3:E$992)-ROW(Workflows!E$3)+1
   ),
   ROWS(Workflows!E$3:'Workflows'!E43)
  )
 ),"")</f>
        <v/>
      </c>
      <c r="D43" s="55" t="str">
        <f t="shared" ca="1" si="1"/>
        <v/>
      </c>
      <c r="E43" s="55" t="str">
        <f t="array" aca="1" ref="E43" ca="1">IFERROR(
 INDEX(Workflows!H$3:H$992,
  SMALL(
   IF(
    UPPER(Workflows!$Q$3:$Q$992)="LMT_FALSE",
    ROW(Workflows!$D$3:H$992)-ROW(Workflows!H$3)+1
   ),
   ROWS(Workflows!H$3:'Workflows'!H43)
  )
 ),"")</f>
        <v/>
      </c>
      <c r="F43" s="55" t="str">
        <f t="shared" ca="1" si="2"/>
        <v/>
      </c>
      <c r="G43" s="55" t="str">
        <f t="array" aca="1" ref="G43" ca="1">IFERROR(
 INDEX(Workflows!I$3:I$992,
  SMALL(
   IF(
    UPPER(Workflows!$Q$3:$Q$992)="LMT_FALSE",
    ROW(Workflows!$D$3:I$992)-ROW(Workflows!I$3)+1
   ),
   ROWS(Workflows!I$3:'Workflows'!I43)
  )
 ),"")</f>
        <v/>
      </c>
      <c r="H43" s="71"/>
      <c r="I43" s="71"/>
      <c r="J43" s="71"/>
      <c r="K43" s="71"/>
      <c r="L43" s="71"/>
      <c r="M43" s="71"/>
    </row>
    <row r="44" spans="1:13" x14ac:dyDescent="0.35">
      <c r="A44" s="55" t="str">
        <f t="array" aca="1" ref="A44" ca="1">IFERROR(
 INDEX(Workflows!D$3:D$992,
  SMALL(
   IF(
    UPPER(Workflows!$Q$3:$Q$992)="LMT_FALSE",
    ROW(Workflows!$D$3:D$992)-ROW(Workflows!D$3)+1
   ),
   ROWS(Workflows!D$3:'Workflows'!D44)
  )
 ),"")</f>
        <v/>
      </c>
      <c r="B44" s="55" t="str">
        <f t="shared" ca="1" si="3"/>
        <v/>
      </c>
      <c r="C44" s="55" t="str">
        <f t="array" aca="1" ref="C44" ca="1">IFERROR(
 INDEX(Workflows!E$3:E$992,
  SMALL(
   IF(
    (UPPER(Workflows!$Q$3:$Q$992)="LMT_FALSE"),
    ROW(Workflows!$D$3:E$992)-ROW(Workflows!E$3)+1
   ),
   ROWS(Workflows!E$3:'Workflows'!E44)
  )
 ),"")</f>
        <v/>
      </c>
      <c r="D44" s="55" t="str">
        <f t="shared" ca="1" si="1"/>
        <v/>
      </c>
      <c r="E44" s="55" t="str">
        <f t="array" aca="1" ref="E44" ca="1">IFERROR(
 INDEX(Workflows!H$3:H$992,
  SMALL(
   IF(
    UPPER(Workflows!$Q$3:$Q$992)="LMT_FALSE",
    ROW(Workflows!$D$3:H$992)-ROW(Workflows!H$3)+1
   ),
   ROWS(Workflows!H$3:'Workflows'!H44)
  )
 ),"")</f>
        <v/>
      </c>
      <c r="F44" s="55" t="str">
        <f t="shared" ca="1" si="2"/>
        <v/>
      </c>
      <c r="G44" s="55" t="str">
        <f t="array" aca="1" ref="G44" ca="1">IFERROR(
 INDEX(Workflows!I$3:I$992,
  SMALL(
   IF(
    UPPER(Workflows!$Q$3:$Q$992)="LMT_FALSE",
    ROW(Workflows!$D$3:I$992)-ROW(Workflows!I$3)+1
   ),
   ROWS(Workflows!I$3:'Workflows'!I44)
  )
 ),"")</f>
        <v/>
      </c>
      <c r="H44" s="71"/>
      <c r="I44" s="71"/>
      <c r="J44" s="71"/>
      <c r="K44" s="71"/>
      <c r="L44" s="71"/>
      <c r="M44" s="71"/>
    </row>
    <row r="45" spans="1:13" x14ac:dyDescent="0.35">
      <c r="A45" s="55" t="str">
        <f t="array" aca="1" ref="A45" ca="1">IFERROR(
 INDEX(Workflows!D$3:D$992,
  SMALL(
   IF(
    UPPER(Workflows!$Q$3:$Q$992)="LMT_FALSE",
    ROW(Workflows!$D$3:D$992)-ROW(Workflows!D$3)+1
   ),
   ROWS(Workflows!D$3:'Workflows'!D45)
  )
 ),"")</f>
        <v/>
      </c>
      <c r="B45" s="55" t="str">
        <f t="shared" ca="1" si="3"/>
        <v/>
      </c>
      <c r="C45" s="55" t="str">
        <f t="array" aca="1" ref="C45" ca="1">IFERROR(
 INDEX(Workflows!E$3:E$992,
  SMALL(
   IF(
    (UPPER(Workflows!$Q$3:$Q$992)="LMT_FALSE"),
    ROW(Workflows!$D$3:E$992)-ROW(Workflows!E$3)+1
   ),
   ROWS(Workflows!E$3:'Workflows'!E45)
  )
 ),"")</f>
        <v/>
      </c>
      <c r="D45" s="55" t="str">
        <f t="shared" ca="1" si="1"/>
        <v/>
      </c>
      <c r="E45" s="55" t="str">
        <f t="array" aca="1" ref="E45" ca="1">IFERROR(
 INDEX(Workflows!H$3:H$992,
  SMALL(
   IF(
    UPPER(Workflows!$Q$3:$Q$992)="LMT_FALSE",
    ROW(Workflows!$D$3:H$992)-ROW(Workflows!H$3)+1
   ),
   ROWS(Workflows!H$3:'Workflows'!H45)
  )
 ),"")</f>
        <v/>
      </c>
      <c r="F45" s="55" t="str">
        <f t="shared" ca="1" si="2"/>
        <v/>
      </c>
      <c r="G45" s="55" t="str">
        <f t="array" aca="1" ref="G45" ca="1">IFERROR(
 INDEX(Workflows!I$3:I$992,
  SMALL(
   IF(
    UPPER(Workflows!$Q$3:$Q$992)="LMT_FALSE",
    ROW(Workflows!$D$3:I$992)-ROW(Workflows!I$3)+1
   ),
   ROWS(Workflows!I$3:'Workflows'!I45)
  )
 ),"")</f>
        <v/>
      </c>
      <c r="H45" s="71"/>
      <c r="I45" s="71"/>
      <c r="J45" s="71"/>
      <c r="K45" s="71"/>
      <c r="L45" s="71"/>
      <c r="M45" s="71"/>
    </row>
    <row r="46" spans="1:13" x14ac:dyDescent="0.35">
      <c r="A46" s="55" t="str">
        <f t="array" aca="1" ref="A46" ca="1">IFERROR(
 INDEX(Workflows!D$3:D$992,
  SMALL(
   IF(
    UPPER(Workflows!$Q$3:$Q$992)="LMT_FALSE",
    ROW(Workflows!$D$3:D$992)-ROW(Workflows!D$3)+1
   ),
   ROWS(Workflows!D$3:'Workflows'!D46)
  )
 ),"")</f>
        <v/>
      </c>
      <c r="B46" s="55" t="str">
        <f t="shared" ca="1" si="3"/>
        <v/>
      </c>
      <c r="C46" s="55" t="str">
        <f t="array" aca="1" ref="C46" ca="1">IFERROR(
 INDEX(Workflows!E$3:E$992,
  SMALL(
   IF(
    (UPPER(Workflows!$Q$3:$Q$992)="LMT_FALSE"),
    ROW(Workflows!$D$3:E$992)-ROW(Workflows!E$3)+1
   ),
   ROWS(Workflows!E$3:'Workflows'!E46)
  )
 ),"")</f>
        <v/>
      </c>
      <c r="D46" s="55" t="str">
        <f t="shared" ca="1" si="1"/>
        <v/>
      </c>
      <c r="E46" s="55" t="str">
        <f t="array" aca="1" ref="E46" ca="1">IFERROR(
 INDEX(Workflows!H$3:H$992,
  SMALL(
   IF(
    UPPER(Workflows!$Q$3:$Q$992)="LMT_FALSE",
    ROW(Workflows!$D$3:H$992)-ROW(Workflows!H$3)+1
   ),
   ROWS(Workflows!H$3:'Workflows'!H46)
  )
 ),"")</f>
        <v/>
      </c>
      <c r="F46" s="55" t="str">
        <f t="shared" ca="1" si="2"/>
        <v/>
      </c>
      <c r="G46" s="55" t="str">
        <f t="array" aca="1" ref="G46" ca="1">IFERROR(
 INDEX(Workflows!I$3:I$992,
  SMALL(
   IF(
    UPPER(Workflows!$Q$3:$Q$992)="LMT_FALSE",
    ROW(Workflows!$D$3:I$992)-ROW(Workflows!I$3)+1
   ),
   ROWS(Workflows!I$3:'Workflows'!I46)
  )
 ),"")</f>
        <v/>
      </c>
      <c r="H46" s="71"/>
      <c r="I46" s="71"/>
      <c r="J46" s="71"/>
      <c r="K46" s="71"/>
      <c r="L46" s="71"/>
      <c r="M46" s="71"/>
    </row>
    <row r="47" spans="1:13" x14ac:dyDescent="0.35">
      <c r="A47" s="55" t="str">
        <f t="array" aca="1" ref="A47" ca="1">IFERROR(
 INDEX(Workflows!D$3:D$992,
  SMALL(
   IF(
    UPPER(Workflows!$Q$3:$Q$992)="LMT_FALSE",
    ROW(Workflows!$D$3:D$992)-ROW(Workflows!D$3)+1
   ),
   ROWS(Workflows!D$3:'Workflows'!D47)
  )
 ),"")</f>
        <v/>
      </c>
      <c r="B47" s="55" t="str">
        <f t="shared" ca="1" si="3"/>
        <v/>
      </c>
      <c r="C47" s="55" t="str">
        <f t="array" aca="1" ref="C47" ca="1">IFERROR(
 INDEX(Workflows!E$3:E$992,
  SMALL(
   IF(
    (UPPER(Workflows!$Q$3:$Q$992)="LMT_FALSE"),
    ROW(Workflows!$D$3:E$992)-ROW(Workflows!E$3)+1
   ),
   ROWS(Workflows!E$3:'Workflows'!E47)
  )
 ),"")</f>
        <v/>
      </c>
      <c r="D47" s="55" t="str">
        <f t="shared" ca="1" si="1"/>
        <v/>
      </c>
      <c r="E47" s="55" t="str">
        <f t="array" aca="1" ref="E47" ca="1">IFERROR(
 INDEX(Workflows!H$3:H$992,
  SMALL(
   IF(
    UPPER(Workflows!$Q$3:$Q$992)="LMT_FALSE",
    ROW(Workflows!$D$3:H$992)-ROW(Workflows!H$3)+1
   ),
   ROWS(Workflows!H$3:'Workflows'!H47)
  )
 ),"")</f>
        <v/>
      </c>
      <c r="F47" s="55" t="str">
        <f t="shared" ca="1" si="2"/>
        <v/>
      </c>
      <c r="G47" s="55" t="str">
        <f t="array" aca="1" ref="G47" ca="1">IFERROR(
 INDEX(Workflows!I$3:I$992,
  SMALL(
   IF(
    UPPER(Workflows!$Q$3:$Q$992)="LMT_FALSE",
    ROW(Workflows!$D$3:I$992)-ROW(Workflows!I$3)+1
   ),
   ROWS(Workflows!I$3:'Workflows'!I47)
  )
 ),"")</f>
        <v/>
      </c>
      <c r="H47" s="71"/>
      <c r="I47" s="71"/>
      <c r="J47" s="71"/>
      <c r="K47" s="71"/>
      <c r="L47" s="71"/>
      <c r="M47" s="71"/>
    </row>
    <row r="48" spans="1:13" x14ac:dyDescent="0.35">
      <c r="A48" s="55" t="str">
        <f t="array" aca="1" ref="A48" ca="1">IFERROR(
 INDEX(Workflows!D$3:D$992,
  SMALL(
   IF(
    UPPER(Workflows!$Q$3:$Q$992)="LMT_FALSE",
    ROW(Workflows!$D$3:D$992)-ROW(Workflows!D$3)+1
   ),
   ROWS(Workflows!D$3:'Workflows'!D48)
  )
 ),"")</f>
        <v/>
      </c>
      <c r="B48" s="55" t="str">
        <f t="shared" ca="1" si="3"/>
        <v/>
      </c>
      <c r="C48" s="55" t="str">
        <f t="array" aca="1" ref="C48" ca="1">IFERROR(
 INDEX(Workflows!E$3:E$992,
  SMALL(
   IF(
    (UPPER(Workflows!$Q$3:$Q$992)="LMT_FALSE"),
    ROW(Workflows!$D$3:E$992)-ROW(Workflows!E$3)+1
   ),
   ROWS(Workflows!E$3:'Workflows'!E48)
  )
 ),"")</f>
        <v/>
      </c>
      <c r="D48" s="55" t="str">
        <f t="shared" ca="1" si="1"/>
        <v/>
      </c>
      <c r="E48" s="55" t="str">
        <f t="array" aca="1" ref="E48" ca="1">IFERROR(
 INDEX(Workflows!H$3:H$992,
  SMALL(
   IF(
    UPPER(Workflows!$Q$3:$Q$992)="LMT_FALSE",
    ROW(Workflows!$D$3:H$992)-ROW(Workflows!H$3)+1
   ),
   ROWS(Workflows!H$3:'Workflows'!H48)
  )
 ),"")</f>
        <v/>
      </c>
      <c r="F48" s="55" t="str">
        <f t="shared" ca="1" si="2"/>
        <v/>
      </c>
      <c r="G48" s="55" t="str">
        <f t="array" aca="1" ref="G48" ca="1">IFERROR(
 INDEX(Workflows!I$3:I$992,
  SMALL(
   IF(
    UPPER(Workflows!$Q$3:$Q$992)="LMT_FALSE",
    ROW(Workflows!$D$3:I$992)-ROW(Workflows!I$3)+1
   ),
   ROWS(Workflows!I$3:'Workflows'!I48)
  )
 ),"")</f>
        <v/>
      </c>
      <c r="H48" s="71"/>
      <c r="I48" s="71"/>
      <c r="J48" s="71"/>
      <c r="K48" s="71"/>
      <c r="L48" s="71"/>
      <c r="M48" s="71"/>
    </row>
    <row r="49" spans="1:13" x14ac:dyDescent="0.35">
      <c r="A49" s="55" t="str">
        <f t="array" aca="1" ref="A49" ca="1">IFERROR(
 INDEX(Workflows!D$3:D$992,
  SMALL(
   IF(
    UPPER(Workflows!$Q$3:$Q$992)="LMT_FALSE",
    ROW(Workflows!$D$3:D$992)-ROW(Workflows!D$3)+1
   ),
   ROWS(Workflows!D$3:'Workflows'!D49)
  )
 ),"")</f>
        <v/>
      </c>
      <c r="B49" s="55" t="str">
        <f t="shared" ca="1" si="3"/>
        <v/>
      </c>
      <c r="C49" s="55" t="str">
        <f t="array" aca="1" ref="C49" ca="1">IFERROR(
 INDEX(Workflows!E$3:E$992,
  SMALL(
   IF(
    (UPPER(Workflows!$Q$3:$Q$992)="LMT_FALSE"),
    ROW(Workflows!$D$3:E$992)-ROW(Workflows!E$3)+1
   ),
   ROWS(Workflows!E$3:'Workflows'!E49)
  )
 ),"")</f>
        <v/>
      </c>
      <c r="D49" s="55" t="str">
        <f t="shared" ca="1" si="1"/>
        <v/>
      </c>
      <c r="E49" s="55" t="str">
        <f t="array" aca="1" ref="E49" ca="1">IFERROR(
 INDEX(Workflows!H$3:H$992,
  SMALL(
   IF(
    UPPER(Workflows!$Q$3:$Q$992)="LMT_FALSE",
    ROW(Workflows!$D$3:H$992)-ROW(Workflows!H$3)+1
   ),
   ROWS(Workflows!H$3:'Workflows'!H49)
  )
 ),"")</f>
        <v/>
      </c>
      <c r="F49" s="55" t="str">
        <f t="shared" ca="1" si="2"/>
        <v/>
      </c>
      <c r="G49" s="55" t="str">
        <f t="array" aca="1" ref="G49" ca="1">IFERROR(
 INDEX(Workflows!I$3:I$992,
  SMALL(
   IF(
    UPPER(Workflows!$Q$3:$Q$992)="LMT_FALSE",
    ROW(Workflows!$D$3:I$992)-ROW(Workflows!I$3)+1
   ),
   ROWS(Workflows!I$3:'Workflows'!I49)
  )
 ),"")</f>
        <v/>
      </c>
      <c r="H49" s="71"/>
      <c r="I49" s="71"/>
      <c r="J49" s="71"/>
      <c r="K49" s="71"/>
      <c r="L49" s="71"/>
      <c r="M49" s="71"/>
    </row>
    <row r="50" spans="1:13" x14ac:dyDescent="0.35">
      <c r="A50" s="55" t="str">
        <f t="array" aca="1" ref="A50" ca="1">IFERROR(
 INDEX(Workflows!D$3:D$992,
  SMALL(
   IF(
    UPPER(Workflows!$Q$3:$Q$992)="LMT_FALSE",
    ROW(Workflows!$D$3:D$992)-ROW(Workflows!D$3)+1
   ),
   ROWS(Workflows!D$3:'Workflows'!D50)
  )
 ),"")</f>
        <v/>
      </c>
      <c r="B50" s="55" t="str">
        <f t="shared" ca="1" si="3"/>
        <v/>
      </c>
      <c r="C50" s="55" t="str">
        <f t="array" aca="1" ref="C50" ca="1">IFERROR(
 INDEX(Workflows!E$3:E$992,
  SMALL(
   IF(
    (UPPER(Workflows!$Q$3:$Q$992)="LMT_FALSE"),
    ROW(Workflows!$D$3:E$992)-ROW(Workflows!E$3)+1
   ),
   ROWS(Workflows!E$3:'Workflows'!E50)
  )
 ),"")</f>
        <v/>
      </c>
      <c r="D50" s="55" t="str">
        <f t="shared" ca="1" si="1"/>
        <v/>
      </c>
      <c r="E50" s="55" t="str">
        <f t="array" aca="1" ref="E50" ca="1">IFERROR(
 INDEX(Workflows!H$3:H$992,
  SMALL(
   IF(
    UPPER(Workflows!$Q$3:$Q$992)="LMT_FALSE",
    ROW(Workflows!$D$3:H$992)-ROW(Workflows!H$3)+1
   ),
   ROWS(Workflows!H$3:'Workflows'!H50)
  )
 ),"")</f>
        <v/>
      </c>
      <c r="F50" s="55" t="str">
        <f t="shared" ca="1" si="2"/>
        <v/>
      </c>
      <c r="G50" s="55" t="str">
        <f t="array" aca="1" ref="G50" ca="1">IFERROR(
 INDEX(Workflows!I$3:I$992,
  SMALL(
   IF(
    UPPER(Workflows!$Q$3:$Q$992)="LMT_FALSE",
    ROW(Workflows!$D$3:I$992)-ROW(Workflows!I$3)+1
   ),
   ROWS(Workflows!I$3:'Workflows'!I50)
  )
 ),"")</f>
        <v/>
      </c>
      <c r="H50" s="71"/>
      <c r="I50" s="71"/>
      <c r="J50" s="71"/>
      <c r="K50" s="71"/>
      <c r="L50" s="71"/>
      <c r="M50" s="71"/>
    </row>
    <row r="51" spans="1:13" x14ac:dyDescent="0.35">
      <c r="A51" s="55" t="str">
        <f t="array" aca="1" ref="A51" ca="1">IFERROR(
 INDEX(Workflows!D$3:D$992,
  SMALL(
   IF(
    UPPER(Workflows!$Q$3:$Q$992)="LMT_FALSE",
    ROW(Workflows!$D$3:D$992)-ROW(Workflows!D$3)+1
   ),
   ROWS(Workflows!D$3:'Workflows'!D51)
  )
 ),"")</f>
        <v/>
      </c>
      <c r="B51" s="55" t="str">
        <f t="shared" ca="1" si="3"/>
        <v/>
      </c>
      <c r="C51" s="55" t="str">
        <f t="array" aca="1" ref="C51" ca="1">IFERROR(
 INDEX(Workflows!E$3:E$992,
  SMALL(
   IF(
    (UPPER(Workflows!$Q$3:$Q$992)="LMT_FALSE"),
    ROW(Workflows!$D$3:E$992)-ROW(Workflows!E$3)+1
   ),
   ROWS(Workflows!E$3:'Workflows'!E51)
  )
 ),"")</f>
        <v/>
      </c>
      <c r="D51" s="55" t="str">
        <f t="shared" ca="1" si="1"/>
        <v/>
      </c>
      <c r="E51" s="55" t="str">
        <f t="array" aca="1" ref="E51" ca="1">IFERROR(
 INDEX(Workflows!H$3:H$992,
  SMALL(
   IF(
    UPPER(Workflows!$Q$3:$Q$992)="LMT_FALSE",
    ROW(Workflows!$D$3:H$992)-ROW(Workflows!H$3)+1
   ),
   ROWS(Workflows!H$3:'Workflows'!H51)
  )
 ),"")</f>
        <v/>
      </c>
      <c r="F51" s="55" t="str">
        <f t="shared" ca="1" si="2"/>
        <v/>
      </c>
      <c r="G51" s="55" t="str">
        <f t="array" aca="1" ref="G51" ca="1">IFERROR(
 INDEX(Workflows!I$3:I$992,
  SMALL(
   IF(
    UPPER(Workflows!$Q$3:$Q$992)="LMT_FALSE",
    ROW(Workflows!$D$3:I$992)-ROW(Workflows!I$3)+1
   ),
   ROWS(Workflows!I$3:'Workflows'!I51)
  )
 ),"")</f>
        <v/>
      </c>
      <c r="H51" s="71"/>
      <c r="I51" s="71"/>
      <c r="J51" s="71"/>
      <c r="K51" s="71"/>
      <c r="L51" s="71"/>
      <c r="M51" s="71"/>
    </row>
    <row r="52" spans="1:13" x14ac:dyDescent="0.35"/>
  </sheetData>
  <protectedRanges>
    <protectedRange sqref="H3:I5 H6:H9 H10:I14 K18:M19 I15:I19 H15:H21 I20:M20 I21 H25:M25 H22:I24 L21:M24 H27:M51 H26:J26 L26:M26" name="Range1"/>
    <protectedRange sqref="J3:M17" name="Range1_1"/>
    <protectedRange sqref="I9" name="Range1_2"/>
    <protectedRange sqref="I6" name="Range1_3"/>
    <protectedRange sqref="I7" name="Range1_4"/>
    <protectedRange sqref="I8" name="Range1_5"/>
    <protectedRange sqref="J18" name="Range9"/>
    <protectedRange sqref="J19" name="Range9_1"/>
    <protectedRange sqref="J21" name="Range9_2"/>
    <protectedRange sqref="K21" name="Range9_3"/>
    <protectedRange sqref="J24" name="Range9_4"/>
    <protectedRange sqref="K24" name="Range9_5"/>
    <protectedRange sqref="J22:K22" name="Range9_6"/>
    <protectedRange sqref="K26" name="Range9_7"/>
  </protectedRanges>
  <dataValidations count="2">
    <dataValidation type="list" allowBlank="1" showInputMessage="1" showErrorMessage="1" sqref="I3:I17" xr:uid="{00000000-0002-0000-5C00-000000000000}">
      <formula1>expressionList</formula1>
    </dataValidation>
    <dataValidation type="custom" allowBlank="1" showInputMessage="1" showErrorMessage="1" errorTitle="Incorrect number" error="Number of Keys and Alias are not matching._x000a_Ensure that the #keys are matching with #alias specified" sqref="K3:K19 M3:M19 M24:M51 K25:K51" xr:uid="{00000000-0002-0000-5C00-000001000000}">
      <formula1>((LEN(TRIM(J3))-LEN(SUBSTITUTE(TRIM(J3),",",""))+1) = (LEN(TRIM(K3))-LEN(SUBSTITUTE(TRIM(K3),",",""))+1))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5C00-000002000000}">
          <x14:formula1>
            <xm:f>'Validation Values'!$B$11:$B$12</xm:f>
          </x14:formula1>
          <xm:sqref>H3:H51</xm:sqref>
        </x14:dataValidation>
      </x14:dataValidation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36">
    <tabColor rgb="FF92D050"/>
  </sheetPr>
  <dimension ref="A1:H50"/>
  <sheetViews>
    <sheetView showGridLines="0" topLeftCell="E1" zoomScale="110" zoomScaleNormal="110" workbookViewId="0">
      <selection activeCell="G11" sqref="G11"/>
    </sheetView>
  </sheetViews>
  <sheetFormatPr defaultColWidth="8.81640625" defaultRowHeight="14.5" x14ac:dyDescent="0.35"/>
  <cols>
    <col min="1" max="1" width="26.36328125" bestFit="1" customWidth="1"/>
    <col min="2" max="2" width="20.1796875" hidden="1" customWidth="1"/>
    <col min="3" max="3" width="55.1796875" bestFit="1" customWidth="1"/>
    <col min="4" max="4" width="17.81640625" bestFit="1" customWidth="1"/>
    <col min="5" max="6" width="49" bestFit="1" customWidth="1"/>
    <col min="7" max="7" width="44.1796875" bestFit="1" customWidth="1"/>
  </cols>
  <sheetData>
    <row r="1" spans="1:8" x14ac:dyDescent="0.35">
      <c r="A1" s="31" t="s">
        <v>277</v>
      </c>
      <c r="B1" s="31"/>
      <c r="C1" s="31"/>
      <c r="D1" s="31"/>
      <c r="E1" s="28"/>
      <c r="F1" s="28"/>
      <c r="G1" s="28"/>
      <c r="H1" s="28"/>
    </row>
    <row r="2" spans="1:8" x14ac:dyDescent="0.35">
      <c r="A2" s="29" t="s">
        <v>278</v>
      </c>
      <c r="B2" s="29" t="s">
        <v>279</v>
      </c>
      <c r="C2" s="29" t="s">
        <v>280</v>
      </c>
      <c r="D2" s="29" t="s">
        <v>281</v>
      </c>
      <c r="E2" s="29" t="s">
        <v>282</v>
      </c>
      <c r="F2" s="29" t="s">
        <v>283</v>
      </c>
      <c r="G2" s="29" t="s">
        <v>284</v>
      </c>
      <c r="H2" s="28"/>
    </row>
    <row r="3" spans="1:8" x14ac:dyDescent="0.35">
      <c r="A3" s="8" t="s">
        <v>285</v>
      </c>
      <c r="B3" s="8" t="s">
        <v>19</v>
      </c>
      <c r="C3" s="8" t="s">
        <v>625</v>
      </c>
      <c r="D3" s="8" t="s">
        <v>286</v>
      </c>
      <c r="E3" s="15" t="s">
        <v>287</v>
      </c>
      <c r="F3" s="8" t="s">
        <v>287</v>
      </c>
      <c r="G3" s="15" t="s">
        <v>20</v>
      </c>
      <c r="H3" s="28"/>
    </row>
    <row r="4" spans="1:8" x14ac:dyDescent="0.35">
      <c r="A4" s="8" t="s">
        <v>288</v>
      </c>
      <c r="B4" s="8" t="s">
        <v>21</v>
      </c>
      <c r="C4" s="8" t="s">
        <v>289</v>
      </c>
      <c r="D4" s="8" t="s">
        <v>290</v>
      </c>
      <c r="E4" s="8" t="s">
        <v>22</v>
      </c>
      <c r="F4" s="8" t="s">
        <v>22</v>
      </c>
      <c r="G4" s="8" t="s">
        <v>20</v>
      </c>
      <c r="H4" s="28"/>
    </row>
    <row r="5" spans="1:8" x14ac:dyDescent="0.35">
      <c r="A5" s="8" t="s">
        <v>23</v>
      </c>
      <c r="B5" s="8" t="s">
        <v>19</v>
      </c>
      <c r="C5" s="8" t="s">
        <v>626</v>
      </c>
      <c r="D5" s="8" t="s">
        <v>290</v>
      </c>
      <c r="E5" s="8" t="s">
        <v>627</v>
      </c>
      <c r="F5" s="8" t="s">
        <v>628</v>
      </c>
      <c r="G5" s="8" t="s">
        <v>23</v>
      </c>
      <c r="H5" s="28"/>
    </row>
    <row r="6" spans="1:8" x14ac:dyDescent="0.35">
      <c r="A6" s="8" t="s">
        <v>24</v>
      </c>
      <c r="B6" s="8" t="s">
        <v>19</v>
      </c>
      <c r="C6" s="8" t="s">
        <v>626</v>
      </c>
      <c r="D6" s="8" t="s">
        <v>290</v>
      </c>
      <c r="E6" s="8" t="s">
        <v>627</v>
      </c>
      <c r="F6" s="8" t="s">
        <v>628</v>
      </c>
      <c r="G6" s="8" t="s">
        <v>24</v>
      </c>
      <c r="H6" s="28"/>
    </row>
    <row r="7" spans="1:8" x14ac:dyDescent="0.35">
      <c r="A7" s="8" t="s">
        <v>25</v>
      </c>
      <c r="B7" s="8" t="s">
        <v>19</v>
      </c>
      <c r="C7" s="8" t="s">
        <v>626</v>
      </c>
      <c r="D7" s="8" t="s">
        <v>290</v>
      </c>
      <c r="E7" s="8" t="s">
        <v>627</v>
      </c>
      <c r="F7" s="8" t="s">
        <v>628</v>
      </c>
      <c r="G7" s="8" t="s">
        <v>25</v>
      </c>
      <c r="H7" s="28"/>
    </row>
    <row r="8" spans="1:8" x14ac:dyDescent="0.35">
      <c r="A8" s="8" t="s">
        <v>629</v>
      </c>
      <c r="B8" s="8" t="s">
        <v>19</v>
      </c>
      <c r="C8" s="8" t="s">
        <v>630</v>
      </c>
      <c r="D8" s="8" t="s">
        <v>290</v>
      </c>
      <c r="E8" s="8" t="s">
        <v>26</v>
      </c>
      <c r="F8" s="8" t="s">
        <v>26</v>
      </c>
      <c r="G8" s="8" t="s">
        <v>629</v>
      </c>
      <c r="H8" s="28"/>
    </row>
    <row r="9" spans="1:8" x14ac:dyDescent="0.35">
      <c r="A9" s="8" t="s">
        <v>558</v>
      </c>
      <c r="B9" s="8" t="s">
        <v>21</v>
      </c>
      <c r="C9" s="8" t="s">
        <v>631</v>
      </c>
      <c r="D9" s="8" t="s">
        <v>290</v>
      </c>
      <c r="E9" s="8" t="s">
        <v>606</v>
      </c>
      <c r="F9" s="8" t="s">
        <v>606</v>
      </c>
      <c r="G9" s="8" t="s">
        <v>333</v>
      </c>
      <c r="H9" s="28"/>
    </row>
    <row r="10" spans="1:8" x14ac:dyDescent="0.35">
      <c r="A10" s="8" t="s">
        <v>556</v>
      </c>
      <c r="B10" s="8" t="s">
        <v>19</v>
      </c>
      <c r="C10" s="8" t="s">
        <v>632</v>
      </c>
      <c r="D10" s="8" t="s">
        <v>290</v>
      </c>
      <c r="E10" s="8" t="s">
        <v>558</v>
      </c>
      <c r="F10" s="8" t="s">
        <v>27</v>
      </c>
      <c r="G10" s="8" t="s">
        <v>26</v>
      </c>
      <c r="H10" s="28"/>
    </row>
    <row r="11" spans="1:8" x14ac:dyDescent="0.35">
      <c r="A11" s="8" t="s">
        <v>349</v>
      </c>
      <c r="B11" s="8" t="s">
        <v>19</v>
      </c>
      <c r="C11" s="8" t="s">
        <v>633</v>
      </c>
      <c r="D11" s="8" t="s">
        <v>290</v>
      </c>
      <c r="E11" s="8" t="s">
        <v>604</v>
      </c>
      <c r="F11" s="8" t="s">
        <v>604</v>
      </c>
      <c r="G11" s="8" t="s">
        <v>349</v>
      </c>
      <c r="H11" s="28"/>
    </row>
    <row r="12" spans="1:8" x14ac:dyDescent="0.35">
      <c r="A12" s="8" t="s">
        <v>807</v>
      </c>
      <c r="B12" s="8" t="s">
        <v>19</v>
      </c>
      <c r="C12" s="8" t="s">
        <v>634</v>
      </c>
      <c r="D12" s="8" t="s">
        <v>290</v>
      </c>
      <c r="E12" s="8" t="s">
        <v>285</v>
      </c>
      <c r="F12" s="8" t="s">
        <v>20</v>
      </c>
      <c r="G12" s="8" t="s">
        <v>815</v>
      </c>
      <c r="H12" s="28"/>
    </row>
    <row r="13" spans="1:8" x14ac:dyDescent="0.35">
      <c r="A13" s="8" t="s">
        <v>808</v>
      </c>
      <c r="B13" s="8" t="s">
        <v>19</v>
      </c>
      <c r="C13" s="8" t="s">
        <v>625</v>
      </c>
      <c r="D13" s="8" t="s">
        <v>290</v>
      </c>
      <c r="E13" s="8" t="s">
        <v>287</v>
      </c>
      <c r="F13" s="8" t="s">
        <v>287</v>
      </c>
      <c r="G13" s="72" t="s">
        <v>817</v>
      </c>
      <c r="H13" s="28"/>
    </row>
    <row r="14" spans="1:8" x14ac:dyDescent="0.35">
      <c r="A14" s="8" t="s">
        <v>809</v>
      </c>
      <c r="B14" s="8" t="s">
        <v>19</v>
      </c>
      <c r="C14" s="8" t="s">
        <v>635</v>
      </c>
      <c r="D14" s="8" t="s">
        <v>290</v>
      </c>
      <c r="E14" s="8" t="s">
        <v>29</v>
      </c>
      <c r="F14" s="8" t="s">
        <v>29</v>
      </c>
      <c r="G14" s="8" t="s">
        <v>818</v>
      </c>
      <c r="H14" s="28"/>
    </row>
    <row r="15" spans="1:8" x14ac:dyDescent="0.35">
      <c r="A15" s="8" t="s">
        <v>810</v>
      </c>
      <c r="B15" s="8" t="s">
        <v>19</v>
      </c>
      <c r="C15" s="8" t="s">
        <v>636</v>
      </c>
      <c r="D15" s="8" t="s">
        <v>290</v>
      </c>
      <c r="E15" s="8" t="s">
        <v>30</v>
      </c>
      <c r="F15" s="8" t="s">
        <v>30</v>
      </c>
      <c r="G15" s="8" t="s">
        <v>819</v>
      </c>
      <c r="H15" s="28"/>
    </row>
    <row r="16" spans="1:8" x14ac:dyDescent="0.35">
      <c r="A16" s="8" t="s">
        <v>811</v>
      </c>
      <c r="B16" s="8" t="s">
        <v>19</v>
      </c>
      <c r="C16" s="8" t="s">
        <v>637</v>
      </c>
      <c r="D16" s="8" t="s">
        <v>290</v>
      </c>
      <c r="E16" s="8" t="s">
        <v>31</v>
      </c>
      <c r="F16" s="8" t="s">
        <v>31</v>
      </c>
      <c r="G16" s="8" t="s">
        <v>820</v>
      </c>
      <c r="H16" s="28"/>
    </row>
    <row r="17" spans="1:8" x14ac:dyDescent="0.35">
      <c r="A17" s="8" t="s">
        <v>812</v>
      </c>
      <c r="B17" s="8" t="s">
        <v>19</v>
      </c>
      <c r="C17" s="8" t="s">
        <v>639</v>
      </c>
      <c r="D17" s="8" t="s">
        <v>290</v>
      </c>
      <c r="E17" s="8" t="s">
        <v>822</v>
      </c>
      <c r="F17" s="8" t="s">
        <v>822</v>
      </c>
      <c r="G17" s="72" t="s">
        <v>823</v>
      </c>
      <c r="H17" s="28"/>
    </row>
    <row r="18" spans="1:8" x14ac:dyDescent="0.35">
      <c r="A18" s="8" t="s">
        <v>753</v>
      </c>
      <c r="B18" s="8" t="s">
        <v>19</v>
      </c>
      <c r="C18" s="8" t="s">
        <v>859</v>
      </c>
      <c r="D18" s="8" t="s">
        <v>290</v>
      </c>
      <c r="E18" s="8" t="s">
        <v>752</v>
      </c>
      <c r="F18" s="8" t="s">
        <v>752</v>
      </c>
      <c r="G18" s="8" t="s">
        <v>753</v>
      </c>
      <c r="H18" s="28"/>
    </row>
    <row r="19" spans="1:8" x14ac:dyDescent="0.35">
      <c r="A19" s="8" t="s">
        <v>813</v>
      </c>
      <c r="B19" s="8" t="s">
        <v>19</v>
      </c>
      <c r="C19" s="8" t="s">
        <v>860</v>
      </c>
      <c r="D19" s="8" t="s">
        <v>290</v>
      </c>
      <c r="E19" s="8" t="s">
        <v>777</v>
      </c>
      <c r="F19" s="8" t="s">
        <v>777</v>
      </c>
      <c r="G19" s="72" t="s">
        <v>825</v>
      </c>
      <c r="H19" s="28"/>
    </row>
    <row r="20" spans="1:8" x14ac:dyDescent="0.35">
      <c r="A20" s="8" t="s">
        <v>755</v>
      </c>
      <c r="B20" s="8" t="s">
        <v>19</v>
      </c>
      <c r="C20" s="8" t="s">
        <v>861</v>
      </c>
      <c r="D20" s="8" t="s">
        <v>290</v>
      </c>
      <c r="E20" s="8" t="s">
        <v>754</v>
      </c>
      <c r="F20" s="8" t="s">
        <v>754</v>
      </c>
      <c r="G20" s="8" t="s">
        <v>755</v>
      </c>
      <c r="H20" s="28"/>
    </row>
    <row r="21" spans="1:8" x14ac:dyDescent="0.35">
      <c r="A21" s="8" t="s">
        <v>814</v>
      </c>
      <c r="B21" s="8" t="s">
        <v>19</v>
      </c>
      <c r="C21" s="8" t="s">
        <v>862</v>
      </c>
      <c r="D21" s="8" t="s">
        <v>290</v>
      </c>
      <c r="E21" s="8" t="s">
        <v>778</v>
      </c>
      <c r="F21" s="8" t="s">
        <v>778</v>
      </c>
      <c r="G21" s="72" t="s">
        <v>1672</v>
      </c>
      <c r="H21" s="28"/>
    </row>
    <row r="22" spans="1:8" x14ac:dyDescent="0.35">
      <c r="A22" s="8" t="s">
        <v>774</v>
      </c>
      <c r="B22" s="8" t="s">
        <v>19</v>
      </c>
      <c r="C22" s="8" t="s">
        <v>863</v>
      </c>
      <c r="D22" s="8" t="s">
        <v>290</v>
      </c>
      <c r="E22" s="8" t="s">
        <v>773</v>
      </c>
      <c r="F22" s="8" t="s">
        <v>773</v>
      </c>
      <c r="G22" s="8" t="s">
        <v>774</v>
      </c>
      <c r="H22" s="28"/>
    </row>
    <row r="23" spans="1:8" x14ac:dyDescent="0.35">
      <c r="A23" s="118" t="s">
        <v>1241</v>
      </c>
      <c r="B23" s="118" t="s">
        <v>19</v>
      </c>
      <c r="C23" s="154" t="s">
        <v>976</v>
      </c>
      <c r="D23" s="118" t="s">
        <v>290</v>
      </c>
      <c r="E23" s="157" t="s">
        <v>985</v>
      </c>
      <c r="F23" s="118" t="s">
        <v>967</v>
      </c>
      <c r="G23" s="155" t="s">
        <v>967</v>
      </c>
      <c r="H23" s="28"/>
    </row>
    <row r="24" spans="1:8" x14ac:dyDescent="0.35">
      <c r="A24" s="155" t="s">
        <v>1242</v>
      </c>
      <c r="B24" s="118" t="s">
        <v>19</v>
      </c>
      <c r="C24" s="118" t="s">
        <v>977</v>
      </c>
      <c r="D24" s="118" t="s">
        <v>290</v>
      </c>
      <c r="E24" s="157" t="s">
        <v>985</v>
      </c>
      <c r="F24" s="155" t="s">
        <v>968</v>
      </c>
      <c r="G24" s="155" t="s">
        <v>968</v>
      </c>
      <c r="H24" s="28"/>
    </row>
    <row r="25" spans="1:8" x14ac:dyDescent="0.35">
      <c r="A25" s="8" t="s">
        <v>1038</v>
      </c>
      <c r="B25" s="8" t="s">
        <v>19</v>
      </c>
      <c r="C25" s="8" t="s">
        <v>1045</v>
      </c>
      <c r="D25" s="8" t="s">
        <v>290</v>
      </c>
      <c r="E25" s="71" t="s">
        <v>1060</v>
      </c>
      <c r="F25" s="8" t="s">
        <v>1043</v>
      </c>
      <c r="G25" s="8" t="s">
        <v>1041</v>
      </c>
      <c r="H25" s="28"/>
    </row>
    <row r="26" spans="1:8" x14ac:dyDescent="0.35">
      <c r="A26" s="8" t="s">
        <v>1039</v>
      </c>
      <c r="B26" s="8" t="s">
        <v>19</v>
      </c>
      <c r="C26" s="8" t="s">
        <v>1046</v>
      </c>
      <c r="D26" s="8" t="s">
        <v>290</v>
      </c>
      <c r="E26" s="71" t="s">
        <v>1061</v>
      </c>
      <c r="F26" s="8" t="s">
        <v>1043</v>
      </c>
      <c r="G26" s="8" t="s">
        <v>1041</v>
      </c>
      <c r="H26" s="28"/>
    </row>
    <row r="27" spans="1:8" x14ac:dyDescent="0.35">
      <c r="A27" s="8" t="s">
        <v>1053</v>
      </c>
      <c r="B27" s="8" t="s">
        <v>19</v>
      </c>
      <c r="C27" s="8" t="s">
        <v>1045</v>
      </c>
      <c r="D27" s="8" t="s">
        <v>290</v>
      </c>
      <c r="E27" s="71" t="s">
        <v>1060</v>
      </c>
      <c r="F27" s="8" t="s">
        <v>1043</v>
      </c>
      <c r="G27" s="8" t="s">
        <v>1042</v>
      </c>
      <c r="H27" s="28"/>
    </row>
    <row r="28" spans="1:8" x14ac:dyDescent="0.35">
      <c r="A28" s="8" t="s">
        <v>1054</v>
      </c>
      <c r="B28" s="8" t="s">
        <v>19</v>
      </c>
      <c r="C28" s="8" t="s">
        <v>1046</v>
      </c>
      <c r="D28" s="8" t="s">
        <v>290</v>
      </c>
      <c r="E28" s="71" t="s">
        <v>1061</v>
      </c>
      <c r="F28" s="8" t="s">
        <v>1043</v>
      </c>
      <c r="G28" s="8" t="s">
        <v>1042</v>
      </c>
      <c r="H28" s="28"/>
    </row>
    <row r="29" spans="1:8" x14ac:dyDescent="0.35">
      <c r="A29" s="8" t="s">
        <v>1081</v>
      </c>
      <c r="B29" s="8" t="s">
        <v>19</v>
      </c>
      <c r="C29" s="107" t="s">
        <v>976</v>
      </c>
      <c r="D29" s="8" t="s">
        <v>290</v>
      </c>
      <c r="E29" s="108" t="s">
        <v>985</v>
      </c>
      <c r="F29" s="8" t="s">
        <v>967</v>
      </c>
      <c r="G29" s="8" t="s">
        <v>1042</v>
      </c>
      <c r="H29" s="28"/>
    </row>
    <row r="30" spans="1:8" x14ac:dyDescent="0.35">
      <c r="A30" s="8"/>
      <c r="B30" s="8"/>
      <c r="C30" s="8"/>
      <c r="D30" s="8"/>
      <c r="E30" s="8"/>
      <c r="F30" s="8"/>
      <c r="G30" s="8"/>
      <c r="H30" s="28"/>
    </row>
    <row r="31" spans="1:8" x14ac:dyDescent="0.35">
      <c r="A31" s="8"/>
      <c r="B31" s="8"/>
      <c r="C31" s="8"/>
      <c r="D31" s="8"/>
      <c r="E31" s="8"/>
      <c r="F31" s="8"/>
      <c r="G31" s="8"/>
      <c r="H31" s="28"/>
    </row>
    <row r="32" spans="1:8" x14ac:dyDescent="0.35">
      <c r="A32" s="8"/>
      <c r="B32" s="8"/>
      <c r="C32" s="8"/>
      <c r="D32" s="8"/>
      <c r="E32" s="8"/>
      <c r="F32" s="8"/>
      <c r="G32" s="8"/>
      <c r="H32" s="28"/>
    </row>
    <row r="33" spans="1:8" x14ac:dyDescent="0.35">
      <c r="A33" s="8"/>
      <c r="B33" s="8"/>
      <c r="C33" s="8"/>
      <c r="D33" s="8"/>
      <c r="E33" s="8"/>
      <c r="F33" s="8"/>
      <c r="G33" s="8"/>
      <c r="H33" s="28"/>
    </row>
    <row r="34" spans="1:8" x14ac:dyDescent="0.35">
      <c r="A34" s="8"/>
      <c r="B34" s="8"/>
      <c r="C34" s="8"/>
      <c r="D34" s="8"/>
      <c r="E34" s="8"/>
      <c r="F34" s="8"/>
      <c r="G34" s="8"/>
      <c r="H34" s="28"/>
    </row>
    <row r="35" spans="1:8" x14ac:dyDescent="0.35">
      <c r="A35" s="8"/>
      <c r="B35" s="8"/>
      <c r="C35" s="8"/>
      <c r="D35" s="8"/>
      <c r="E35" s="8"/>
      <c r="F35" s="8"/>
      <c r="G35" s="8"/>
      <c r="H35" s="28"/>
    </row>
    <row r="36" spans="1:8" x14ac:dyDescent="0.35">
      <c r="A36" s="8"/>
      <c r="B36" s="8"/>
      <c r="C36" s="8"/>
      <c r="D36" s="8"/>
      <c r="E36" s="8"/>
      <c r="F36" s="8"/>
      <c r="G36" s="8"/>
      <c r="H36" s="28"/>
    </row>
    <row r="37" spans="1:8" x14ac:dyDescent="0.35">
      <c r="A37" s="8"/>
      <c r="B37" s="8"/>
      <c r="C37" s="8"/>
      <c r="D37" s="8"/>
      <c r="E37" s="8"/>
      <c r="F37" s="8"/>
      <c r="G37" s="8"/>
      <c r="H37" s="28"/>
    </row>
    <row r="38" spans="1:8" x14ac:dyDescent="0.35">
      <c r="A38" s="8"/>
      <c r="B38" s="8"/>
      <c r="C38" s="8"/>
      <c r="D38" s="8"/>
      <c r="E38" s="8"/>
      <c r="F38" s="8"/>
      <c r="G38" s="8"/>
      <c r="H38" s="28"/>
    </row>
    <row r="39" spans="1:8" x14ac:dyDescent="0.35">
      <c r="A39" s="8"/>
      <c r="B39" s="8"/>
      <c r="C39" s="8"/>
      <c r="D39" s="8"/>
      <c r="E39" s="8"/>
      <c r="F39" s="8"/>
      <c r="G39" s="8"/>
      <c r="H39" s="28"/>
    </row>
    <row r="40" spans="1:8" x14ac:dyDescent="0.35">
      <c r="A40" s="8"/>
      <c r="B40" s="8"/>
      <c r="C40" s="8"/>
      <c r="D40" s="8"/>
      <c r="E40" s="8"/>
      <c r="F40" s="8"/>
      <c r="G40" s="8"/>
      <c r="H40" s="28"/>
    </row>
    <row r="41" spans="1:8" x14ac:dyDescent="0.35">
      <c r="A41" s="8"/>
      <c r="B41" s="8"/>
      <c r="C41" s="8"/>
      <c r="D41" s="8"/>
      <c r="E41" s="8"/>
      <c r="F41" s="8"/>
      <c r="G41" s="8"/>
      <c r="H41" s="28"/>
    </row>
    <row r="42" spans="1:8" x14ac:dyDescent="0.35">
      <c r="A42" s="8"/>
      <c r="B42" s="8"/>
      <c r="C42" s="8"/>
      <c r="D42" s="8"/>
      <c r="E42" s="8"/>
      <c r="F42" s="8"/>
      <c r="G42" s="8"/>
    </row>
    <row r="43" spans="1:8" x14ac:dyDescent="0.35">
      <c r="A43" s="8"/>
      <c r="B43" s="8"/>
      <c r="C43" s="8"/>
      <c r="D43" s="8"/>
      <c r="E43" s="8"/>
      <c r="F43" s="8"/>
      <c r="G43" s="8"/>
    </row>
    <row r="44" spans="1:8" x14ac:dyDescent="0.35">
      <c r="A44" s="8"/>
      <c r="B44" s="8"/>
      <c r="C44" s="8"/>
      <c r="D44" s="8"/>
      <c r="E44" s="8"/>
      <c r="F44" s="8"/>
      <c r="G44" s="8"/>
    </row>
    <row r="45" spans="1:8" x14ac:dyDescent="0.35">
      <c r="A45" s="8"/>
      <c r="B45" s="8"/>
      <c r="C45" s="8"/>
      <c r="D45" s="8"/>
      <c r="E45" s="8"/>
      <c r="F45" s="8"/>
      <c r="G45" s="8"/>
    </row>
    <row r="46" spans="1:8" x14ac:dyDescent="0.35">
      <c r="A46" s="8"/>
      <c r="B46" s="8"/>
      <c r="C46" s="8"/>
      <c r="D46" s="8"/>
      <c r="E46" s="8"/>
      <c r="F46" s="8"/>
      <c r="G46" s="8"/>
    </row>
    <row r="47" spans="1:8" x14ac:dyDescent="0.35">
      <c r="A47" s="8"/>
      <c r="B47" s="8"/>
      <c r="C47" s="8"/>
      <c r="D47" s="8"/>
      <c r="E47" s="8"/>
      <c r="F47" s="8"/>
      <c r="G47" s="8"/>
    </row>
    <row r="48" spans="1:8" x14ac:dyDescent="0.35">
      <c r="A48" s="8"/>
      <c r="B48" s="8"/>
      <c r="C48" s="8"/>
      <c r="D48" s="8"/>
      <c r="E48" s="8"/>
      <c r="F48" s="8"/>
      <c r="G48" s="8"/>
    </row>
    <row r="49" spans="1:7" x14ac:dyDescent="0.35">
      <c r="A49" s="8"/>
      <c r="B49" s="8"/>
      <c r="C49" s="8"/>
      <c r="D49" s="8"/>
      <c r="E49" s="8"/>
      <c r="F49" s="8"/>
      <c r="G49" s="8"/>
    </row>
    <row r="50" spans="1:7" x14ac:dyDescent="0.35">
      <c r="A50" s="8"/>
      <c r="B50" s="8"/>
      <c r="C50" s="8"/>
      <c r="D50" s="8"/>
      <c r="E50" s="8"/>
      <c r="F50" s="8"/>
      <c r="G50" s="8"/>
    </row>
  </sheetData>
  <protectedRanges>
    <protectedRange sqref="G23" name="Range1"/>
    <protectedRange sqref="A24" name="Range1_1"/>
    <protectedRange sqref="F24" name="Range1_2"/>
    <protectedRange sqref="G24" name="Range1_3"/>
    <protectedRange sqref="E25:E28" name="Range1_4"/>
    <protectedRange sqref="G17" name="Range1_5"/>
    <protectedRange sqref="G19" name="Range1_6"/>
    <protectedRange sqref="G21" name="Range1_7"/>
    <protectedRange sqref="G13" name="Range1_8"/>
  </protectedRanges>
  <conditionalFormatting sqref="G17">
    <cfRule type="duplicateValues" dxfId="1123" priority="8"/>
  </conditionalFormatting>
  <conditionalFormatting sqref="G17">
    <cfRule type="duplicateValues" dxfId="1122" priority="7"/>
  </conditionalFormatting>
  <conditionalFormatting sqref="G19">
    <cfRule type="duplicateValues" dxfId="1121" priority="6"/>
  </conditionalFormatting>
  <conditionalFormatting sqref="G19">
    <cfRule type="duplicateValues" dxfId="1120" priority="5"/>
  </conditionalFormatting>
  <conditionalFormatting sqref="G21">
    <cfRule type="duplicateValues" dxfId="1119" priority="4"/>
  </conditionalFormatting>
  <conditionalFormatting sqref="G21">
    <cfRule type="duplicateValues" dxfId="1118" priority="3"/>
  </conditionalFormatting>
  <conditionalFormatting sqref="G13">
    <cfRule type="duplicateValues" dxfId="1117" priority="2"/>
  </conditionalFormatting>
  <conditionalFormatting sqref="G13">
    <cfRule type="duplicateValues" dxfId="1116" priority="1"/>
  </conditionalFormatting>
  <dataValidations count="3">
    <dataValidation type="custom" allowBlank="1" showInputMessage="1" showErrorMessage="1" errorTitle="Duplicate Attribute resolution " error="There is already an attribute resolution defined with this name._x000a_Duplicate Attribute resolution are not allowed. " sqref="A3:A23 A25:A50" xr:uid="{00000000-0002-0000-5E00-000000000000}">
      <formula1>COUNTIF($A$3:A3,A3) &lt; 2</formula1>
    </dataValidation>
    <dataValidation type="custom" allowBlank="1" showInputMessage="1" showErrorMessage="1" errorTitle="Incorrect number" error="Number of Keys and Alias are not matching._x000a_Ensure that the #keys are matching with #alias specified" sqref="G23:G24 A24 F24" xr:uid="{00000000-0002-0000-5E00-000001000000}">
      <formula1>((LEN(TRIM(XFD23))-LEN(SUBSTITUTE(TRIM(XFD23),",",""))+1) = (LEN(TRIM(A23))-LEN(SUBSTITUTE(TRIM(A23),",",""))+1))</formula1>
    </dataValidation>
    <dataValidation type="custom" allowBlank="1" showInputMessage="1" showErrorMessage="1" errorTitle="Duplicate Expression Name" error="Duplicate Expression names are not allowed. Please rename the expression" sqref="E25:E28 G17 G19 G21 G13" xr:uid="{00000000-0002-0000-5E00-000002000000}">
      <formula1>COUNTIF(expressionList,E13) &lt; 2</formula1>
    </dataValidation>
  </dataValidation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58">
    <tabColor rgb="FF92D050"/>
  </sheetPr>
  <dimension ref="A1:H51"/>
  <sheetViews>
    <sheetView showGridLines="0" zoomScale="120" zoomScaleNormal="120" workbookViewId="0"/>
  </sheetViews>
  <sheetFormatPr defaultColWidth="8.81640625" defaultRowHeight="14.5" x14ac:dyDescent="0.35"/>
  <cols>
    <col min="1" max="1" width="17.453125" style="28" bestFit="1" customWidth="1"/>
    <col min="2" max="2" width="41.36328125" style="28" bestFit="1" customWidth="1"/>
    <col min="3" max="3" width="53.453125" style="28" bestFit="1" customWidth="1"/>
    <col min="4" max="4" width="21.36328125" style="28" bestFit="1" customWidth="1"/>
    <col min="5" max="6" width="72.1796875" style="28" bestFit="1" customWidth="1"/>
    <col min="7" max="7" width="21.6328125" style="28" bestFit="1" customWidth="1"/>
    <col min="8" max="8" width="14.1796875" style="28" bestFit="1" customWidth="1"/>
    <col min="9" max="9" width="7.453125" style="28" bestFit="1" customWidth="1"/>
    <col min="10" max="10" width="18.453125" style="28" bestFit="1" customWidth="1"/>
    <col min="11" max="11" width="11.81640625" style="28" bestFit="1" customWidth="1"/>
    <col min="12" max="16384" width="8.81640625" style="28"/>
  </cols>
  <sheetData>
    <row r="1" spans="1:8" x14ac:dyDescent="0.35">
      <c r="A1" s="23" t="s">
        <v>33</v>
      </c>
      <c r="B1" s="31"/>
      <c r="C1" s="31"/>
      <c r="D1" s="31"/>
    </row>
    <row r="2" spans="1:8" x14ac:dyDescent="0.35">
      <c r="A2" s="29" t="s">
        <v>204</v>
      </c>
      <c r="B2" s="29" t="s">
        <v>202</v>
      </c>
      <c r="C2" s="29" t="s">
        <v>10</v>
      </c>
      <c r="D2" s="29" t="s">
        <v>125</v>
      </c>
      <c r="E2" s="29" t="s">
        <v>34</v>
      </c>
      <c r="F2" s="29" t="s">
        <v>35</v>
      </c>
      <c r="G2" s="29" t="s">
        <v>107</v>
      </c>
      <c r="H2" s="29" t="s">
        <v>36</v>
      </c>
    </row>
    <row r="3" spans="1:8" x14ac:dyDescent="0.35">
      <c r="A3" s="71" t="s">
        <v>205</v>
      </c>
      <c r="B3" s="55" t="str">
        <f t="array" aca="1" ref="B3" ca="1">IFERROR(
 INDEX(Workflows!J$3:J$992,
  SMALL(
   IF(
    UPPER(Workflows!$S$3:$S$992)="LMT_FALSE",
    ROW(Workflows!$D$3:J$992)-ROW(Workflows!J$3)+1
   ),
   ROWS(Workflows!J$3:'Workflows'!J3)
  )
 ),"")</f>
        <v>LMT_ADVERTISER_ENTITY_SRC</v>
      </c>
      <c r="C3" s="55" t="str">
        <f t="array" aca="1" ref="C3" ca="1">IFERROR(
 INDEX(Workflows!K$3:K$992,
  SMALL(
   IF(
    UPPER(Workflows!$S$3:$S$992)="LMT_FALSE",
    ROW(Workflows!$D$3:K$992)-ROW(Workflows!K$3)+1
   ),
   ROWS(Workflows!K$3:'Workflows'!K3)
  )
 ),"")</f>
        <v>LMT_ADVERTISER_ENTITY_LBIS</v>
      </c>
      <c r="D3" s="71"/>
      <c r="E3" s="71" t="s">
        <v>785</v>
      </c>
      <c r="F3" s="71" t="str">
        <f t="shared" ref="F3:F13" si="0">E3</f>
        <v>advertiser_id,advertiser_name</v>
      </c>
      <c r="G3" s="71"/>
      <c r="H3" s="71"/>
    </row>
    <row r="4" spans="1:8" x14ac:dyDescent="0.35">
      <c r="A4" s="71" t="s">
        <v>205</v>
      </c>
      <c r="B4" s="55" t="str">
        <f t="array" aca="1" ref="B4" ca="1">IFERROR(
 INDEX(Workflows!J$3:J$992,
  SMALL(
   IF(
    UPPER(Workflows!$S$3:$S$992)="LMT_FALSE",
    ROW(Workflows!$D$3:J$992)-ROW(Workflows!J$3)+1
   ),
   ROWS(Workflows!J$3:'Workflows'!J4)
  )
 ),"")</f>
        <v>LMT_CAMPAIGN_ENTITY_SRC</v>
      </c>
      <c r="C4" s="55" t="str">
        <f t="array" aca="1" ref="C4" ca="1">IFERROR(
 INDEX(Workflows!K$3:K$992,
  SMALL(
   IF(
    UPPER(Workflows!$S$3:$S$992)="LMT_FALSE",
    ROW(Workflows!$D$3:K$992)-ROW(Workflows!K$3)+1
   ),
   ROWS(Workflows!K$3:'Workflows'!K4)
  )
 ),"")</f>
        <v>LMT_CAMPAIGN_ENTITY_LBIS</v>
      </c>
      <c r="D4" s="71"/>
      <c r="E4" s="71" t="s">
        <v>786</v>
      </c>
      <c r="F4" s="71" t="str">
        <f t="shared" si="0"/>
        <v>campaign_identifier,namespace_id,campaign_name</v>
      </c>
      <c r="G4" s="71"/>
      <c r="H4" s="71"/>
    </row>
    <row r="5" spans="1:8" x14ac:dyDescent="0.35">
      <c r="A5" s="71" t="s">
        <v>205</v>
      </c>
      <c r="B5" s="55" t="str">
        <f t="array" aca="1" ref="B5" ca="1">IFERROR(
 INDEX(Workflows!J$3:J$992,
  SMALL(
   IF(
    UPPER(Workflows!$S$3:$S$992)="LMT_FALSE",
    ROW(Workflows!$D$3:J$992)-ROW(Workflows!J$3)+1
   ),
   ROWS(Workflows!J$3:'Workflows'!J5)
  )
 ),"")</f>
        <v>LMT_CAMPAIGN_OVERRIDE_CREATIVE_ENTITY_SRC</v>
      </c>
      <c r="C5" s="55" t="str">
        <f t="array" aca="1" ref="C5" ca="1">IFERROR(
 INDEX(Workflows!K$3:K$992,
  SMALL(
   IF(
    UPPER(Workflows!$S$3:$S$992)="LMT_FALSE",
    ROW(Workflows!$D$3:K$992)-ROW(Workflows!K$3)+1
   ),
   ROWS(Workflows!K$3:'Workflows'!K5)
  )
 ),"")</f>
        <v>LMT_CAMPAIGN_OVERRIDE_CREATIVE_ENTITY_LBIS</v>
      </c>
      <c r="D5" s="71"/>
      <c r="E5" s="71" t="s">
        <v>787</v>
      </c>
      <c r="F5" s="71" t="str">
        <f t="shared" si="0"/>
        <v>campaign_identifier,namespace_id,creative_identifier,override_creative_name</v>
      </c>
      <c r="G5" s="71"/>
      <c r="H5" s="71"/>
    </row>
    <row r="6" spans="1:8" x14ac:dyDescent="0.35">
      <c r="A6" s="71" t="s">
        <v>205</v>
      </c>
      <c r="B6" s="55" t="str">
        <f t="array" aca="1" ref="B6" ca="1">IFERROR(
 INDEX(Workflows!J$3:J$992,
  SMALL(
   IF(
    UPPER(Workflows!$S$3:$S$992)="LMT_FALSE",
    ROW(Workflows!$D$3:J$992)-ROW(Workflows!J$3)+1
   ),
   ROWS(Workflows!J$3:'Workflows'!J6)
  )
 ),"")</f>
        <v>LMT_CAMPAIGN_OVERRIDE_PLACEMENT_ENTITY_SRC</v>
      </c>
      <c r="C6" s="55" t="str">
        <f t="array" aca="1" ref="C6" ca="1">IFERROR(
 INDEX(Workflows!K$3:K$992,
  SMALL(
   IF(
    UPPER(Workflows!$S$3:$S$992)="LMT_FALSE",
    ROW(Workflows!$D$3:K$992)-ROW(Workflows!K$3)+1
   ),
   ROWS(Workflows!K$3:'Workflows'!K6)
  )
 ),"")</f>
        <v>LMT_CAMPAIGN_OVERRIDE_PLACEMENT_ENTITY_LBIS</v>
      </c>
      <c r="D6" s="71"/>
      <c r="E6" s="71" t="s">
        <v>788</v>
      </c>
      <c r="F6" s="71" t="str">
        <f t="shared" si="0"/>
        <v>campaign_identifier,namespace_id,placement_identifier,override_placement_name</v>
      </c>
      <c r="G6" s="71"/>
      <c r="H6" s="71"/>
    </row>
    <row r="7" spans="1:8" x14ac:dyDescent="0.35">
      <c r="A7" s="71" t="s">
        <v>205</v>
      </c>
      <c r="B7" s="55" t="str">
        <f t="array" aca="1" ref="B7" ca="1">IFERROR(
 INDEX(Workflows!J$3:J$992,
  SMALL(
   IF(
    UPPER(Workflows!$S$3:$S$992)="LMT_FALSE",
    ROW(Workflows!$D$3:J$992)-ROW(Workflows!J$3)+1
   ),
   ROWS(Workflows!J$3:'Workflows'!J7)
  )
 ),"")</f>
        <v>LMT_CAMPAIGN_OVERRIDE_SITE_ENTITY_SRC</v>
      </c>
      <c r="C7" s="55" t="str">
        <f t="array" aca="1" ref="C7" ca="1">IFERROR(
 INDEX(Workflows!K$3:K$992,
  SMALL(
   IF(
    UPPER(Workflows!$S$3:$S$992)="LMT_FALSE",
    ROW(Workflows!$D$3:K$992)-ROW(Workflows!K$3)+1
   ),
   ROWS(Workflows!K$3:'Workflows'!K7)
  )
 ),"")</f>
        <v>LMT_CAMPAIGN_OVERRIDE_SITE_ENTITY_LBIS</v>
      </c>
      <c r="D7" s="71"/>
      <c r="E7" s="71" t="s">
        <v>795</v>
      </c>
      <c r="F7" s="71" t="str">
        <f t="shared" si="0"/>
        <v>campaign_identifier,namespace_id,site_identifier,override_site_name</v>
      </c>
      <c r="G7" s="71"/>
      <c r="H7" s="71"/>
    </row>
    <row r="8" spans="1:8" x14ac:dyDescent="0.35">
      <c r="A8" s="71" t="s">
        <v>205</v>
      </c>
      <c r="B8" s="55" t="str">
        <f t="array" aca="1" ref="B8" ca="1">IFERROR(
 INDEX(Workflows!J$3:J$992,
  SMALL(
   IF(
    UPPER(Workflows!$S$3:$S$992)="LMT_FALSE",
    ROW(Workflows!$D$3:J$992)-ROW(Workflows!J$3)+1
   ),
   ROWS(Workflows!J$3:'Workflows'!J8)
  )
 ),"")</f>
        <v>LMT_CREATIVE_ENTITY_SRC</v>
      </c>
      <c r="C8" s="55" t="str">
        <f t="array" aca="1" ref="C8" ca="1">IFERROR(
 INDEX(Workflows!K$3:K$992,
  SMALL(
   IF(
    UPPER(Workflows!$S$3:$S$992)="LMT_FALSE",
    ROW(Workflows!$D$3:K$992)-ROW(Workflows!K$3)+1
   ),
   ROWS(Workflows!K$3:'Workflows'!K8)
  )
 ),"")</f>
        <v>LMT_CREATIVE_ENTITY_LBIS</v>
      </c>
      <c r="D8" s="71"/>
      <c r="E8" s="71" t="s">
        <v>789</v>
      </c>
      <c r="F8" s="71" t="str">
        <f t="shared" si="0"/>
        <v>creative_identifier,namespace_id, entity_creative_name</v>
      </c>
      <c r="G8" s="71"/>
      <c r="H8" s="71"/>
    </row>
    <row r="9" spans="1:8" x14ac:dyDescent="0.35">
      <c r="A9" s="71" t="s">
        <v>205</v>
      </c>
      <c r="B9" s="55" t="str">
        <f t="array" aca="1" ref="B9" ca="1">IFERROR(
 INDEX(Workflows!J$3:J$992,
  SMALL(
   IF(
    UPPER(Workflows!$S$3:$S$992)="LMT_FALSE",
    ROW(Workflows!$D$3:J$992)-ROW(Workflows!J$3)+1
   ),
   ROWS(Workflows!J$3:'Workflows'!J9)
  )
 ),"")</f>
        <v>LMT_DEVICE_TYPE_ENTITY_SRC</v>
      </c>
      <c r="C9" s="55" t="str">
        <f t="array" aca="1" ref="C9" ca="1">IFERROR(
 INDEX(Workflows!K$3:K$992,
  SMALL(
   IF(
    UPPER(Workflows!$S$3:$S$992)="LMT_FALSE",
    ROW(Workflows!$D$3:K$992)-ROW(Workflows!K$3)+1
   ),
   ROWS(Workflows!K$3:'Workflows'!K9)
  )
 ),"")</f>
        <v>LMT_DEVICE_TYPE_ENTITY_LBIS</v>
      </c>
      <c r="D9" s="71"/>
      <c r="E9" s="71" t="s">
        <v>790</v>
      </c>
      <c r="F9" s="71" t="str">
        <f t="shared" si="0"/>
        <v>device_type_id,device_type_name</v>
      </c>
      <c r="G9" s="71"/>
      <c r="H9" s="71"/>
    </row>
    <row r="10" spans="1:8" x14ac:dyDescent="0.35">
      <c r="A10" s="71" t="s">
        <v>205</v>
      </c>
      <c r="B10" s="55" t="str">
        <f t="array" aca="1" ref="B10" ca="1">IFERROR(
 INDEX(Workflows!J$3:J$992,
  SMALL(
   IF(
    UPPER(Workflows!$S$3:$S$992)="LMT_FALSE",
    ROW(Workflows!$D$3:J$992)-ROW(Workflows!J$3)+1
   ),
   ROWS(Workflows!J$3:'Workflows'!J10)
  )
 ),"")</f>
        <v>LMT_GEO_COUNTRY_ENTITY_SRC</v>
      </c>
      <c r="C10" s="55" t="str">
        <f t="array" aca="1" ref="C10" ca="1">IFERROR(
 INDEX(Workflows!K$3:K$992,
  SMALL(
   IF(
    UPPER(Workflows!$S$3:$S$992)="LMT_FALSE",
    ROW(Workflows!$D$3:K$992)-ROW(Workflows!K$3)+1
   ),
   ROWS(Workflows!K$3:'Workflows'!K10)
  )
 ),"")</f>
        <v>LMT_GEO_COUNTRY_ENTITY_LBIS</v>
      </c>
      <c r="D10" s="71"/>
      <c r="E10" s="71" t="s">
        <v>791</v>
      </c>
      <c r="F10" s="71" t="str">
        <f t="shared" si="0"/>
        <v>geo_country_code,geo_country_name</v>
      </c>
      <c r="G10" s="71"/>
      <c r="H10" s="71"/>
    </row>
    <row r="11" spans="1:8" x14ac:dyDescent="0.35">
      <c r="A11" s="71" t="s">
        <v>205</v>
      </c>
      <c r="B11" s="55" t="str">
        <f t="array" aca="1" ref="B11" ca="1">IFERROR(
 INDEX(Workflows!J$3:J$992,
  SMALL(
   IF(
    UPPER(Workflows!$S$3:$S$992)="LMT_FALSE",
    ROW(Workflows!$D$3:J$992)-ROW(Workflows!J$3)+1
   ),
   ROWS(Workflows!J$3:'Workflows'!J11)
  )
 ),"")</f>
        <v>LMT_GEO_DMA_ENTITY_SRC</v>
      </c>
      <c r="C11" s="55" t="str">
        <f t="array" aca="1" ref="C11" ca="1">IFERROR(
 INDEX(Workflows!K$3:K$992,
  SMALL(
   IF(
    UPPER(Workflows!$S$3:$S$992)="LMT_FALSE",
    ROW(Workflows!$D$3:K$992)-ROW(Workflows!K$3)+1
   ),
   ROWS(Workflows!K$3:'Workflows'!K11)
  )
 ),"")</f>
        <v>LMT_GEO_DMA_ENTITY_LBIS</v>
      </c>
      <c r="D11" s="71"/>
      <c r="E11" s="71" t="s">
        <v>792</v>
      </c>
      <c r="F11" s="71" t="str">
        <f t="shared" si="0"/>
        <v>geo_dma_id,geo_dma_name</v>
      </c>
      <c r="G11" s="71"/>
      <c r="H11" s="71"/>
    </row>
    <row r="12" spans="1:8" x14ac:dyDescent="0.35">
      <c r="A12" s="71" t="s">
        <v>205</v>
      </c>
      <c r="B12" s="55" t="str">
        <f t="array" aca="1" ref="B12" ca="1">IFERROR(
 INDEX(Workflows!J$3:J$992,
  SMALL(
   IF(
    UPPER(Workflows!$S$3:$S$992)="LMT_FALSE",
    ROW(Workflows!$D$3:J$992)-ROW(Workflows!J$3)+1
   ),
   ROWS(Workflows!J$3:'Workflows'!J12)
  )
 ),"")</f>
        <v>LMT_PLACEMENT_ENTITY_SRC</v>
      </c>
      <c r="C12" s="55" t="str">
        <f t="array" aca="1" ref="C12" ca="1">IFERROR(
 INDEX(Workflows!K$3:K$992,
  SMALL(
   IF(
    UPPER(Workflows!$S$3:$S$992)="LMT_FALSE",
    ROW(Workflows!$D$3:K$992)-ROW(Workflows!K$3)+1
   ),
   ROWS(Workflows!K$3:'Workflows'!K12)
  )
 ),"")</f>
        <v>LMT_PLACEMENT_ENTITY_LBIS</v>
      </c>
      <c r="D12" s="71"/>
      <c r="E12" s="71" t="s">
        <v>793</v>
      </c>
      <c r="F12" s="71" t="str">
        <f t="shared" si="0"/>
        <v>placement_identifier,namespace_id, entity_placement_name</v>
      </c>
      <c r="G12" s="71"/>
      <c r="H12" s="71"/>
    </row>
    <row r="13" spans="1:8" x14ac:dyDescent="0.35">
      <c r="A13" s="71" t="s">
        <v>205</v>
      </c>
      <c r="B13" s="55" t="str">
        <f t="array" aca="1" ref="B13" ca="1">IFERROR(
 INDEX(Workflows!J$3:J$992,
  SMALL(
   IF(
    UPPER(Workflows!$S$3:$S$992)="LMT_FALSE",
    ROW(Workflows!$D$3:J$992)-ROW(Workflows!J$3)+1
   ),
   ROWS(Workflows!J$3:'Workflows'!J13)
  )
 ),"")</f>
        <v>LMT_SITE_ENTITY_SRC</v>
      </c>
      <c r="C13" s="55" t="str">
        <f t="array" aca="1" ref="C13" ca="1">IFERROR(
 INDEX(Workflows!K$3:K$992,
  SMALL(
   IF(
    UPPER(Workflows!$S$3:$S$992)="LMT_FALSE",
    ROW(Workflows!$D$3:K$992)-ROW(Workflows!K$3)+1
   ),
   ROWS(Workflows!K$3:'Workflows'!K13)
  )
 ),"")</f>
        <v>LMT_SITE_ENTITY_LBIS</v>
      </c>
      <c r="D13" s="71"/>
      <c r="E13" s="71" t="s">
        <v>794</v>
      </c>
      <c r="F13" s="71" t="str">
        <f t="shared" si="0"/>
        <v>site_identifier,namespace_id, entity_site_name</v>
      </c>
      <c r="G13" s="71"/>
      <c r="H13" s="71"/>
    </row>
    <row r="14" spans="1:8" x14ac:dyDescent="0.35">
      <c r="A14" s="71" t="s">
        <v>205</v>
      </c>
      <c r="B14" s="55" t="str">
        <f t="array" aca="1" ref="B14" ca="1">IFERROR(
 INDEX(Workflows!J$3:J$992,
  SMALL(
   IF(
    UPPER(Workflows!$S$3:$S$992)="LMT_FALSE",
    ROW(Workflows!$D$3:J$992)-ROW(Workflows!J$3)+1
   ),
   ROWS(Workflows!J$3:'Workflows'!J14)
  )
 ),"")</f>
        <v>LMT_DISPLAY_REVJET_LMT_SRC</v>
      </c>
      <c r="C14" s="55" t="str">
        <f t="array" aca="1" ref="C14" ca="1">IFERROR(
 INDEX(Workflows!K$3:K$992,
  SMALL(
   IF(
    UPPER(Workflows!$S$3:$S$992)="LMT_FALSE",
    ROW(Workflows!$D$3:K$992)-ROW(Workflows!K$3)+1
   ),
   ROWS(Workflows!K$3:'Workflows'!K14)
  )
 ),"")</f>
        <v>LMT_DISPLAY_REVJET_LMT_LBIS</v>
      </c>
      <c r="D14" s="71"/>
      <c r="E14" s="71" t="s">
        <v>1263</v>
      </c>
      <c r="F14" s="71" t="s">
        <v>1263</v>
      </c>
      <c r="G14" s="71"/>
      <c r="H14" s="71"/>
    </row>
    <row r="15" spans="1:8" x14ac:dyDescent="0.35">
      <c r="A15" s="71" t="s">
        <v>205</v>
      </c>
      <c r="B15" s="55" t="str">
        <f t="array" aca="1" ref="B15" ca="1">IFERROR(
 INDEX(Workflows!J$3:J$992,
  SMALL(
   IF(
    UPPER(Workflows!$S$3:$S$992)="LMT_FALSE",
    ROW(Workflows!$D$3:J$992)-ROW(Workflows!J$3)+1
   ),
   ROWS(Workflows!J$3:'Workflows'!J15)
  )
 ),"")</f>
        <v>LMT_DISPLAY_DCM_LMT_SRC</v>
      </c>
      <c r="C15" s="55" t="str">
        <f t="array" aca="1" ref="C15" ca="1">IFERROR(
 INDEX(Workflows!K$3:K$992,
  SMALL(
   IF(
    UPPER(Workflows!$S$3:$S$992)="LMT_FALSE",
    ROW(Workflows!$D$3:K$992)-ROW(Workflows!K$3)+1
   ),
   ROWS(Workflows!K$3:'Workflows'!K15)
  )
 ),"")</f>
        <v>LMT_DISPLAY_DCM_LMT_LBIS</v>
      </c>
      <c r="D15" s="71"/>
      <c r="E15" s="71" t="s">
        <v>1309</v>
      </c>
      <c r="F15" s="71" t="s">
        <v>1309</v>
      </c>
      <c r="G15" s="74"/>
      <c r="H15" s="71"/>
    </row>
    <row r="16" spans="1:8" x14ac:dyDescent="0.35">
      <c r="A16" s="71" t="s">
        <v>205</v>
      </c>
      <c r="B16" s="55" t="str">
        <f t="array" aca="1" ref="B16" ca="1">IFERROR(
 INDEX(Workflows!J$3:J$992,
  SMALL(
   IF(
    UPPER(Workflows!$S$3:$S$992)="LMT_FALSE",
    ROW(Workflows!$D$3:J$992)-ROW(Workflows!J$3)+1
   ),
   ROWS(Workflows!J$3:'Workflows'!J16)
  )
 ),"")</f>
        <v>LMT_PAID_SEARCH_LMT_SRC</v>
      </c>
      <c r="C16" s="55" t="str">
        <f t="array" aca="1" ref="C16" ca="1">IFERROR(
 INDEX(Workflows!K$3:K$992,
  SMALL(
   IF(
    UPPER(Workflows!$S$3:$S$992)="LMT_FALSE",
    ROW(Workflows!$D$3:K$992)-ROW(Workflows!K$3)+1
   ),
   ROWS(Workflows!K$3:'Workflows'!K16)
  )
 ),"")</f>
        <v>LMT_PAID_SEARCH_LMT_LBIS</v>
      </c>
      <c r="D16" s="71"/>
      <c r="E16" s="71" t="s">
        <v>1220</v>
      </c>
      <c r="F16" s="155" t="s">
        <v>1459</v>
      </c>
      <c r="G16" s="71"/>
      <c r="H16" s="71"/>
    </row>
    <row r="17" spans="1:8" x14ac:dyDescent="0.35">
      <c r="A17" s="71" t="s">
        <v>205</v>
      </c>
      <c r="B17" s="55" t="str">
        <f t="array" aca="1" ref="B17" ca="1">IFERROR(
 INDEX(Workflows!J$3:J$992,
  SMALL(
   IF(
    UPPER(Workflows!$S$3:$S$992)="LMT_FALSE",
    ROW(Workflows!$D$3:J$992)-ROW(Workflows!J$3)+1
   ),
   ROWS(Workflows!J$3:'Workflows'!J17)
  )
 ),"")</f>
        <v>LMT_AFFILIATE_LMT_SRC</v>
      </c>
      <c r="C17" s="55" t="str">
        <f t="array" aca="1" ref="C17" ca="1">IFERROR(
 INDEX(Workflows!K$3:K$992,
  SMALL(
   IF(
    UPPER(Workflows!$S$3:$S$992)="LMT_FALSE",
    ROW(Workflows!$D$3:K$992)-ROW(Workflows!K$3)+1
   ),
   ROWS(Workflows!K$3:'Workflows'!K17)
  )
 ),"")</f>
        <v>LMT_AFFILIATE_LMT_LBIS</v>
      </c>
      <c r="D17" s="71"/>
      <c r="E17" s="71" t="s">
        <v>1211</v>
      </c>
      <c r="F17" s="155" t="s">
        <v>1454</v>
      </c>
      <c r="G17" s="71"/>
      <c r="H17" s="71"/>
    </row>
    <row r="18" spans="1:8" x14ac:dyDescent="0.35">
      <c r="A18" s="71" t="s">
        <v>205</v>
      </c>
      <c r="B18" s="55" t="str">
        <f t="array" aca="1" ref="B18" ca="1">IFERROR(
 INDEX(Workflows!J$3:J$992,
  SMALL(
   IF(
    UPPER(Workflows!$S$3:$S$992)="LMT_FALSE",
    ROW(Workflows!$D$3:J$992)-ROW(Workflows!J$3)+1
   ),
   ROWS(Workflows!J$3:'Workflows'!J18)
  )
 ),"")</f>
        <v>LMT_QUOTES_LMT_SRC</v>
      </c>
      <c r="C18" s="55" t="str">
        <f t="array" aca="1" ref="C18" ca="1">IFERROR(
 INDEX(Workflows!K$3:K$992,
  SMALL(
   IF(
    UPPER(Workflows!$S$3:$S$992)="LMT_FALSE",
    ROW(Workflows!$D$3:K$992)-ROW(Workflows!K$3)+1
   ),
   ROWS(Workflows!K$3:'Workflows'!K18)
  )
 ),"")</f>
        <v>LMT_QUOTES_LMT_LBIS</v>
      </c>
      <c r="D18" s="71"/>
      <c r="E18" s="71" t="s">
        <v>1293</v>
      </c>
      <c r="F18" s="71" t="s">
        <v>1293</v>
      </c>
      <c r="G18" s="71"/>
      <c r="H18" s="71"/>
    </row>
    <row r="19" spans="1:8" x14ac:dyDescent="0.35">
      <c r="A19" s="71" t="s">
        <v>205</v>
      </c>
      <c r="B19" s="55" t="str">
        <f t="array" aca="1" ref="B19" ca="1">IFERROR(
 INDEX(Workflows!J$3:J$992,
  SMALL(
   IF(
    UPPER(Workflows!$S$3:$S$992)="LMT_FALSE",
    ROW(Workflows!$D$3:J$992)-ROW(Workflows!J$3)+1
   ),
   ROWS(Workflows!J$3:'Workflows'!J19)
  )
 ),"")</f>
        <v>LMT_BINDS_LMT_SRC</v>
      </c>
      <c r="C19" s="55" t="str">
        <f t="array" aca="1" ref="C19" ca="1">IFERROR(
 INDEX(Workflows!K$3:K$992,
  SMALL(
   IF(
    UPPER(Workflows!$S$3:$S$992)="LMT_FALSE",
    ROW(Workflows!$D$3:K$992)-ROW(Workflows!K$3)+1
   ),
   ROWS(Workflows!K$3:'Workflows'!K19)
  )
 ),"")</f>
        <v>LMT_BINDS_LMT_LBIS</v>
      </c>
      <c r="D19" s="71"/>
      <c r="E19" s="71" t="s">
        <v>1293</v>
      </c>
      <c r="F19" s="71" t="s">
        <v>1293</v>
      </c>
      <c r="G19" s="71"/>
      <c r="H19" s="71"/>
    </row>
    <row r="20" spans="1:8" x14ac:dyDescent="0.35">
      <c r="A20" s="71" t="s">
        <v>205</v>
      </c>
      <c r="B20" s="55" t="str">
        <f t="array" aca="1" ref="B20" ca="1">IFERROR(
 INDEX(Workflows!J$3:J$992,
  SMALL(
   IF(
    UPPER(Workflows!$S$3:$S$992)="LMT_FALSE",
    ROW(Workflows!$D$3:J$992)-ROW(Workflows!J$3)+1
   ),
   ROWS(Workflows!J$3:'Workflows'!J20)
  )
 ),"")</f>
        <v>LMT_PAID_SEARCH_T2_LMT_SRC</v>
      </c>
      <c r="C20" s="55" t="str">
        <f t="array" aca="1" ref="C20" ca="1">IFERROR(
 INDEX(Workflows!K$3:K$992,
  SMALL(
   IF(
    UPPER(Workflows!$S$3:$S$992)="LMT_FALSE",
    ROW(Workflows!$D$3:K$992)-ROW(Workflows!K$3)+1
   ),
   ROWS(Workflows!K$3:'Workflows'!K20)
  )
 ),"")</f>
        <v>LMT_PAID_SEARCH_T2_LMT_LBIS</v>
      </c>
      <c r="D20" s="71"/>
      <c r="E20" s="71" t="s">
        <v>1212</v>
      </c>
      <c r="F20" s="155" t="s">
        <v>1458</v>
      </c>
      <c r="G20" s="71"/>
      <c r="H20" s="71"/>
    </row>
    <row r="21" spans="1:8" x14ac:dyDescent="0.35">
      <c r="A21" s="71"/>
      <c r="B21" s="55"/>
      <c r="C21" s="55"/>
      <c r="D21" s="71"/>
      <c r="E21" s="71"/>
      <c r="F21" s="71"/>
      <c r="G21" s="71"/>
      <c r="H21" s="71"/>
    </row>
    <row r="22" spans="1:8" x14ac:dyDescent="0.35">
      <c r="A22" s="71"/>
      <c r="B22" s="55"/>
      <c r="C22" s="55"/>
      <c r="D22" s="71"/>
      <c r="E22" s="71"/>
      <c r="F22" s="71"/>
      <c r="G22" s="71"/>
      <c r="H22" s="71"/>
    </row>
    <row r="23" spans="1:8" x14ac:dyDescent="0.35">
      <c r="A23" s="71"/>
      <c r="B23" s="55" t="str">
        <f t="array" aca="1" ref="B23" ca="1">IFERROR(
 INDEX(Workflows!J$3:J$992,
  SMALL(
   IF(
    UPPER(Workflows!$S$3:$S$992)="LMT_FALSE",
    ROW(Workflows!$D$3:J$992)-ROW(Workflows!J$3)+1
   ),
   ROWS(Workflows!J$3:'Workflows'!J23)
  )
 ),"")</f>
        <v/>
      </c>
      <c r="C23" s="55" t="str">
        <f t="array" aca="1" ref="C23" ca="1">IFERROR(
 INDEX(Workflows!K$3:K$992,
  SMALL(
   IF(
    UPPER(Workflows!$S$3:$S$992)="LMT_FALSE",
    ROW(Workflows!$D$3:K$992)-ROW(Workflows!K$3)+1
   ),
   ROWS(Workflows!K$3:'Workflows'!K23)
  )
 ),"")</f>
        <v/>
      </c>
      <c r="D23" s="71"/>
      <c r="E23" s="71"/>
      <c r="F23" s="71"/>
      <c r="G23" s="71"/>
      <c r="H23" s="71"/>
    </row>
    <row r="24" spans="1:8" x14ac:dyDescent="0.35">
      <c r="A24" s="71"/>
      <c r="B24" s="55" t="str">
        <f t="array" aca="1" ref="B24" ca="1">IFERROR(
 INDEX(Workflows!J$3:J$992,
  SMALL(
   IF(
    UPPER(Workflows!$S$3:$S$992)="LMT_FALSE",
    ROW(Workflows!$D$3:J$992)-ROW(Workflows!J$3)+1
   ),
   ROWS(Workflows!J$3:'Workflows'!J24)
  )
 ),"")</f>
        <v/>
      </c>
      <c r="C24" s="55" t="str">
        <f t="array" aca="1" ref="C24" ca="1">IFERROR(
 INDEX(Workflows!K$3:K$992,
  SMALL(
   IF(
    UPPER(Workflows!$S$3:$S$992)="LMT_FALSE",
    ROW(Workflows!$D$3:K$992)-ROW(Workflows!K$3)+1
   ),
   ROWS(Workflows!K$3:'Workflows'!K24)
  )
 ),"")</f>
        <v/>
      </c>
      <c r="D24" s="71"/>
      <c r="E24" s="71"/>
      <c r="F24" s="71"/>
      <c r="G24" s="71"/>
      <c r="H24" s="71"/>
    </row>
    <row r="25" spans="1:8" x14ac:dyDescent="0.35">
      <c r="A25" s="71"/>
      <c r="B25" s="55"/>
      <c r="C25" s="55"/>
      <c r="D25" s="71"/>
      <c r="E25" s="71"/>
      <c r="F25" s="71"/>
      <c r="G25" s="71"/>
      <c r="H25" s="71"/>
    </row>
    <row r="26" spans="1:8" x14ac:dyDescent="0.35">
      <c r="A26" s="71"/>
      <c r="B26" s="55"/>
      <c r="C26" s="55"/>
      <c r="D26" s="71"/>
      <c r="E26" s="71"/>
      <c r="F26" s="71"/>
      <c r="G26" s="71"/>
      <c r="H26" s="71"/>
    </row>
    <row r="27" spans="1:8" x14ac:dyDescent="0.35">
      <c r="A27" s="71"/>
      <c r="B27" s="55"/>
      <c r="C27" s="55"/>
      <c r="D27" s="71"/>
      <c r="E27" s="71"/>
      <c r="F27" s="71"/>
      <c r="G27" s="71"/>
      <c r="H27" s="71"/>
    </row>
    <row r="28" spans="1:8" x14ac:dyDescent="0.35">
      <c r="A28" s="71"/>
      <c r="B28" s="55"/>
      <c r="C28" s="55"/>
      <c r="D28" s="71"/>
      <c r="E28" s="71"/>
      <c r="F28" s="71"/>
      <c r="G28" s="71"/>
      <c r="H28" s="71"/>
    </row>
    <row r="29" spans="1:8" x14ac:dyDescent="0.35">
      <c r="A29" s="71"/>
      <c r="B29" s="55" t="str">
        <f t="array" ref="B29">IFERROR(
 INDEX(Workflows!J$3:J$992,
  SMALL(
   IF(
    LOWER(Workflows!$F$3:$F$992)=LOWER("LMT"),
    ROW(Workflows!$D$3:J$992)-ROW(Workflows!J$3)+1
   ),
   ROWS(Workflows!J$3:Workflows!#REF!)
  )
 ),"")</f>
        <v/>
      </c>
      <c r="C29" s="55" t="str">
        <f t="array" ref="C29">IFERROR(
 INDEX(Workflows!K$3:K$992,
  SMALL(
   IF(
    LOWER(Workflows!$F$3:$F$992)=LOWER("LMT"),
    ROW(Workflows!$D$3:K$992)-ROW(Workflows!K$3)+1
   ),
   ROWS(Workflows!K$3:Workflows!#REF!)
  )
 ),"")</f>
        <v/>
      </c>
      <c r="D29" s="71"/>
      <c r="E29" s="71"/>
      <c r="F29" s="71"/>
      <c r="G29" s="71"/>
      <c r="H29" s="71"/>
    </row>
    <row r="30" spans="1:8" x14ac:dyDescent="0.35">
      <c r="A30" s="71"/>
      <c r="B30" s="55" t="str">
        <f t="array" ref="B30">IFERROR(
 INDEX(Workflows!J$3:J$992,
  SMALL(
   IF(
    LOWER(Workflows!$F$3:$F$992)=LOWER("LMT"),
    ROW(Workflows!$D$3:J$992)-ROW(Workflows!J$3)+1
   ),
   ROWS(Workflows!J$3:Workflows!#REF!)
  )
 ),"")</f>
        <v/>
      </c>
      <c r="C30" s="55" t="str">
        <f t="array" ref="C30">IFERROR(
 INDEX(Workflows!K$3:K$992,
  SMALL(
   IF(
    LOWER(Workflows!$F$3:$F$992)=LOWER("LMT"),
    ROW(Workflows!$D$3:K$992)-ROW(Workflows!K$3)+1
   ),
   ROWS(Workflows!K$3:Workflows!#REF!)
  )
 ),"")</f>
        <v/>
      </c>
      <c r="D30" s="71"/>
      <c r="E30" s="71"/>
      <c r="F30" s="71"/>
      <c r="G30" s="71"/>
      <c r="H30" s="71"/>
    </row>
    <row r="31" spans="1:8" x14ac:dyDescent="0.35">
      <c r="A31" s="71"/>
      <c r="B31" s="55" t="str">
        <f t="array" ref="B31">IFERROR(
 INDEX(Workflows!J$3:J$992,
  SMALL(
   IF(
    LOWER(Workflows!$F$3:$F$992)=LOWER("LMT"),
    ROW(Workflows!$D$3:J$992)-ROW(Workflows!J$3)+1
   ),
   ROWS(Workflows!J$3:Workflows!#REF!)
  )
 ),"")</f>
        <v/>
      </c>
      <c r="C31" s="55" t="str">
        <f t="array" ref="C31">IFERROR(
 INDEX(Workflows!K$3:K$992,
  SMALL(
   IF(
    LOWER(Workflows!$F$3:$F$992)=LOWER("LMT"),
    ROW(Workflows!$D$3:K$992)-ROW(Workflows!K$3)+1
   ),
   ROWS(Workflows!K$3:Workflows!#REF!)
  )
 ),"")</f>
        <v/>
      </c>
      <c r="D31" s="71"/>
      <c r="E31" s="71"/>
      <c r="F31" s="71"/>
      <c r="G31" s="71"/>
      <c r="H31" s="71"/>
    </row>
    <row r="32" spans="1:8" x14ac:dyDescent="0.35">
      <c r="A32" s="71"/>
      <c r="B32" s="55" t="str">
        <f t="array" ref="B32">IFERROR(
 INDEX(Workflows!J$3:J$992,
  SMALL(
   IF(
    LOWER(Workflows!$F$3:$F$992)=LOWER("LMT"),
    ROW(Workflows!$D$3:J$992)-ROW(Workflows!J$3)+1
   ),
   ROWS(Workflows!J$3:Workflows!#REF!)
  )
 ),"")</f>
        <v/>
      </c>
      <c r="C32" s="55" t="str">
        <f t="array" ref="C32">IFERROR(
 INDEX(Workflows!K$3:K$992,
  SMALL(
   IF(
    LOWER(Workflows!$F$3:$F$992)=LOWER("LMT"),
    ROW(Workflows!$D$3:K$992)-ROW(Workflows!K$3)+1
   ),
   ROWS(Workflows!K$3:Workflows!#REF!)
  )
 ),"")</f>
        <v/>
      </c>
      <c r="D32" s="71"/>
      <c r="E32" s="71"/>
      <c r="F32" s="71"/>
      <c r="G32" s="71"/>
      <c r="H32" s="71"/>
    </row>
    <row r="33" spans="1:8" x14ac:dyDescent="0.35">
      <c r="A33" s="71"/>
      <c r="B33" s="55" t="str">
        <f t="array" ref="B33">IFERROR(
 INDEX(Workflows!J$3:J$992,
  SMALL(
   IF(
    LOWER(Workflows!$F$3:$F$992)=LOWER("LMT"),
    ROW(Workflows!$D$3:J$992)-ROW(Workflows!J$3)+1
   ),
   ROWS(Workflows!J$3:Workflows!#REF!)
  )
 ),"")</f>
        <v/>
      </c>
      <c r="C33" s="55" t="str">
        <f t="array" ref="C33">IFERROR(
 INDEX(Workflows!K$3:K$992,
  SMALL(
   IF(
    LOWER(Workflows!$F$3:$F$992)=LOWER("LMT"),
    ROW(Workflows!$D$3:K$992)-ROW(Workflows!K$3)+1
   ),
   ROWS(Workflows!K$3:Workflows!#REF!)
  )
 ),"")</f>
        <v/>
      </c>
      <c r="D33" s="71"/>
      <c r="E33" s="71"/>
      <c r="F33" s="71"/>
      <c r="G33" s="71"/>
      <c r="H33" s="71"/>
    </row>
    <row r="34" spans="1:8" x14ac:dyDescent="0.35">
      <c r="A34" s="71"/>
      <c r="B34" s="55" t="str">
        <f t="array" ref="B34">IFERROR(
 INDEX(Workflows!J$3:J$992,
  SMALL(
   IF(
    LOWER(Workflows!$F$3:$F$992)=LOWER("LMT"),
    ROW(Workflows!$D$3:J$992)-ROW(Workflows!J$3)+1
   ),
   ROWS(Workflows!J$3:Workflows!#REF!)
  )
 ),"")</f>
        <v/>
      </c>
      <c r="C34" s="55" t="str">
        <f t="array" ref="C34">IFERROR(
 INDEX(Workflows!K$3:K$992,
  SMALL(
   IF(
    LOWER(Workflows!$F$3:$F$992)=LOWER("LMT"),
    ROW(Workflows!$D$3:K$992)-ROW(Workflows!K$3)+1
   ),
   ROWS(Workflows!K$3:Workflows!#REF!)
  )
 ),"")</f>
        <v/>
      </c>
      <c r="D34" s="71"/>
      <c r="E34" s="71"/>
      <c r="F34" s="71"/>
      <c r="G34" s="71"/>
      <c r="H34" s="71"/>
    </row>
    <row r="35" spans="1:8" x14ac:dyDescent="0.35">
      <c r="A35" s="71"/>
      <c r="B35" s="55" t="str">
        <f t="array" ref="B35">IFERROR(
 INDEX(Workflows!J$3:J$992,
  SMALL(
   IF(
    LOWER(Workflows!$F$3:$F$992)=LOWER("LMT"),
    ROW(Workflows!$D$3:J$992)-ROW(Workflows!J$3)+1
   ),
   ROWS(Workflows!J$3:Workflows!#REF!)
  )
 ),"")</f>
        <v/>
      </c>
      <c r="C35" s="55" t="str">
        <f t="array" ref="C35">IFERROR(
 INDEX(Workflows!K$3:K$992,
  SMALL(
   IF(
    LOWER(Workflows!$F$3:$F$992)=LOWER("LMT"),
    ROW(Workflows!$D$3:K$992)-ROW(Workflows!K$3)+1
   ),
   ROWS(Workflows!K$3:Workflows!#REF!)
  )
 ),"")</f>
        <v/>
      </c>
      <c r="D35" s="71"/>
      <c r="E35" s="71"/>
      <c r="F35" s="71"/>
      <c r="G35" s="71"/>
      <c r="H35" s="71"/>
    </row>
    <row r="36" spans="1:8" x14ac:dyDescent="0.35">
      <c r="A36" s="71"/>
      <c r="B36" s="55" t="str">
        <f t="array" ref="B36">IFERROR(
 INDEX(Workflows!J$3:J$992,
  SMALL(
   IF(
    LOWER(Workflows!$F$3:$F$992)=LOWER("LMT"),
    ROW(Workflows!$D$3:J$992)-ROW(Workflows!J$3)+1
   ),
   ROWS(Workflows!J$3:Workflows!#REF!)
  )
 ),"")</f>
        <v/>
      </c>
      <c r="C36" s="55" t="str">
        <f t="array" ref="C36">IFERROR(
 INDEX(Workflows!K$3:K$992,
  SMALL(
   IF(
    LOWER(Workflows!$F$3:$F$992)=LOWER("LMT"),
    ROW(Workflows!$D$3:K$992)-ROW(Workflows!K$3)+1
   ),
   ROWS(Workflows!K$3:Workflows!#REF!)
  )
 ),"")</f>
        <v/>
      </c>
      <c r="D36" s="71"/>
      <c r="E36" s="71"/>
      <c r="F36" s="71"/>
      <c r="G36" s="71"/>
      <c r="H36" s="71"/>
    </row>
    <row r="37" spans="1:8" x14ac:dyDescent="0.35">
      <c r="A37" s="71"/>
      <c r="B37" s="55" t="str">
        <f t="array" ref="B37">IFERROR(
 INDEX(Workflows!J$3:J$992,
  SMALL(
   IF(
    LOWER(Workflows!$F$3:$F$992)=LOWER("LMT"),
    ROW(Workflows!$D$3:J$992)-ROW(Workflows!J$3)+1
   ),
   ROWS(Workflows!J$3:Workflows!#REF!)
  )
 ),"")</f>
        <v/>
      </c>
      <c r="C37" s="55" t="str">
        <f t="array" ref="C37">IFERROR(
 INDEX(Workflows!K$3:K$992,
  SMALL(
   IF(
    LOWER(Workflows!$F$3:$F$992)=LOWER("LMT"),
    ROW(Workflows!$D$3:K$992)-ROW(Workflows!K$3)+1
   ),
   ROWS(Workflows!K$3:Workflows!#REF!)
  )
 ),"")</f>
        <v/>
      </c>
      <c r="D37" s="71"/>
      <c r="E37" s="71"/>
      <c r="F37" s="71"/>
      <c r="G37" s="71"/>
      <c r="H37" s="71"/>
    </row>
    <row r="38" spans="1:8" x14ac:dyDescent="0.35">
      <c r="A38" s="71"/>
      <c r="B38" s="55" t="str">
        <f t="array" ref="B38">IFERROR(
 INDEX(Workflows!J$3:J$992,
  SMALL(
   IF(
    LOWER(Workflows!$F$3:$F$992)=LOWER("LMT"),
    ROW(Workflows!$D$3:J$992)-ROW(Workflows!J$3)+1
   ),
   ROWS(Workflows!J$3:Workflows!#REF!)
  )
 ),"")</f>
        <v/>
      </c>
      <c r="C38" s="55" t="str">
        <f t="array" ref="C38">IFERROR(
 INDEX(Workflows!K$3:K$992,
  SMALL(
   IF(
    LOWER(Workflows!$F$3:$F$992)=LOWER("LMT"),
    ROW(Workflows!$D$3:K$992)-ROW(Workflows!K$3)+1
   ),
   ROWS(Workflows!K$3:Workflows!#REF!)
  )
 ),"")</f>
        <v/>
      </c>
      <c r="D38" s="71"/>
      <c r="E38" s="71"/>
      <c r="F38" s="71"/>
      <c r="G38" s="71"/>
      <c r="H38" s="71"/>
    </row>
    <row r="39" spans="1:8" x14ac:dyDescent="0.35">
      <c r="A39" s="71"/>
      <c r="B39" s="55" t="str">
        <f t="array" ref="B39">IFERROR(
 INDEX(Workflows!J$3:J$992,
  SMALL(
   IF(
    LOWER(Workflows!$F$3:$F$992)=LOWER("LMT"),
    ROW(Workflows!$D$3:J$992)-ROW(Workflows!J$3)+1
   ),
   ROWS(Workflows!J$3:Workflows!#REF!)
  )
 ),"")</f>
        <v/>
      </c>
      <c r="C39" s="55" t="str">
        <f t="array" ref="C39">IFERROR(
 INDEX(Workflows!K$3:K$992,
  SMALL(
   IF(
    LOWER(Workflows!$F$3:$F$992)=LOWER("LMT"),
    ROW(Workflows!$D$3:K$992)-ROW(Workflows!K$3)+1
   ),
   ROWS(Workflows!K$3:Workflows!#REF!)
  )
 ),"")</f>
        <v/>
      </c>
      <c r="D39" s="71"/>
      <c r="E39" s="71"/>
      <c r="F39" s="71"/>
      <c r="G39" s="71"/>
      <c r="H39" s="71"/>
    </row>
    <row r="40" spans="1:8" x14ac:dyDescent="0.35">
      <c r="A40" s="71"/>
      <c r="B40" s="55" t="str">
        <f t="array" ref="B40">IFERROR(
 INDEX(Workflows!J$3:J$992,
  SMALL(
   IF(
    LOWER(Workflows!$F$3:$F$992)=LOWER("LMT"),
    ROW(Workflows!$D$3:J$992)-ROW(Workflows!J$3)+1
   ),
   ROWS(Workflows!J$3:Workflows!#REF!)
  )
 ),"")</f>
        <v/>
      </c>
      <c r="C40" s="55" t="str">
        <f t="array" ref="C40">IFERROR(
 INDEX(Workflows!K$3:K$992,
  SMALL(
   IF(
    LOWER(Workflows!$F$3:$F$992)=LOWER("LMT"),
    ROW(Workflows!$D$3:K$992)-ROW(Workflows!K$3)+1
   ),
   ROWS(Workflows!K$3:Workflows!#REF!)
  )
 ),"")</f>
        <v/>
      </c>
      <c r="D40" s="71"/>
      <c r="E40" s="71"/>
      <c r="F40" s="71"/>
      <c r="G40" s="71"/>
      <c r="H40" s="71"/>
    </row>
    <row r="41" spans="1:8" x14ac:dyDescent="0.35">
      <c r="A41" s="71"/>
      <c r="B41" s="55" t="str">
        <f t="array" ref="B41">IFERROR(
 INDEX(Workflows!J$3:J$992,
  SMALL(
   IF(
    LOWER(Workflows!$F$3:$F$992)=LOWER("LMT"),
    ROW(Workflows!$D$3:J$992)-ROW(Workflows!J$3)+1
   ),
   ROWS(Workflows!J$3:Workflows!#REF!)
  )
 ),"")</f>
        <v/>
      </c>
      <c r="C41" s="55" t="str">
        <f t="array" ref="C41">IFERROR(
 INDEX(Workflows!K$3:K$992,
  SMALL(
   IF(
    LOWER(Workflows!$F$3:$F$992)=LOWER("LMT"),
    ROW(Workflows!$D$3:K$992)-ROW(Workflows!K$3)+1
   ),
   ROWS(Workflows!K$3:Workflows!#REF!)
  )
 ),"")</f>
        <v/>
      </c>
      <c r="D41" s="71"/>
      <c r="E41" s="71"/>
      <c r="F41" s="71"/>
      <c r="G41" s="71"/>
      <c r="H41" s="71"/>
    </row>
    <row r="42" spans="1:8" x14ac:dyDescent="0.35">
      <c r="A42" s="71"/>
      <c r="B42" s="55" t="str">
        <f t="array" ref="B42">IFERROR(
 INDEX(Workflows!J$3:J$992,
  SMALL(
   IF(
    LOWER(Workflows!$F$3:$F$992)=LOWER("LMT"),
    ROW(Workflows!$D$3:J$992)-ROW(Workflows!J$3)+1
   ),
   ROWS(Workflows!J$3:Workflows!#REF!)
  )
 ),"")</f>
        <v/>
      </c>
      <c r="C42" s="55" t="str">
        <f t="array" ref="C42">IFERROR(
 INDEX(Workflows!K$3:K$992,
  SMALL(
   IF(
    LOWER(Workflows!$F$3:$F$992)=LOWER("LMT"),
    ROW(Workflows!$D$3:K$992)-ROW(Workflows!K$3)+1
   ),
   ROWS(Workflows!K$3:Workflows!#REF!)
  )
 ),"")</f>
        <v/>
      </c>
      <c r="D42" s="71"/>
      <c r="E42" s="71"/>
      <c r="F42" s="71"/>
      <c r="G42" s="71"/>
      <c r="H42" s="71"/>
    </row>
    <row r="43" spans="1:8" x14ac:dyDescent="0.35">
      <c r="A43" s="71"/>
      <c r="B43" s="55" t="str">
        <f t="array" ref="B43">IFERROR(
 INDEX(Workflows!J$3:J$992,
  SMALL(
   IF(
    LOWER(Workflows!$F$3:$F$992)=LOWER("LMT"),
    ROW(Workflows!$D$3:J$992)-ROW(Workflows!J$3)+1
   ),
   ROWS(Workflows!J$3:Workflows!#REF!)
  )
 ),"")</f>
        <v/>
      </c>
      <c r="C43" s="55" t="str">
        <f t="array" ref="C43">IFERROR(
 INDEX(Workflows!K$3:K$992,
  SMALL(
   IF(
    LOWER(Workflows!$F$3:$F$992)=LOWER("LMT"),
    ROW(Workflows!$D$3:K$992)-ROW(Workflows!K$3)+1
   ),
   ROWS(Workflows!K$3:Workflows!#REF!)
  )
 ),"")</f>
        <v/>
      </c>
      <c r="D43" s="71"/>
      <c r="E43" s="71"/>
      <c r="F43" s="71"/>
      <c r="G43" s="71"/>
      <c r="H43" s="71"/>
    </row>
    <row r="44" spans="1:8" x14ac:dyDescent="0.35">
      <c r="A44" s="71"/>
      <c r="B44" s="55" t="str">
        <f t="array" ref="B44">IFERROR(
 INDEX(Workflows!J$3:J$992,
  SMALL(
   IF(
    LOWER(Workflows!$F$3:$F$992)=LOWER("LMT"),
    ROW(Workflows!$D$3:J$992)-ROW(Workflows!J$3)+1
   ),
   ROWS(Workflows!J$3:Workflows!#REF!)
  )
 ),"")</f>
        <v/>
      </c>
      <c r="C44" s="55" t="str">
        <f t="array" ref="C44">IFERROR(
 INDEX(Workflows!K$3:K$992,
  SMALL(
   IF(
    LOWER(Workflows!$F$3:$F$992)=LOWER("LMT"),
    ROW(Workflows!$D$3:K$992)-ROW(Workflows!K$3)+1
   ),
   ROWS(Workflows!K$3:Workflows!#REF!)
  )
 ),"")</f>
        <v/>
      </c>
      <c r="D44" s="71"/>
      <c r="E44" s="71"/>
      <c r="F44" s="71"/>
      <c r="G44" s="71"/>
      <c r="H44" s="71"/>
    </row>
    <row r="45" spans="1:8" x14ac:dyDescent="0.35">
      <c r="A45" s="71"/>
      <c r="B45" s="55" t="str">
        <f t="array" ref="B45">IFERROR(
 INDEX(Workflows!J$3:J$992,
  SMALL(
   IF(
    LOWER(Workflows!$F$3:$F$992)=LOWER("LMT"),
    ROW(Workflows!$D$3:J$992)-ROW(Workflows!J$3)+1
   ),
   ROWS(Workflows!J$3:Workflows!#REF!)
  )
 ),"")</f>
        <v/>
      </c>
      <c r="C45" s="55" t="str">
        <f t="array" ref="C45">IFERROR(
 INDEX(Workflows!K$3:K$992,
  SMALL(
   IF(
    LOWER(Workflows!$F$3:$F$992)=LOWER("LMT"),
    ROW(Workflows!$D$3:K$992)-ROW(Workflows!K$3)+1
   ),
   ROWS(Workflows!K$3:Workflows!#REF!)
  )
 ),"")</f>
        <v/>
      </c>
      <c r="D45" s="71"/>
      <c r="E45" s="71"/>
      <c r="F45" s="71"/>
      <c r="G45" s="71"/>
      <c r="H45" s="71"/>
    </row>
    <row r="46" spans="1:8" x14ac:dyDescent="0.35">
      <c r="A46" s="71"/>
      <c r="B46" s="55" t="str">
        <f t="array" ref="B46">IFERROR(
 INDEX(Workflows!J$3:J$992,
  SMALL(
   IF(
    LOWER(Workflows!$F$3:$F$992)=LOWER("LMT"),
    ROW(Workflows!$D$3:J$992)-ROW(Workflows!J$3)+1
   ),
   ROWS(Workflows!J$3:Workflows!#REF!)
  )
 ),"")</f>
        <v/>
      </c>
      <c r="C46" s="55" t="str">
        <f t="array" ref="C46">IFERROR(
 INDEX(Workflows!K$3:K$992,
  SMALL(
   IF(
    LOWER(Workflows!$F$3:$F$992)=LOWER("LMT"),
    ROW(Workflows!$D$3:K$992)-ROW(Workflows!K$3)+1
   ),
   ROWS(Workflows!K$3:Workflows!#REF!)
  )
 ),"")</f>
        <v/>
      </c>
      <c r="D46" s="71"/>
      <c r="E46" s="71"/>
      <c r="F46" s="71"/>
      <c r="G46" s="71"/>
      <c r="H46" s="71"/>
    </row>
    <row r="47" spans="1:8" x14ac:dyDescent="0.35">
      <c r="A47" s="71"/>
      <c r="B47" s="55" t="str">
        <f t="array" ref="B47">IFERROR(
 INDEX(Workflows!J$3:J$992,
  SMALL(
   IF(
    LOWER(Workflows!$F$3:$F$992)=LOWER("LMT"),
    ROW(Workflows!$D$3:J$992)-ROW(Workflows!J$3)+1
   ),
   ROWS(Workflows!J$3:Workflows!#REF!)
  )
 ),"")</f>
        <v/>
      </c>
      <c r="C47" s="55" t="str">
        <f t="array" ref="C47">IFERROR(
 INDEX(Workflows!K$3:K$992,
  SMALL(
   IF(
    LOWER(Workflows!$F$3:$F$992)=LOWER("LMT"),
    ROW(Workflows!$D$3:K$992)-ROW(Workflows!K$3)+1
   ),
   ROWS(Workflows!K$3:Workflows!#REF!)
  )
 ),"")</f>
        <v/>
      </c>
      <c r="D47" s="71"/>
      <c r="E47" s="71"/>
      <c r="F47" s="71"/>
      <c r="G47" s="71"/>
      <c r="H47" s="71"/>
    </row>
    <row r="48" spans="1:8" x14ac:dyDescent="0.35">
      <c r="A48" s="71"/>
      <c r="B48" s="55" t="str">
        <f t="array" ref="B48">IFERROR(
 INDEX(Workflows!J$3:J$992,
  SMALL(
   IF(
    LOWER(Workflows!$F$3:$F$992)=LOWER("LMT"),
    ROW(Workflows!$D$3:J$992)-ROW(Workflows!J$3)+1
   ),
   ROWS(Workflows!J$3:Workflows!#REF!)
  )
 ),"")</f>
        <v/>
      </c>
      <c r="C48" s="55" t="str">
        <f t="array" ref="C48">IFERROR(
 INDEX(Workflows!K$3:K$992,
  SMALL(
   IF(
    LOWER(Workflows!$F$3:$F$992)=LOWER("LMT"),
    ROW(Workflows!$D$3:K$992)-ROW(Workflows!K$3)+1
   ),
   ROWS(Workflows!K$3:Workflows!#REF!)
  )
 ),"")</f>
        <v/>
      </c>
      <c r="D48" s="71"/>
      <c r="E48" s="71"/>
      <c r="F48" s="71"/>
      <c r="G48" s="71"/>
      <c r="H48" s="71"/>
    </row>
    <row r="49" spans="1:8" x14ac:dyDescent="0.35">
      <c r="A49" s="71"/>
      <c r="B49" s="55" t="str">
        <f t="array" ref="B49">IFERROR(
 INDEX(Workflows!J$3:J$992,
  SMALL(
   IF(
    LOWER(Workflows!$F$3:$F$992)=LOWER("LMT"),
    ROW(Workflows!$D$3:J$992)-ROW(Workflows!J$3)+1
   ),
   ROWS(Workflows!J$3:Workflows!#REF!)
  )
 ),"")</f>
        <v/>
      </c>
      <c r="C49" s="55" t="str">
        <f t="array" ref="C49">IFERROR(
 INDEX(Workflows!K$3:K$992,
  SMALL(
   IF(
    LOWER(Workflows!$F$3:$F$992)=LOWER("LMT"),
    ROW(Workflows!$D$3:K$992)-ROW(Workflows!K$3)+1
   ),
   ROWS(Workflows!K$3:Workflows!#REF!)
  )
 ),"")</f>
        <v/>
      </c>
      <c r="D49" s="71"/>
      <c r="E49" s="71"/>
      <c r="F49" s="71"/>
      <c r="G49" s="71"/>
      <c r="H49" s="71"/>
    </row>
    <row r="50" spans="1:8" x14ac:dyDescent="0.35">
      <c r="A50" s="71"/>
      <c r="B50" s="55" t="str">
        <f t="array" ref="B50">IFERROR(
 INDEX(Workflows!J$3:J$992,
  SMALL(
   IF(
    LOWER(Workflows!$F$3:$F$992)=LOWER("LMT"),
    ROW(Workflows!$D$3:J$992)-ROW(Workflows!J$3)+1
   ),
   ROWS(Workflows!J$3:Workflows!#REF!)
  )
 ),"")</f>
        <v/>
      </c>
      <c r="C50" s="55" t="str">
        <f t="array" ref="C50">IFERROR(
 INDEX(Workflows!K$3:K$992,
  SMALL(
   IF(
    LOWER(Workflows!$F$3:$F$992)=LOWER("LMT"),
    ROW(Workflows!$D$3:K$992)-ROW(Workflows!K$3)+1
   ),
   ROWS(Workflows!K$3:Workflows!#REF!)
  )
 ),"")</f>
        <v/>
      </c>
      <c r="D50" s="71"/>
      <c r="E50" s="71"/>
      <c r="F50" s="71"/>
      <c r="G50" s="71"/>
      <c r="H50" s="71"/>
    </row>
    <row r="51" spans="1:8" x14ac:dyDescent="0.35">
      <c r="A51" s="71"/>
      <c r="B51" s="55" t="str">
        <f t="array" ref="B51">IFERROR(
 INDEX(Workflows!J$3:J$992,
  SMALL(
   IF(
    LOWER(Workflows!$F$3:$F$992)=LOWER("LMT"),
    ROW(Workflows!$D$3:J$992)-ROW(Workflows!J$3)+1
   ),
   ROWS(Workflows!J$3:Workflows!#REF!)
  )
 ),"")</f>
        <v/>
      </c>
      <c r="C51" s="55" t="str">
        <f t="array" ref="C51">IFERROR(
 INDEX(Workflows!K$3:K$992,
  SMALL(
   IF(
    LOWER(Workflows!$F$3:$F$992)=LOWER("LMT"),
    ROW(Workflows!$D$3:K$992)-ROW(Workflows!K$3)+1
   ),
   ROWS(Workflows!K$3:Workflows!#REF!)
  )
 ),"")</f>
        <v/>
      </c>
      <c r="D51" s="71"/>
      <c r="E51" s="71"/>
      <c r="F51" s="71"/>
      <c r="G51" s="71"/>
      <c r="H51" s="71"/>
    </row>
  </sheetData>
  <protectedRanges>
    <protectedRange sqref="E14:F14" name="Range1"/>
    <protectedRange sqref="E16:F16" name="Range1_1"/>
    <protectedRange sqref="E17:F17" name="Range9_3"/>
    <protectedRange sqref="E20:F20" name="Range9_4"/>
  </protectedRanges>
  <dataValidations count="2">
    <dataValidation type="list" allowBlank="1" showInputMessage="1" showErrorMessage="1" sqref="D3:D13" xr:uid="{00000000-0002-0000-7300-000000000000}">
      <formula1>expressionList</formula1>
    </dataValidation>
    <dataValidation type="custom" allowBlank="1" showInputMessage="1" showErrorMessage="1" errorTitle="Incorrect number" error="Number of Keys and Alias are not matching._x000a_Ensure that the #keys are matching with #alias specified" sqref="F23:F51 F3:F13 H3:H15 H17:H51 E14:F14 E21:F22" xr:uid="{00000000-0002-0000-7300-000001000000}">
      <formula1>((LEN(TRIM(D3))-LEN(SUBSTITUTE(TRIM(D3),",",""))+1) = (LEN(TRIM(E3))-LEN(SUBSTITUTE(TRIM(E3),",",""))+1))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7300-000002000000}">
          <x14:formula1>
            <xm:f>'Validation Values'!$A$6:$A$8</xm:f>
          </x14:formula1>
          <xm:sqref>A3:A51</xm:sqref>
        </x14:dataValidation>
      </x14:dataValidation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1">
    <tabColor rgb="FF92D050"/>
  </sheetPr>
  <dimension ref="A2:F33"/>
  <sheetViews>
    <sheetView showGridLines="0" zoomScale="58" zoomScaleNormal="58" workbookViewId="0">
      <selection activeCell="F3" sqref="F3:F5"/>
    </sheetView>
  </sheetViews>
  <sheetFormatPr defaultColWidth="8.81640625" defaultRowHeight="14.5" x14ac:dyDescent="0.35"/>
  <cols>
    <col min="1" max="1" width="12.1796875" style="28" customWidth="1"/>
    <col min="2" max="3" width="26.36328125" style="28" customWidth="1"/>
    <col min="4" max="4" width="11.81640625" style="28" bestFit="1" customWidth="1"/>
    <col min="5" max="7" width="8.81640625" style="28"/>
    <col min="8" max="8" width="33.1796875" style="28" customWidth="1"/>
    <col min="9" max="16384" width="8.81640625" style="28"/>
  </cols>
  <sheetData>
    <row r="2" spans="1:6" x14ac:dyDescent="0.35">
      <c r="A2" s="20" t="s">
        <v>225</v>
      </c>
    </row>
    <row r="3" spans="1:6" x14ac:dyDescent="0.35">
      <c r="A3" s="29" t="s">
        <v>122</v>
      </c>
      <c r="B3" s="29" t="s">
        <v>11</v>
      </c>
      <c r="C3" s="29" t="s">
        <v>12</v>
      </c>
      <c r="D3" s="29" t="s">
        <v>45</v>
      </c>
      <c r="F3" s="113" t="s">
        <v>1162</v>
      </c>
    </row>
    <row r="4" spans="1:6" x14ac:dyDescent="0.35">
      <c r="A4" s="51">
        <f>IF(ISBLANK(DataSource!A3),"",DataSource!A3)</f>
        <v>1</v>
      </c>
      <c r="B4" s="51" t="str">
        <f>IF(ISBLANK(DataSource!B3),"",DataSource!B3)</f>
        <v>DSDK</v>
      </c>
      <c r="C4" s="51" t="str">
        <f>IF(ISBLANK(DataSource!C3),"",DataSource!C3)</f>
        <v>EVENTS</v>
      </c>
      <c r="D4" s="8" t="s">
        <v>41</v>
      </c>
      <c r="F4" s="29" t="s">
        <v>1163</v>
      </c>
    </row>
    <row r="5" spans="1:6" x14ac:dyDescent="0.35">
      <c r="A5" s="51">
        <f>IF(ISBLANK(DataSource!A4),"",DataSource!A4)</f>
        <v>2</v>
      </c>
      <c r="B5" s="51" t="str">
        <f>IF(ISBLANK(DataSource!B4),"",DataSource!B4)</f>
        <v>DSDK</v>
      </c>
      <c r="C5" s="51" t="str">
        <f>IF(ISBLANK(DataSource!C4),"",DataSource!C4)</f>
        <v>CONVERSIONS</v>
      </c>
      <c r="D5" s="8" t="s">
        <v>42</v>
      </c>
      <c r="F5" s="30" t="b">
        <v>0</v>
      </c>
    </row>
    <row r="6" spans="1:6" x14ac:dyDescent="0.35">
      <c r="A6" s="51">
        <f>IF(ISBLANK(DataSource!A5),"",DataSource!A5)</f>
        <v>3</v>
      </c>
      <c r="B6" s="51" t="str">
        <f>IF(ISBLANK(DataSource!B5),"",DataSource!B5)</f>
        <v>DSDK</v>
      </c>
      <c r="C6" s="51" t="str">
        <f>IF(ISBLANK(DataSource!C5),"",DataSource!C5)</f>
        <v>SESSIONS</v>
      </c>
      <c r="D6" s="15" t="s">
        <v>42</v>
      </c>
    </row>
    <row r="7" spans="1:6" x14ac:dyDescent="0.35">
      <c r="A7" s="51">
        <f>IF(ISBLANK(DataSource!A6),"",DataSource!A6)</f>
        <v>4</v>
      </c>
      <c r="B7" s="51" t="str">
        <f>IF(ISBLANK(DataSource!B6),"",DataSource!B6)</f>
        <v>DSDK</v>
      </c>
      <c r="C7" s="51" t="str">
        <f>IF(ISBLANK(DataSource!C6),"",DataSource!C6)</f>
        <v>USERPROFILE</v>
      </c>
      <c r="D7" s="15" t="s">
        <v>41</v>
      </c>
    </row>
    <row r="8" spans="1:6" x14ac:dyDescent="0.35">
      <c r="A8" s="51">
        <f>IF(ISBLANK(DataSource!A7),"",DataSource!A7)</f>
        <v>5</v>
      </c>
      <c r="B8" s="51" t="str">
        <f>IF(ISBLANK(DataSource!B7),"",DataSource!B7)</f>
        <v>DSDK</v>
      </c>
      <c r="C8" s="51" t="str">
        <f>IF(ISBLANK(DataSource!C7),"",DataSource!C7)</f>
        <v>LMT</v>
      </c>
      <c r="D8" s="15" t="s">
        <v>41</v>
      </c>
    </row>
    <row r="9" spans="1:6" x14ac:dyDescent="0.35">
      <c r="A9" s="51">
        <f>IF(ISBLANK(DataSource!A8),"",DataSource!A8)</f>
        <v>6</v>
      </c>
      <c r="B9" s="51" t="str">
        <f>IF(ISBLANK(DataSource!B8),"",DataSource!B8)</f>
        <v>DSDK</v>
      </c>
      <c r="C9" s="51" t="str">
        <f>IF(ISBLANK(DataSource!C8),"",DataSource!C8)</f>
        <v>IDENTITY</v>
      </c>
      <c r="D9" s="15" t="s">
        <v>41</v>
      </c>
    </row>
    <row r="10" spans="1:6" x14ac:dyDescent="0.35">
      <c r="A10" s="51">
        <f>IF(ISBLANK(DataSource!A9),"",DataSource!A9)</f>
        <v>7</v>
      </c>
      <c r="B10" s="51" t="str">
        <f>IF(ISBLANK(DataSource!B9),"",DataSource!B9)</f>
        <v>FACEBOOK</v>
      </c>
      <c r="C10" s="51" t="str">
        <f>IF(ISBLANK(DataSource!C9),"",DataSource!C9)</f>
        <v>EVENTS</v>
      </c>
      <c r="D10" s="15" t="s">
        <v>41</v>
      </c>
    </row>
    <row r="11" spans="1:6" x14ac:dyDescent="0.35">
      <c r="A11" s="51">
        <f>IF(ISBLANK(DataSource!A10),"",DataSource!A10)</f>
        <v>8</v>
      </c>
      <c r="B11" s="51" t="str">
        <f>IF(ISBLANK(DataSource!B10),"",DataSource!B10)</f>
        <v>CUSTOM_ADOBE</v>
      </c>
      <c r="C11" s="51" t="str">
        <f>IF(ISBLANK(DataSource!C10),"",DataSource!C10)</f>
        <v>SESSIONS</v>
      </c>
      <c r="D11" s="105" t="s">
        <v>41</v>
      </c>
    </row>
    <row r="12" spans="1:6" x14ac:dyDescent="0.35">
      <c r="A12" s="51">
        <f>IF(ISBLANK(DataSource!A11),"",DataSource!A11)</f>
        <v>9</v>
      </c>
      <c r="B12" s="51" t="str">
        <f>IF(ISBLANK(DataSource!B11),"",DataSource!B11)</f>
        <v>CUSTOM_ADOBE</v>
      </c>
      <c r="C12" s="51" t="str">
        <f>IF(ISBLANK(DataSource!C11),"",DataSource!C11)</f>
        <v>EVENTS</v>
      </c>
      <c r="D12" s="105" t="s">
        <v>42</v>
      </c>
    </row>
    <row r="13" spans="1:6" x14ac:dyDescent="0.35">
      <c r="A13" s="51">
        <f>IF(ISBLANK(DataSource!A12),"",DataSource!A12)</f>
        <v>10</v>
      </c>
      <c r="B13" s="51" t="str">
        <f>IF(ISBLANK(DataSource!B12),"",DataSource!B12)</f>
        <v>CUSTOM_O2O_QUOTES</v>
      </c>
      <c r="C13" s="51" t="str">
        <f>IF(ISBLANK(DataSource!C12),"",DataSource!C12)</f>
        <v>CONVERSIONS</v>
      </c>
      <c r="D13" s="58" t="s">
        <v>41</v>
      </c>
    </row>
    <row r="14" spans="1:6" x14ac:dyDescent="0.35">
      <c r="A14" s="51">
        <f>IF(ISBLANK(DataSource!A13),"",DataSource!A13)</f>
        <v>11</v>
      </c>
      <c r="B14" s="51" t="str">
        <f>IF(ISBLANK(DataSource!B13),"",DataSource!B13)</f>
        <v>CUSTOM_O2O_BINDS</v>
      </c>
      <c r="C14" s="51" t="str">
        <f>IF(ISBLANK(DataSource!C13),"",DataSource!C13)</f>
        <v>CONVERSIONS</v>
      </c>
      <c r="D14" s="58" t="s">
        <v>41</v>
      </c>
    </row>
    <row r="15" spans="1:6" x14ac:dyDescent="0.35">
      <c r="A15" s="51">
        <f>IF(ISBLANK(DataSource!A14),"",DataSource!A14)</f>
        <v>12</v>
      </c>
      <c r="B15" s="51" t="str">
        <f>IF(ISBLANK(DataSource!B14),"",DataSource!B14)</f>
        <v>CUSTOM_DISPLAY_REVJET_LMT</v>
      </c>
      <c r="C15" s="51" t="str">
        <f>IF(ISBLANK(DataSource!C14),"",DataSource!C14)</f>
        <v>LMT</v>
      </c>
      <c r="D15" s="58" t="s">
        <v>41</v>
      </c>
    </row>
    <row r="16" spans="1:6" x14ac:dyDescent="0.35">
      <c r="A16" s="51">
        <f>IF(ISBLANK(DataSource!A15),"",DataSource!A15)</f>
        <v>13</v>
      </c>
      <c r="B16" s="51" t="str">
        <f>IF(ISBLANK(DataSource!B15),"",DataSource!B15)</f>
        <v>CUSTOM_DISPLAY_DCM_LMT</v>
      </c>
      <c r="C16" s="51" t="str">
        <f>IF(ISBLANK(DataSource!C15),"",DataSource!C15)</f>
        <v>LMT</v>
      </c>
      <c r="D16" s="58" t="s">
        <v>41</v>
      </c>
    </row>
    <row r="17" spans="1:4" x14ac:dyDescent="0.35">
      <c r="A17" s="51">
        <f>IF(ISBLANK(DataSource!A16),"",DataSource!A16)</f>
        <v>14</v>
      </c>
      <c r="B17" s="51" t="str">
        <f>IF(ISBLANK(DataSource!B16),"",DataSource!B16)</f>
        <v>CUSTOM_DISPLAY_REVJET_SPEND</v>
      </c>
      <c r="C17" s="51" t="str">
        <f>IF(ISBLANK(DataSource!C16),"",DataSource!C16)</f>
        <v>SPEND</v>
      </c>
      <c r="D17" s="58" t="s">
        <v>41</v>
      </c>
    </row>
    <row r="18" spans="1:4" x14ac:dyDescent="0.35">
      <c r="A18" s="51">
        <f>IF(ISBLANK(DataSource!A17),"",DataSource!A17)</f>
        <v>15</v>
      </c>
      <c r="B18" s="51" t="str">
        <f>IF(ISBLANK(DataSource!B17),"",DataSource!B17)</f>
        <v>CUSTOM_DISPLAY_DCM_SPEND</v>
      </c>
      <c r="C18" s="51" t="str">
        <f>IF(ISBLANK(DataSource!C17),"",DataSource!C17)</f>
        <v>SPEND</v>
      </c>
      <c r="D18" s="8" t="s">
        <v>41</v>
      </c>
    </row>
    <row r="19" spans="1:4" x14ac:dyDescent="0.35">
      <c r="A19" s="51">
        <f>IF(ISBLANK(DataSource!A18),"",DataSource!A18)</f>
        <v>16</v>
      </c>
      <c r="B19" s="51" t="str">
        <f>IF(ISBLANK(DataSource!B18),"",DataSource!B18)</f>
        <v>CUSTOM_PAID_SEARCH_LMT</v>
      </c>
      <c r="C19" s="51" t="str">
        <f>IF(ISBLANK(DataSource!C18),"",DataSource!C18)</f>
        <v>LMT</v>
      </c>
      <c r="D19" s="8" t="s">
        <v>41</v>
      </c>
    </row>
    <row r="20" spans="1:4" x14ac:dyDescent="0.35">
      <c r="A20" s="51">
        <f>IF(ISBLANK(DataSource!A19),"",DataSource!A19)</f>
        <v>17</v>
      </c>
      <c r="B20" s="51" t="str">
        <f>IF(ISBLANK(DataSource!B19),"",DataSource!B19)</f>
        <v>CUSTOM_PAID_SEARCH_SPEND</v>
      </c>
      <c r="C20" s="51" t="str">
        <f>IF(ISBLANK(DataSource!C19),"",DataSource!C19)</f>
        <v>SPEND</v>
      </c>
      <c r="D20" s="8" t="s">
        <v>41</v>
      </c>
    </row>
    <row r="21" spans="1:4" x14ac:dyDescent="0.35">
      <c r="A21" s="51">
        <f>IF(ISBLANK(DataSource!A20),"",DataSource!A20)</f>
        <v>18</v>
      </c>
      <c r="B21" s="51" t="str">
        <f>IF(ISBLANK(DataSource!B20),"",DataSource!B20)</f>
        <v>CUSTOM_AFFILIATE_LMT</v>
      </c>
      <c r="C21" s="51" t="str">
        <f>IF(ISBLANK(DataSource!C20),"",DataSource!C20)</f>
        <v>LMT</v>
      </c>
      <c r="D21" s="58" t="s">
        <v>41</v>
      </c>
    </row>
    <row r="22" spans="1:4" x14ac:dyDescent="0.35">
      <c r="A22" s="51">
        <f>IF(ISBLANK(DataSource!A21),"",DataSource!A21)</f>
        <v>19</v>
      </c>
      <c r="B22" s="51" t="str">
        <f>IF(ISBLANK(DataSource!B21),"",DataSource!B21)</f>
        <v>CUSTOM_AFFILIATE_SPEND</v>
      </c>
      <c r="C22" s="51" t="str">
        <f>IF(ISBLANK(DataSource!C21),"",DataSource!C21)</f>
        <v>SPEND</v>
      </c>
      <c r="D22" s="58" t="s">
        <v>41</v>
      </c>
    </row>
    <row r="23" spans="1:4" x14ac:dyDescent="0.35">
      <c r="A23" s="51">
        <f>IF(ISBLANK(DataSource!A22),"",DataSource!A22)</f>
        <v>20</v>
      </c>
      <c r="B23" s="51" t="str">
        <f>IF(ISBLANK(DataSource!B22),"",DataSource!B22)</f>
        <v>CUSTOM_QUOTES_LMT</v>
      </c>
      <c r="C23" s="51" t="str">
        <f>IF(ISBLANK(DataSource!C22),"",DataSource!C22)</f>
        <v>LMT</v>
      </c>
      <c r="D23" s="58" t="s">
        <v>41</v>
      </c>
    </row>
    <row r="24" spans="1:4" x14ac:dyDescent="0.35">
      <c r="A24" s="51">
        <f>IF(ISBLANK(DataSource!A23),"",DataSource!A23)</f>
        <v>21</v>
      </c>
      <c r="B24" s="51" t="str">
        <f>IF(ISBLANK(DataSource!B23),"",DataSource!B23)</f>
        <v>CUSTOM_BINDS_LMT</v>
      </c>
      <c r="C24" s="51" t="str">
        <f>IF(ISBLANK(DataSource!C23),"",DataSource!C23)</f>
        <v>LMT</v>
      </c>
      <c r="D24" s="58" t="s">
        <v>41</v>
      </c>
    </row>
    <row r="25" spans="1:4" x14ac:dyDescent="0.35">
      <c r="A25" s="51">
        <f>IF(ISBLANK(DataSource!A24),"",DataSource!A24)</f>
        <v>22</v>
      </c>
      <c r="B25" s="51" t="str">
        <f>IF(ISBLANK(DataSource!B24),"",DataSource!B24)</f>
        <v>CUSTOM_PINTEREST</v>
      </c>
      <c r="C25" s="51" t="str">
        <f>IF(ISBLANK(DataSource!C24),"",DataSource!C24)</f>
        <v>LMT</v>
      </c>
      <c r="D25" s="8" t="s">
        <v>41</v>
      </c>
    </row>
    <row r="26" spans="1:4" x14ac:dyDescent="0.35">
      <c r="A26" s="51">
        <f>IF(ISBLANK(DataSource!A25),"",DataSource!A25)</f>
        <v>23</v>
      </c>
      <c r="B26" s="51" t="str">
        <f>IF(ISBLANK(DataSource!B25),"",DataSource!B25)</f>
        <v>CUSTOM_COMSCORE</v>
      </c>
      <c r="C26" s="51" t="str">
        <f>IF(ISBLANK(DataSource!C25),"",DataSource!C25)</f>
        <v>EVENTS</v>
      </c>
      <c r="D26" s="8" t="s">
        <v>41</v>
      </c>
    </row>
    <row r="27" spans="1:4" x14ac:dyDescent="0.35">
      <c r="A27" s="51">
        <f>IF(ISBLANK(DataSource!A26),"",DataSource!A26)</f>
        <v>24</v>
      </c>
      <c r="B27" s="51" t="str">
        <f>IF(ISBLANK(DataSource!B26),"",DataSource!B26)</f>
        <v>CUSTOM_PAID_SEARCH_T2_SPEND</v>
      </c>
      <c r="C27" s="51" t="str">
        <f>IF(ISBLANK(DataSource!C26),"",DataSource!C26)</f>
        <v>SPEND</v>
      </c>
      <c r="D27" s="8" t="s">
        <v>41</v>
      </c>
    </row>
    <row r="28" spans="1:4" x14ac:dyDescent="0.35">
      <c r="A28" s="51">
        <f>IF(ISBLANK(DataSource!A27),"",DataSource!A27)</f>
        <v>25</v>
      </c>
      <c r="B28" s="51" t="str">
        <f>IF(ISBLANK(DataSource!B27),"",DataSource!B27)</f>
        <v>CUSTOM_PAID_SEARCH_T2_LMT</v>
      </c>
      <c r="C28" s="51" t="str">
        <f>IF(ISBLANK(DataSource!C27),"",DataSource!C27)</f>
        <v>LMT</v>
      </c>
      <c r="D28" s="8" t="s">
        <v>41</v>
      </c>
    </row>
    <row r="29" spans="1:4" x14ac:dyDescent="0.35">
      <c r="A29" s="51">
        <f>IF(ISBLANK(DataSource!A28),"",DataSource!A28)</f>
        <v>26</v>
      </c>
      <c r="B29" s="51" t="str">
        <f>IF(ISBLANK(DataSource!B28),"",DataSource!B28)</f>
        <v>CUSTOM_FB_LMT</v>
      </c>
      <c r="C29" s="51" t="str">
        <f>IF(ISBLANK(DataSource!C28),"",DataSource!C28)</f>
        <v>LMT</v>
      </c>
      <c r="D29" s="8" t="s">
        <v>42</v>
      </c>
    </row>
    <row r="30" spans="1:4" x14ac:dyDescent="0.35">
      <c r="A30" s="51">
        <f>IF(ISBLANK(DataSource!A29),"",DataSource!A29)</f>
        <v>27</v>
      </c>
      <c r="B30" s="51" t="str">
        <f>IF(ISBLANK(DataSource!B29),"",DataSource!B29)</f>
        <v>CUSTOM_COMSCORE_SPEND</v>
      </c>
      <c r="C30" s="51" t="str">
        <f>IF(ISBLANK(DataSource!C29),"",DataSource!C29)</f>
        <v>SPEND</v>
      </c>
      <c r="D30" s="8" t="s">
        <v>41</v>
      </c>
    </row>
    <row r="31" spans="1:4" x14ac:dyDescent="0.35">
      <c r="A31" s="51">
        <f>IF(ISBLANK(DataSource!A30),"",DataSource!A30)</f>
        <v>28</v>
      </c>
      <c r="B31" s="51" t="str">
        <f>IF(ISBLANK(DataSource!B30),"",DataSource!B30)</f>
        <v>CUSTOM_FB_SPEND</v>
      </c>
      <c r="C31" s="51" t="str">
        <f>IF(ISBLANK(DataSource!C30),"",DataSource!C30)</f>
        <v>SPEND</v>
      </c>
      <c r="D31" s="8" t="s">
        <v>42</v>
      </c>
    </row>
    <row r="32" spans="1:4" x14ac:dyDescent="0.35">
      <c r="A32" s="51">
        <f>IF(ISBLANK(DataSource!A31),"",DataSource!A31)</f>
        <v>29</v>
      </c>
      <c r="B32" s="51" t="str">
        <f>IF(ISBLANK(DataSource!B31),"",DataSource!B31)</f>
        <v>CUSTOM_COMSCORE_LMT</v>
      </c>
      <c r="C32" s="51" t="str">
        <f>IF(ISBLANK(DataSource!C31),"",DataSource!C31)</f>
        <v>LMT</v>
      </c>
      <c r="D32" s="8" t="s">
        <v>42</v>
      </c>
    </row>
    <row r="33" spans="1:4" x14ac:dyDescent="0.35">
      <c r="A33" s="51">
        <f>IF(ISBLANK(DataSource!A32),"",DataSource!A32)</f>
        <v>30</v>
      </c>
      <c r="B33" s="51" t="str">
        <f>IF(ISBLANK(DataSource!B32),"",DataSource!B32)</f>
        <v>CUSTOM_TVPANEL_LMT</v>
      </c>
      <c r="C33" s="51" t="str">
        <f>IF(ISBLANK(DataSource!C32),"",DataSource!C32)</f>
        <v>LMT</v>
      </c>
      <c r="D33" s="82" t="s">
        <v>41</v>
      </c>
    </row>
  </sheetData>
  <protectedRanges>
    <protectedRange sqref="F5" name="Range2"/>
    <protectedRange sqref="D4:D32" name="Range1_2"/>
  </protectedRanges>
  <dataValidations count="1">
    <dataValidation type="list" showInputMessage="1" showErrorMessage="1" sqref="F5" xr:uid="{441F0A41-B296-3E40-8DFF-B1B4E5252495}">
      <formula1>Enable_Values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00000000-0002-0000-6D00-000000000000}">
          <x14:formula1>
            <xm:f>'Validation Values'!$A$2:$A$3</xm:f>
          </x14:formula1>
          <xm:sqref>D33</xm:sqref>
        </x14:dataValidation>
        <x14:dataValidation type="list" allowBlank="1" showInputMessage="1" showErrorMessage="1" xr:uid="{B5944EA0-FF20-C74C-8FB2-7EB3C7BE70C2}">
          <x14:formula1>
            <xm:f>'Validation Values'!$A$2:$A$3</xm:f>
          </x14:formula1>
          <xm:sqref>D4:D13</xm:sqref>
        </x14:dataValidation>
      </x14:dataValidation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39">
    <tabColor rgb="FF92D050"/>
  </sheetPr>
  <dimension ref="A1:J46"/>
  <sheetViews>
    <sheetView showGridLines="0" zoomScale="163" zoomScaleNormal="140" workbookViewId="0">
      <selection activeCell="G11" sqref="G11"/>
    </sheetView>
  </sheetViews>
  <sheetFormatPr defaultColWidth="8.81640625" defaultRowHeight="14.5" x14ac:dyDescent="0.35"/>
  <cols>
    <col min="1" max="1" width="26.81640625" style="28" bestFit="1" customWidth="1"/>
    <col min="2" max="2" width="19.36328125" style="28" bestFit="1" customWidth="1"/>
    <col min="3" max="3" width="18.81640625" style="28" bestFit="1" customWidth="1"/>
    <col min="4" max="4" width="19.81640625" style="28" bestFit="1" customWidth="1"/>
    <col min="5" max="5" width="20.1796875" style="28" bestFit="1" customWidth="1"/>
    <col min="6" max="7" width="21.453125" style="28" bestFit="1" customWidth="1"/>
    <col min="8" max="8" width="11" style="28" bestFit="1" customWidth="1"/>
    <col min="9" max="9" width="8.1796875" style="28" bestFit="1" customWidth="1"/>
    <col min="10" max="10" width="26.81640625" style="28" bestFit="1" customWidth="1"/>
    <col min="11" max="11" width="18.1796875" style="28" bestFit="1" customWidth="1"/>
    <col min="12" max="16384" width="8.81640625" style="28"/>
  </cols>
  <sheetData>
    <row r="1" spans="1:10" x14ac:dyDescent="0.35">
      <c r="A1" s="31" t="s">
        <v>152</v>
      </c>
      <c r="F1" s="31" t="s">
        <v>18</v>
      </c>
      <c r="G1" s="31"/>
      <c r="H1" s="31"/>
    </row>
    <row r="2" spans="1:10" x14ac:dyDescent="0.35">
      <c r="A2" s="29" t="s">
        <v>119</v>
      </c>
      <c r="B2" s="29" t="s">
        <v>120</v>
      </c>
      <c r="C2" s="29" t="s">
        <v>196</v>
      </c>
      <c r="D2" s="29" t="s">
        <v>193</v>
      </c>
      <c r="F2" s="16" t="str">
        <f>$C$7</f>
        <v>EVENTS_LBIS</v>
      </c>
      <c r="G2" s="29" t="str">
        <f>$D$3</f>
        <v>EVENTS_SRC</v>
      </c>
      <c r="H2" s="29" t="s">
        <v>197</v>
      </c>
      <c r="J2" s="29" t="s">
        <v>866</v>
      </c>
    </row>
    <row r="3" spans="1:10" x14ac:dyDescent="0.35">
      <c r="A3" s="22" t="str">
        <f ca="1">MID(CELL("filename",$A$1),FIND("]",CELL("filename",$A$1))+1,255)</f>
        <v>lbis_EVENTS</v>
      </c>
      <c r="B3" s="22" t="str">
        <f ca="1">LEFT($A$3,FIND("_",$A$3,1)-1)</f>
        <v>lbis</v>
      </c>
      <c r="C3" s="22" t="s">
        <v>276</v>
      </c>
      <c r="D3" s="22" t="str">
        <f>$A$7&amp;+"_SRC"</f>
        <v>EVENTS_SRC</v>
      </c>
      <c r="F3" s="8" t="str">
        <f>'Validation Values'!G3</f>
        <v>evtuuid</v>
      </c>
      <c r="G3" s="8" t="s">
        <v>71</v>
      </c>
      <c r="H3" s="71"/>
      <c r="J3" s="15" t="str">
        <f ca="1">IF(ISBLANK(G3),"",IF(ISNUMBER(G3),"NUMBER",IF(AND(CODE(LEFT(G3,1))=40,CODE(RIGHT(G3,1))=41),"ASIS",IF(AND(CODE(LEFT(G3,1))=39,CODE(RIGHT(G3,1))=39),"STRING",IF(AND(CODE(LEFT(G3,1))=34,CODE(RIGHT(G3,1))=34),"STRING",IF(NOT(ISNA(MATCH(G3,Variables!$B$4:$B$1000,0))),"EXPR",IF(NOT(ISNA(MATCH(G3,INDIRECT($B$3&amp;"_ATTR!$A$3:$A$1000"),0))),"ATTR_RESOLUTION",IF(NOT(ISNA(MATCH(G3,InternalColumnNames,0))),"INTERNAL_ATTR",IF(NOT(ISNA(MATCH(G3,INDIRECT("src_"&amp;INDEX(Workflows!$C$3:$C$1000,MATCH($D$3,Workflows!$J$3:$J$1000,0))&amp;"!$H$3:$H$1000"),0))),"ATTR","OTHER")))))))))</f>
        <v>ATTR</v>
      </c>
    </row>
    <row r="4" spans="1:10" x14ac:dyDescent="0.35">
      <c r="F4" s="8" t="str">
        <f>'Validation Values'!G4</f>
        <v>userid</v>
      </c>
      <c r="G4" s="71" t="str">
        <f>F4</f>
        <v>userid</v>
      </c>
      <c r="H4" s="71"/>
      <c r="J4" s="15" t="str">
        <f ca="1">IF(ISBLANK(G4),"",IF(ISNUMBER(G4),"NUMBER",IF(AND(CODE(LEFT(G4,1))=40,CODE(RIGHT(G4,1))=41),"ASIS",IF(AND(CODE(LEFT(G4,1))=39,CODE(RIGHT(G4,1))=39),"STRING",IF(AND(CODE(LEFT(G4,1))=34,CODE(RIGHT(G4,1))=34),"STRING",IF(NOT(ISNA(MATCH(G4,Variables!$B$4:$B$1000,0))),"EXPR",IF(NOT(ISNA(MATCH(G4,INDIRECT($B$3&amp;"_ATTR!$A$3:$A$1000"),0))),"ATTR_RESOLUTION",IF(NOT(ISNA(MATCH(G4,InternalColumnNames,0))),"INTERNAL_ATTR",IF(NOT(ISNA(MATCH(G4,INDIRECT("src_"&amp;INDEX(Workflows!$C$3:$C$1000,MATCH($D$3,Workflows!$J$3:$J$1000,0))&amp;"!$H$3:$H$1000"),0))),"ATTR","OTHER")))))))))</f>
        <v>ATTR</v>
      </c>
    </row>
    <row r="5" spans="1:10" x14ac:dyDescent="0.35">
      <c r="A5" s="31" t="s">
        <v>151</v>
      </c>
      <c r="F5" s="8" t="str">
        <f>'Validation Values'!G5</f>
        <v>evt_time</v>
      </c>
      <c r="G5" s="71" t="str">
        <f t="shared" ref="G5:G46" si="0">F5</f>
        <v>evt_time</v>
      </c>
      <c r="H5" s="71"/>
      <c r="J5" s="15" t="str">
        <f ca="1">IF(ISBLANK(G5),"",IF(ISNUMBER(G5),"NUMBER",IF(AND(CODE(LEFT(G5,1))=40,CODE(RIGHT(G5,1))=41),"ASIS",IF(AND(CODE(LEFT(G5,1))=39,CODE(RIGHT(G5,1))=39),"STRING",IF(AND(CODE(LEFT(G5,1))=34,CODE(RIGHT(G5,1))=34),"STRING",IF(NOT(ISNA(MATCH(G5,Variables!$B$4:$B$1000,0))),"EXPR",IF(NOT(ISNA(MATCH(G5,INDIRECT($B$3&amp;"_ATTR!$A$3:$A$1000"),0))),"ATTR_RESOLUTION",IF(NOT(ISNA(MATCH(G5,InternalColumnNames,0))),"INTERNAL_ATTR",IF(NOT(ISNA(MATCH(G5,INDIRECT("src_"&amp;INDEX(Workflows!$C$3:$C$1000,MATCH($D$3,Workflows!$J$3:$J$1000,0))&amp;"!$H$3:$H$1000"),0))),"ATTR","OTHER")))))))))</f>
        <v>ATTR</v>
      </c>
    </row>
    <row r="6" spans="1:10" x14ac:dyDescent="0.35">
      <c r="A6" s="29" t="s">
        <v>12</v>
      </c>
      <c r="B6" s="29" t="s">
        <v>198</v>
      </c>
      <c r="C6" s="29" t="s">
        <v>10</v>
      </c>
      <c r="F6" s="8" t="str">
        <f>'Validation Values'!G6</f>
        <v>evt_type_class</v>
      </c>
      <c r="G6" s="71" t="str">
        <f t="shared" si="0"/>
        <v>evt_type_class</v>
      </c>
      <c r="H6" s="71"/>
      <c r="J6" s="15" t="str">
        <f ca="1">IF(ISBLANK(G6),"",IF(ISNUMBER(G6),"NUMBER",IF(AND(CODE(LEFT(G6,1))=40,CODE(RIGHT(G6,1))=41),"ASIS",IF(AND(CODE(LEFT(G6,1))=39,CODE(RIGHT(G6,1))=39),"STRING",IF(AND(CODE(LEFT(G6,1))=34,CODE(RIGHT(G6,1))=34),"STRING",IF(NOT(ISNA(MATCH(G6,Variables!$B$4:$B$1000,0))),"EXPR",IF(NOT(ISNA(MATCH(G6,INDIRECT($B$3&amp;"_ATTR!$A$3:$A$1000"),0))),"ATTR_RESOLUTION",IF(NOT(ISNA(MATCH(G6,InternalColumnNames,0))),"INTERNAL_ATTR",IF(NOT(ISNA(MATCH(G6,INDIRECT("src_"&amp;INDEX(Workflows!$C$3:$C$1000,MATCH($D$3,Workflows!$J$3:$J$1000,0))&amp;"!$H$3:$H$1000"),0))),"ATTR","OTHER")))))))))</f>
        <v>ATTR</v>
      </c>
    </row>
    <row r="7" spans="1:10" x14ac:dyDescent="0.35">
      <c r="A7" s="22" t="s">
        <v>7</v>
      </c>
      <c r="B7" s="22" t="s">
        <v>329</v>
      </c>
      <c r="C7" s="22" t="str">
        <f>$A$7&amp;+"_LBIS"</f>
        <v>EVENTS_LBIS</v>
      </c>
      <c r="F7" s="8" t="str">
        <f>'Validation Values'!G7</f>
        <v>evt_campaign_key</v>
      </c>
      <c r="G7" s="71" t="str">
        <f t="shared" si="0"/>
        <v>evt_campaign_key</v>
      </c>
      <c r="H7" s="71"/>
      <c r="J7" s="15" t="str">
        <f ca="1">IF(ISBLANK(G7),"",IF(ISNUMBER(G7),"NUMBER",IF(AND(CODE(LEFT(G7,1))=40,CODE(RIGHT(G7,1))=41),"ASIS",IF(AND(CODE(LEFT(G7,1))=39,CODE(RIGHT(G7,1))=39),"STRING",IF(AND(CODE(LEFT(G7,1))=34,CODE(RIGHT(G7,1))=34),"STRING",IF(NOT(ISNA(MATCH(G7,Variables!$B$4:$B$1000,0))),"EXPR",IF(NOT(ISNA(MATCH(G7,INDIRECT($B$3&amp;"_ATTR!$A$3:$A$1000"),0))),"ATTR_RESOLUTION",IF(NOT(ISNA(MATCH(G7,InternalColumnNames,0))),"INTERNAL_ATTR",IF(NOT(ISNA(MATCH(G7,INDIRECT("src_"&amp;INDEX(Workflows!$C$3:$C$1000,MATCH($D$3,Workflows!$J$3:$J$1000,0))&amp;"!$H$3:$H$1000"),0))),"ATTR","OTHER")))))))))</f>
        <v>ATTR</v>
      </c>
    </row>
    <row r="8" spans="1:10" x14ac:dyDescent="0.35">
      <c r="F8" s="8" t="str">
        <f>'Validation Values'!G8</f>
        <v>evt_placement_key</v>
      </c>
      <c r="G8" s="71" t="str">
        <f t="shared" si="0"/>
        <v>evt_placement_key</v>
      </c>
      <c r="H8" s="71"/>
      <c r="J8" s="15" t="str">
        <f ca="1">IF(ISBLANK(G8),"",IF(ISNUMBER(G8),"NUMBER",IF(AND(CODE(LEFT(G8,1))=40,CODE(RIGHT(G8,1))=41),"ASIS",IF(AND(CODE(LEFT(G8,1))=39,CODE(RIGHT(G8,1))=39),"STRING",IF(AND(CODE(LEFT(G8,1))=34,CODE(RIGHT(G8,1))=34),"STRING",IF(NOT(ISNA(MATCH(G8,Variables!$B$4:$B$1000,0))),"EXPR",IF(NOT(ISNA(MATCH(G8,INDIRECT($B$3&amp;"_ATTR!$A$3:$A$1000"),0))),"ATTR_RESOLUTION",IF(NOT(ISNA(MATCH(G8,InternalColumnNames,0))),"INTERNAL_ATTR",IF(NOT(ISNA(MATCH(G8,INDIRECT("src_"&amp;INDEX(Workflows!$C$3:$C$1000,MATCH($D$3,Workflows!$J$3:$J$1000,0))&amp;"!$H$3:$H$1000"),0))),"ATTR","OTHER")))))))))</f>
        <v>ATTR</v>
      </c>
    </row>
    <row r="9" spans="1:10" x14ac:dyDescent="0.35">
      <c r="F9" s="8" t="str">
        <f>'Validation Values'!G9</f>
        <v>evt_creative_key</v>
      </c>
      <c r="G9" s="71" t="str">
        <f t="shared" si="0"/>
        <v>evt_creative_key</v>
      </c>
      <c r="H9" s="71"/>
      <c r="J9" s="15" t="str">
        <f ca="1">IF(ISBLANK(G9),"",IF(ISNUMBER(G9),"NUMBER",IF(AND(CODE(LEFT(G9,1))=40,CODE(RIGHT(G9,1))=41),"ASIS",IF(AND(CODE(LEFT(G9,1))=39,CODE(RIGHT(G9,1))=39),"STRING",IF(AND(CODE(LEFT(G9,1))=34,CODE(RIGHT(G9,1))=34),"STRING",IF(NOT(ISNA(MATCH(G9,Variables!$B$4:$B$1000,0))),"EXPR",IF(NOT(ISNA(MATCH(G9,INDIRECT($B$3&amp;"_ATTR!$A$3:$A$1000"),0))),"ATTR_RESOLUTION",IF(NOT(ISNA(MATCH(G9,InternalColumnNames,0))),"INTERNAL_ATTR",IF(NOT(ISNA(MATCH(G9,INDIRECT("src_"&amp;INDEX(Workflows!$C$3:$C$1000,MATCH($D$3,Workflows!$J$3:$J$1000,0))&amp;"!$H$3:$H$1000"),0))),"ATTR","OTHER")))))))))</f>
        <v>ATTR</v>
      </c>
    </row>
    <row r="10" spans="1:10" x14ac:dyDescent="0.35">
      <c r="A10" s="31" t="s">
        <v>124</v>
      </c>
      <c r="F10" s="8" t="str">
        <f>'Validation Values'!G10</f>
        <v>evt_geo_key</v>
      </c>
      <c r="G10" s="71" t="str">
        <f t="shared" si="0"/>
        <v>evt_geo_key</v>
      </c>
      <c r="H10" s="71"/>
      <c r="J10" s="15" t="str">
        <f ca="1">IF(ISBLANK(G10),"",IF(ISNUMBER(G10),"NUMBER",IF(AND(CODE(LEFT(G10,1))=40,CODE(RIGHT(G10,1))=41),"ASIS",IF(AND(CODE(LEFT(G10,1))=39,CODE(RIGHT(G10,1))=39),"STRING",IF(AND(CODE(LEFT(G10,1))=34,CODE(RIGHT(G10,1))=34),"STRING",IF(NOT(ISNA(MATCH(G10,Variables!$B$4:$B$1000,0))),"EXPR",IF(NOT(ISNA(MATCH(G10,INDIRECT($B$3&amp;"_ATTR!$A$3:$A$1000"),0))),"ATTR_RESOLUTION",IF(NOT(ISNA(MATCH(G10,InternalColumnNames,0))),"INTERNAL_ATTR",IF(NOT(ISNA(MATCH(G10,INDIRECT("src_"&amp;INDEX(Workflows!$C$3:$C$1000,MATCH($D$3,Workflows!$J$3:$J$1000,0))&amp;"!$H$3:$H$1000"),0))),"ATTR","OTHER")))))))))</f>
        <v>ATTR</v>
      </c>
    </row>
    <row r="11" spans="1:10" x14ac:dyDescent="0.35">
      <c r="A11" s="29" t="s">
        <v>123</v>
      </c>
      <c r="F11" s="8" t="str">
        <f>'Validation Values'!G11</f>
        <v>evt_publisher_key</v>
      </c>
      <c r="G11" s="71" t="str">
        <f t="shared" si="0"/>
        <v>evt_publisher_key</v>
      </c>
      <c r="H11" s="71"/>
      <c r="J11" s="15" t="str">
        <f ca="1">IF(ISBLANK(G11),"",IF(ISNUMBER(G11),"NUMBER",IF(AND(CODE(LEFT(G11,1))=40,CODE(RIGHT(G11,1))=41),"ASIS",IF(AND(CODE(LEFT(G11,1))=39,CODE(RIGHT(G11,1))=39),"STRING",IF(AND(CODE(LEFT(G11,1))=34,CODE(RIGHT(G11,1))=34),"STRING",IF(NOT(ISNA(MATCH(G11,Variables!$B$4:$B$1000,0))),"EXPR",IF(NOT(ISNA(MATCH(G11,INDIRECT($B$3&amp;"_ATTR!$A$3:$A$1000"),0))),"ATTR_RESOLUTION",IF(NOT(ISNA(MATCH(G11,InternalColumnNames,0))),"INTERNAL_ATTR",IF(NOT(ISNA(MATCH(G11,INDIRECT("src_"&amp;INDEX(Workflows!$C$3:$C$1000,MATCH($D$3,Workflows!$J$3:$J$1000,0))&amp;"!$H$3:$H$1000"),0))),"ATTR","OTHER")))))))))</f>
        <v>ATTR</v>
      </c>
    </row>
    <row r="12" spans="1:10" x14ac:dyDescent="0.35">
      <c r="A12" s="71"/>
      <c r="F12" s="8" t="str">
        <f>'Validation Values'!G12</f>
        <v>evt_advertiser_key</v>
      </c>
      <c r="G12" s="71" t="str">
        <f t="shared" si="0"/>
        <v>evt_advertiser_key</v>
      </c>
      <c r="H12" s="71"/>
      <c r="J12" s="15" t="str">
        <f ca="1">IF(ISBLANK(G12),"",IF(ISNUMBER(G12),"NUMBER",IF(AND(CODE(LEFT(G12,1))=40,CODE(RIGHT(G12,1))=41),"ASIS",IF(AND(CODE(LEFT(G12,1))=39,CODE(RIGHT(G12,1))=39),"STRING",IF(AND(CODE(LEFT(G12,1))=34,CODE(RIGHT(G12,1))=34),"STRING",IF(NOT(ISNA(MATCH(G12,Variables!$B$4:$B$1000,0))),"EXPR",IF(NOT(ISNA(MATCH(G12,INDIRECT($B$3&amp;"_ATTR!$A$3:$A$1000"),0))),"ATTR_RESOLUTION",IF(NOT(ISNA(MATCH(G12,InternalColumnNames,0))),"INTERNAL_ATTR",IF(NOT(ISNA(MATCH(G12,INDIRECT("src_"&amp;INDEX(Workflows!$C$3:$C$1000,MATCH($D$3,Workflows!$J$3:$J$1000,0))&amp;"!$H$3:$H$1000"),0))),"ATTR","OTHER")))))))))</f>
        <v>ATTR</v>
      </c>
    </row>
    <row r="13" spans="1:10" x14ac:dyDescent="0.35">
      <c r="F13" s="8" t="str">
        <f>'Validation Values'!G13</f>
        <v>evt_adgroup_key</v>
      </c>
      <c r="G13" s="71" t="str">
        <f t="shared" si="0"/>
        <v>evt_adgroup_key</v>
      </c>
      <c r="H13" s="71"/>
      <c r="J13" s="15" t="str">
        <f ca="1">IF(ISBLANK(G13),"",IF(ISNUMBER(G13),"NUMBER",IF(AND(CODE(LEFT(G13,1))=40,CODE(RIGHT(G13,1))=41),"ASIS",IF(AND(CODE(LEFT(G13,1))=39,CODE(RIGHT(G13,1))=39),"STRING",IF(AND(CODE(LEFT(G13,1))=34,CODE(RIGHT(G13,1))=34),"STRING",IF(NOT(ISNA(MATCH(G13,Variables!$B$4:$B$1000,0))),"EXPR",IF(NOT(ISNA(MATCH(G13,INDIRECT($B$3&amp;"_ATTR!$A$3:$A$1000"),0))),"ATTR_RESOLUTION",IF(NOT(ISNA(MATCH(G13,InternalColumnNames,0))),"INTERNAL_ATTR",IF(NOT(ISNA(MATCH(G13,INDIRECT("src_"&amp;INDEX(Workflows!$C$3:$C$1000,MATCH($D$3,Workflows!$J$3:$J$1000,0))&amp;"!$H$3:$H$1000"),0))),"ATTR","OTHER")))))))))</f>
        <v>ATTR</v>
      </c>
    </row>
    <row r="14" spans="1:10" x14ac:dyDescent="0.35">
      <c r="F14" s="8" t="str">
        <f>'Validation Values'!G14</f>
        <v>evt_device_type_key</v>
      </c>
      <c r="G14" s="71" t="str">
        <f t="shared" si="0"/>
        <v>evt_device_type_key</v>
      </c>
      <c r="H14" s="71"/>
      <c r="J14" s="15" t="str">
        <f ca="1">IF(ISBLANK(G14),"",IF(ISNUMBER(G14),"NUMBER",IF(AND(CODE(LEFT(G14,1))=40,CODE(RIGHT(G14,1))=41),"ASIS",IF(AND(CODE(LEFT(G14,1))=39,CODE(RIGHT(G14,1))=39),"STRING",IF(AND(CODE(LEFT(G14,1))=34,CODE(RIGHT(G14,1))=34),"STRING",IF(NOT(ISNA(MATCH(G14,Variables!$B$4:$B$1000,0))),"EXPR",IF(NOT(ISNA(MATCH(G14,INDIRECT($B$3&amp;"_ATTR!$A$3:$A$1000"),0))),"ATTR_RESOLUTION",IF(NOT(ISNA(MATCH(G14,InternalColumnNames,0))),"INTERNAL_ATTR",IF(NOT(ISNA(MATCH(G14,INDIRECT("src_"&amp;INDEX(Workflows!$C$3:$C$1000,MATCH($D$3,Workflows!$J$3:$J$1000,0))&amp;"!$H$3:$H$1000"),0))),"ATTR","OTHER")))))))))</f>
        <v>ATTR</v>
      </c>
    </row>
    <row r="15" spans="1:10" x14ac:dyDescent="0.35">
      <c r="F15" s="8" t="str">
        <f>'Validation Values'!G15</f>
        <v>evt_source</v>
      </c>
      <c r="G15" s="71" t="str">
        <f t="shared" si="0"/>
        <v>evt_source</v>
      </c>
      <c r="H15" s="71"/>
      <c r="J15" s="15" t="str">
        <f ca="1">IF(ISBLANK(G15),"",IF(ISNUMBER(G15),"NUMBER",IF(AND(CODE(LEFT(G15,1))=40,CODE(RIGHT(G15,1))=41),"ASIS",IF(AND(CODE(LEFT(G15,1))=39,CODE(RIGHT(G15,1))=39),"STRING",IF(AND(CODE(LEFT(G15,1))=34,CODE(RIGHT(G15,1))=34),"STRING",IF(NOT(ISNA(MATCH(G15,Variables!$B$4:$B$1000,0))),"EXPR",IF(NOT(ISNA(MATCH(G15,INDIRECT($B$3&amp;"_ATTR!$A$3:$A$1000"),0))),"ATTR_RESOLUTION",IF(NOT(ISNA(MATCH(G15,InternalColumnNames,0))),"INTERNAL_ATTR",IF(NOT(ISNA(MATCH(G15,INDIRECT("src_"&amp;INDEX(Workflows!$C$3:$C$1000,MATCH($D$3,Workflows!$J$3:$J$1000,0))&amp;"!$H$3:$H$1000"),0))),"ATTR","OTHER")))))))))</f>
        <v>ATTR</v>
      </c>
    </row>
    <row r="16" spans="1:10" x14ac:dyDescent="0.35">
      <c r="F16" s="8" t="str">
        <f>'Validation Values'!G16</f>
        <v>epc</v>
      </c>
      <c r="G16" s="71" t="str">
        <f t="shared" si="0"/>
        <v>epc</v>
      </c>
      <c r="H16" s="71"/>
      <c r="J16" s="15" t="str">
        <f ca="1">IF(ISBLANK(G16),"",IF(ISNUMBER(G16),"NUMBER",IF(AND(CODE(LEFT(G16,1))=40,CODE(RIGHT(G16,1))=41),"ASIS",IF(AND(CODE(LEFT(G16,1))=39,CODE(RIGHT(G16,1))=39),"STRING",IF(AND(CODE(LEFT(G16,1))=34,CODE(RIGHT(G16,1))=34),"STRING",IF(NOT(ISNA(MATCH(G16,Variables!$B$4:$B$1000,0))),"EXPR",IF(NOT(ISNA(MATCH(G16,INDIRECT($B$3&amp;"_ATTR!$A$3:$A$1000"),0))),"ATTR_RESOLUTION",IF(NOT(ISNA(MATCH(G16,InternalColumnNames,0))),"INTERNAL_ATTR",IF(NOT(ISNA(MATCH(G16,INDIRECT("src_"&amp;INDEX(Workflows!$C$3:$C$1000,MATCH($D$3,Workflows!$J$3:$J$1000,0))&amp;"!$H$3:$H$1000"),0))),"ATTR","OTHER")))))))))</f>
        <v>ATTR</v>
      </c>
    </row>
    <row r="17" spans="6:10" x14ac:dyDescent="0.35">
      <c r="F17" s="8" t="str">
        <f>'Validation Values'!G17</f>
        <v>evt_is_measurable</v>
      </c>
      <c r="G17" s="71" t="str">
        <f t="shared" si="0"/>
        <v>evt_is_measurable</v>
      </c>
      <c r="H17" s="71"/>
      <c r="J17" s="15" t="str">
        <f ca="1">IF(ISBLANK(G17),"",IF(ISNUMBER(G17),"NUMBER",IF(AND(CODE(LEFT(G17,1))=40,CODE(RIGHT(G17,1))=41),"ASIS",IF(AND(CODE(LEFT(G17,1))=39,CODE(RIGHT(G17,1))=39),"STRING",IF(AND(CODE(LEFT(G17,1))=34,CODE(RIGHT(G17,1))=34),"STRING",IF(NOT(ISNA(MATCH(G17,Variables!$B$4:$B$1000,0))),"EXPR",IF(NOT(ISNA(MATCH(G17,INDIRECT($B$3&amp;"_ATTR!$A$3:$A$1000"),0))),"ATTR_RESOLUTION",IF(NOT(ISNA(MATCH(G17,InternalColumnNames,0))),"INTERNAL_ATTR",IF(NOT(ISNA(MATCH(G17,INDIRECT("src_"&amp;INDEX(Workflows!$C$3:$C$1000,MATCH($D$3,Workflows!$J$3:$J$1000,0))&amp;"!$H$3:$H$1000"),0))),"ATTR","OTHER")))))))))</f>
        <v>ATTR</v>
      </c>
    </row>
    <row r="18" spans="6:10" x14ac:dyDescent="0.35">
      <c r="F18" s="8" t="str">
        <f>'Validation Values'!G18</f>
        <v>evt_is_viewable</v>
      </c>
      <c r="G18" s="71" t="str">
        <f t="shared" si="0"/>
        <v>evt_is_viewable</v>
      </c>
      <c r="H18" s="71"/>
      <c r="J18" s="15" t="str">
        <f ca="1">IF(ISBLANK(G18),"",IF(ISNUMBER(G18),"NUMBER",IF(AND(CODE(LEFT(G18,1))=40,CODE(RIGHT(G18,1))=41),"ASIS",IF(AND(CODE(LEFT(G18,1))=39,CODE(RIGHT(G18,1))=39),"STRING",IF(AND(CODE(LEFT(G18,1))=34,CODE(RIGHT(G18,1))=34),"STRING",IF(NOT(ISNA(MATCH(G18,Variables!$B$4:$B$1000,0))),"EXPR",IF(NOT(ISNA(MATCH(G18,INDIRECT($B$3&amp;"_ATTR!$A$3:$A$1000"),0))),"ATTR_RESOLUTION",IF(NOT(ISNA(MATCH(G18,InternalColumnNames,0))),"INTERNAL_ATTR",IF(NOT(ISNA(MATCH(G18,INDIRECT("src_"&amp;INDEX(Workflows!$C$3:$C$1000,MATCH($D$3,Workflows!$J$3:$J$1000,0))&amp;"!$H$3:$H$1000"),0))),"ATTR","OTHER")))))))))</f>
        <v>ATTR</v>
      </c>
    </row>
    <row r="19" spans="6:10" x14ac:dyDescent="0.35">
      <c r="F19" s="8" t="str">
        <f>'Validation Values'!G19</f>
        <v>evt_is_new_user</v>
      </c>
      <c r="G19" s="71" t="str">
        <f t="shared" si="0"/>
        <v>evt_is_new_user</v>
      </c>
      <c r="H19" s="71"/>
      <c r="J19" s="15" t="str">
        <f ca="1">IF(ISBLANK(G19),"",IF(ISNUMBER(G19),"NUMBER",IF(AND(CODE(LEFT(G19,1))=40,CODE(RIGHT(G19,1))=41),"ASIS",IF(AND(CODE(LEFT(G19,1))=39,CODE(RIGHT(G19,1))=39),"STRING",IF(AND(CODE(LEFT(G19,1))=34,CODE(RIGHT(G19,1))=34),"STRING",IF(NOT(ISNA(MATCH(G19,Variables!$B$4:$B$1000,0))),"EXPR",IF(NOT(ISNA(MATCH(G19,INDIRECT($B$3&amp;"_ATTR!$A$3:$A$1000"),0))),"ATTR_RESOLUTION",IF(NOT(ISNA(MATCH(G19,InternalColumnNames,0))),"INTERNAL_ATTR",IF(NOT(ISNA(MATCH(G19,INDIRECT("src_"&amp;INDEX(Workflows!$C$3:$C$1000,MATCH($D$3,Workflows!$J$3:$J$1000,0))&amp;"!$H$3:$H$1000"),0))),"ATTR","OTHER")))))))))</f>
        <v>ATTR</v>
      </c>
    </row>
    <row r="20" spans="6:10" x14ac:dyDescent="0.35">
      <c r="F20" s="8" t="str">
        <f>'Validation Values'!G20</f>
        <v>evt_is_opted_out</v>
      </c>
      <c r="G20" s="71" t="str">
        <f t="shared" si="0"/>
        <v>evt_is_opted_out</v>
      </c>
      <c r="H20" s="71"/>
      <c r="J20" s="15" t="str">
        <f ca="1">IF(ISBLANK(G20),"",IF(ISNUMBER(G20),"NUMBER",IF(AND(CODE(LEFT(G20,1))=40,CODE(RIGHT(G20,1))=41),"ASIS",IF(AND(CODE(LEFT(G20,1))=39,CODE(RIGHT(G20,1))=39),"STRING",IF(AND(CODE(LEFT(G20,1))=34,CODE(RIGHT(G20,1))=34),"STRING",IF(NOT(ISNA(MATCH(G20,Variables!$B$4:$B$1000,0))),"EXPR",IF(NOT(ISNA(MATCH(G20,INDIRECT($B$3&amp;"_ATTR!$A$3:$A$1000"),0))),"ATTR_RESOLUTION",IF(NOT(ISNA(MATCH(G20,InternalColumnNames,0))),"INTERNAL_ATTR",IF(NOT(ISNA(MATCH(G20,INDIRECT("src_"&amp;INDEX(Workflows!$C$3:$C$1000,MATCH($D$3,Workflows!$J$3:$J$1000,0))&amp;"!$H$3:$H$1000"),0))),"ATTR","OTHER")))))))))</f>
        <v>ATTR</v>
      </c>
    </row>
    <row r="21" spans="6:10" x14ac:dyDescent="0.35">
      <c r="F21" s="8" t="str">
        <f>'Validation Values'!G21</f>
        <v>evt_referrer_url</v>
      </c>
      <c r="G21" s="71" t="str">
        <f t="shared" si="0"/>
        <v>evt_referrer_url</v>
      </c>
      <c r="H21" s="71"/>
      <c r="J21" s="15" t="str">
        <f ca="1">IF(ISBLANK(G21),"",IF(ISNUMBER(G21),"NUMBER",IF(AND(CODE(LEFT(G21,1))=40,CODE(RIGHT(G21,1))=41),"ASIS",IF(AND(CODE(LEFT(G21,1))=39,CODE(RIGHT(G21,1))=39),"STRING",IF(AND(CODE(LEFT(G21,1))=34,CODE(RIGHT(G21,1))=34),"STRING",IF(NOT(ISNA(MATCH(G21,Variables!$B$4:$B$1000,0))),"EXPR",IF(NOT(ISNA(MATCH(G21,INDIRECT($B$3&amp;"_ATTR!$A$3:$A$1000"),0))),"ATTR_RESOLUTION",IF(NOT(ISNA(MATCH(G21,InternalColumnNames,0))),"INTERNAL_ATTR",IF(NOT(ISNA(MATCH(G21,INDIRECT("src_"&amp;INDEX(Workflows!$C$3:$C$1000,MATCH($D$3,Workflows!$J$3:$J$1000,0))&amp;"!$H$3:$H$1000"),0))),"ATTR","OTHER")))))))))</f>
        <v>ATTR</v>
      </c>
    </row>
    <row r="22" spans="6:10" x14ac:dyDescent="0.35">
      <c r="F22" s="8" t="str">
        <f>'Validation Values'!G22</f>
        <v>evt_keyword</v>
      </c>
      <c r="G22" s="71" t="str">
        <f t="shared" si="0"/>
        <v>evt_keyword</v>
      </c>
      <c r="H22" s="71"/>
      <c r="J22" s="15" t="str">
        <f ca="1">IF(ISBLANK(G22),"",IF(ISNUMBER(G22),"NUMBER",IF(AND(CODE(LEFT(G22,1))=40,CODE(RIGHT(G22,1))=41),"ASIS",IF(AND(CODE(LEFT(G22,1))=39,CODE(RIGHT(G22,1))=39),"STRING",IF(AND(CODE(LEFT(G22,1))=34,CODE(RIGHT(G22,1))=34),"STRING",IF(NOT(ISNA(MATCH(G22,Variables!$B$4:$B$1000,0))),"EXPR",IF(NOT(ISNA(MATCH(G22,INDIRECT($B$3&amp;"_ATTR!$A$3:$A$1000"),0))),"ATTR_RESOLUTION",IF(NOT(ISNA(MATCH(G22,InternalColumnNames,0))),"INTERNAL_ATTR",IF(NOT(ISNA(MATCH(G22,INDIRECT("src_"&amp;INDEX(Workflows!$C$3:$C$1000,MATCH($D$3,Workflows!$J$3:$J$1000,0))&amp;"!$H$3:$H$1000"),0))),"ATTR","OTHER")))))))))</f>
        <v>ATTR</v>
      </c>
    </row>
    <row r="23" spans="6:10" x14ac:dyDescent="0.35">
      <c r="F23" s="8" t="str">
        <f>'Validation Values'!G23</f>
        <v>ak_user_id</v>
      </c>
      <c r="G23" s="71" t="str">
        <f t="shared" si="0"/>
        <v>ak_user_id</v>
      </c>
      <c r="H23" s="71"/>
      <c r="J23" s="15" t="str">
        <f ca="1">IF(ISBLANK(G23),"",IF(ISNUMBER(G23),"NUMBER",IF(AND(CODE(LEFT(G23,1))=40,CODE(RIGHT(G23,1))=41),"ASIS",IF(AND(CODE(LEFT(G23,1))=39,CODE(RIGHT(G23,1))=39),"STRING",IF(AND(CODE(LEFT(G23,1))=34,CODE(RIGHT(G23,1))=34),"STRING",IF(NOT(ISNA(MATCH(G23,Variables!$B$4:$B$1000,0))),"EXPR",IF(NOT(ISNA(MATCH(G23,INDIRECT($B$3&amp;"_ATTR!$A$3:$A$1000"),0))),"ATTR_RESOLUTION",IF(NOT(ISNA(MATCH(G23,InternalColumnNames,0))),"INTERNAL_ATTR",IF(NOT(ISNA(MATCH(G23,INDIRECT("src_"&amp;INDEX(Workflows!$C$3:$C$1000,MATCH($D$3,Workflows!$J$3:$J$1000,0))&amp;"!$H$3:$H$1000"),0))),"ATTR","OTHER")))))))))</f>
        <v>ATTR</v>
      </c>
    </row>
    <row r="24" spans="6:10" x14ac:dyDescent="0.35">
      <c r="F24" s="8" t="str">
        <f>'Validation Values'!G24</f>
        <v>evt_e1_segment</v>
      </c>
      <c r="G24" s="71" t="str">
        <f t="shared" si="0"/>
        <v>evt_e1_segment</v>
      </c>
      <c r="H24" s="71"/>
      <c r="J24" s="15" t="str">
        <f ca="1">IF(ISBLANK(G24),"",IF(ISNUMBER(G24),"NUMBER",IF(AND(CODE(LEFT(G24,1))=40,CODE(RIGHT(G24,1))=41),"ASIS",IF(AND(CODE(LEFT(G24,1))=39,CODE(RIGHT(G24,1))=39),"STRING",IF(AND(CODE(LEFT(G24,1))=34,CODE(RIGHT(G24,1))=34),"STRING",IF(NOT(ISNA(MATCH(G24,Variables!$B$4:$B$1000,0))),"EXPR",IF(NOT(ISNA(MATCH(G24,INDIRECT($B$3&amp;"_ATTR!$A$3:$A$1000"),0))),"ATTR_RESOLUTION",IF(NOT(ISNA(MATCH(G24,InternalColumnNames,0))),"INTERNAL_ATTR",IF(NOT(ISNA(MATCH(G24,INDIRECT("src_"&amp;INDEX(Workflows!$C$3:$C$1000,MATCH($D$3,Workflows!$J$3:$J$1000,0))&amp;"!$H$3:$H$1000"),0))),"ATTR","OTHER")))))))))</f>
        <v>ATTR</v>
      </c>
    </row>
    <row r="25" spans="6:10" x14ac:dyDescent="0.35">
      <c r="F25" s="8" t="str">
        <f>'Validation Values'!G25</f>
        <v>evt_is_bot_user</v>
      </c>
      <c r="G25" s="71" t="str">
        <f t="shared" si="0"/>
        <v>evt_is_bot_user</v>
      </c>
      <c r="H25" s="71"/>
      <c r="J25" s="15" t="str">
        <f ca="1">IF(ISBLANK(G25),"",IF(ISNUMBER(G25),"NUMBER",IF(AND(CODE(LEFT(G25,1))=40,CODE(RIGHT(G25,1))=41),"ASIS",IF(AND(CODE(LEFT(G25,1))=39,CODE(RIGHT(G25,1))=39),"STRING",IF(AND(CODE(LEFT(G25,1))=34,CODE(RIGHT(G25,1))=34),"STRING",IF(NOT(ISNA(MATCH(G25,Variables!$B$4:$B$1000,0))),"EXPR",IF(NOT(ISNA(MATCH(G25,INDIRECT($B$3&amp;"_ATTR!$A$3:$A$1000"),0))),"ATTR_RESOLUTION",IF(NOT(ISNA(MATCH(G25,InternalColumnNames,0))),"INTERNAL_ATTR",IF(NOT(ISNA(MATCH(G25,INDIRECT("src_"&amp;INDEX(Workflows!$C$3:$C$1000,MATCH($D$3,Workflows!$J$3:$J$1000,0))&amp;"!$H$3:$H$1000"),0))),"ATTR","OTHER")))))))))</f>
        <v>ATTR</v>
      </c>
    </row>
    <row r="26" spans="6:10" x14ac:dyDescent="0.35">
      <c r="F26" s="8" t="str">
        <f>'Validation Values'!G26</f>
        <v>is_fig_flag</v>
      </c>
      <c r="G26" s="71" t="s">
        <v>330</v>
      </c>
      <c r="H26" s="71"/>
      <c r="J26" s="15" t="str">
        <f ca="1">IF(ISBLANK(G26),"",IF(ISNUMBER(G26),"NUMBER",IF(AND(CODE(LEFT(G26,1))=40,CODE(RIGHT(G26,1))=41),"ASIS",IF(AND(CODE(LEFT(G26,1))=39,CODE(RIGHT(G26,1))=39),"STRING",IF(AND(CODE(LEFT(G26,1))=34,CODE(RIGHT(G26,1))=34),"STRING",IF(NOT(ISNA(MATCH(G26,Variables!$B$4:$B$1000,0))),"EXPR",IF(NOT(ISNA(MATCH(G26,INDIRECT($B$3&amp;"_ATTR!$A$3:$A$1000"),0))),"ATTR_RESOLUTION",IF(NOT(ISNA(MATCH(G26,InternalColumnNames,0))),"INTERNAL_ATTR",IF(NOT(ISNA(MATCH(G26,INDIRECT("src_"&amp;INDEX(Workflows!$C$3:$C$1000,MATCH($D$3,Workflows!$J$3:$J$1000,0))&amp;"!$H$3:$H$1000"),0))),"ATTR","OTHER")))))))))</f>
        <v>ATTR</v>
      </c>
    </row>
    <row r="27" spans="6:10" x14ac:dyDescent="0.35">
      <c r="F27" s="8" t="str">
        <f>'Validation Values'!G27</f>
        <v>evt_custom1</v>
      </c>
      <c r="G27" s="71" t="str">
        <f t="shared" si="0"/>
        <v>evt_custom1</v>
      </c>
      <c r="H27" s="71"/>
      <c r="J27" s="15" t="str">
        <f ca="1">IF(ISBLANK(G27),"",IF(ISNUMBER(G27),"NUMBER",IF(AND(CODE(LEFT(G27,1))=40,CODE(RIGHT(G27,1))=41),"ASIS",IF(AND(CODE(LEFT(G27,1))=39,CODE(RIGHT(G27,1))=39),"STRING",IF(AND(CODE(LEFT(G27,1))=34,CODE(RIGHT(G27,1))=34),"STRING",IF(NOT(ISNA(MATCH(G27,Variables!$B$4:$B$1000,0))),"EXPR",IF(NOT(ISNA(MATCH(G27,INDIRECT($B$3&amp;"_ATTR!$A$3:$A$1000"),0))),"ATTR_RESOLUTION",IF(NOT(ISNA(MATCH(G27,InternalColumnNames,0))),"INTERNAL_ATTR",IF(NOT(ISNA(MATCH(G27,INDIRECT("src_"&amp;INDEX(Workflows!$C$3:$C$1000,MATCH($D$3,Workflows!$J$3:$J$1000,0))&amp;"!$H$3:$H$1000"),0))),"ATTR","OTHER")))))))))</f>
        <v>ATTR</v>
      </c>
    </row>
    <row r="28" spans="6:10" x14ac:dyDescent="0.35">
      <c r="F28" s="8" t="str">
        <f>'Validation Values'!G28</f>
        <v>evt_custom2</v>
      </c>
      <c r="G28" s="71" t="str">
        <f t="shared" si="0"/>
        <v>evt_custom2</v>
      </c>
      <c r="H28" s="71"/>
      <c r="J28" s="15" t="str">
        <f ca="1">IF(ISBLANK(G28),"",IF(ISNUMBER(G28),"NUMBER",IF(AND(CODE(LEFT(G28,1))=40,CODE(RIGHT(G28,1))=41),"ASIS",IF(AND(CODE(LEFT(G28,1))=39,CODE(RIGHT(G28,1))=39),"STRING",IF(AND(CODE(LEFT(G28,1))=34,CODE(RIGHT(G28,1))=34),"STRING",IF(NOT(ISNA(MATCH(G28,Variables!$B$4:$B$1000,0))),"EXPR",IF(NOT(ISNA(MATCH(G28,INDIRECT($B$3&amp;"_ATTR!$A$3:$A$1000"),0))),"ATTR_RESOLUTION",IF(NOT(ISNA(MATCH(G28,InternalColumnNames,0))),"INTERNAL_ATTR",IF(NOT(ISNA(MATCH(G28,INDIRECT("src_"&amp;INDEX(Workflows!$C$3:$C$1000,MATCH($D$3,Workflows!$J$3:$J$1000,0))&amp;"!$H$3:$H$1000"),0))),"ATTR","OTHER")))))))))</f>
        <v>ATTR</v>
      </c>
    </row>
    <row r="29" spans="6:10" x14ac:dyDescent="0.35">
      <c r="F29" s="8" t="str">
        <f>'Validation Values'!G29</f>
        <v>evt_custom3</v>
      </c>
      <c r="G29" s="71" t="str">
        <f t="shared" si="0"/>
        <v>evt_custom3</v>
      </c>
      <c r="H29" s="71"/>
      <c r="J29" s="15" t="str">
        <f ca="1">IF(ISBLANK(G29),"",IF(ISNUMBER(G29),"NUMBER",IF(AND(CODE(LEFT(G29,1))=40,CODE(RIGHT(G29,1))=41),"ASIS",IF(AND(CODE(LEFT(G29,1))=39,CODE(RIGHT(G29,1))=39),"STRING",IF(AND(CODE(LEFT(G29,1))=34,CODE(RIGHT(G29,1))=34),"STRING",IF(NOT(ISNA(MATCH(G29,Variables!$B$4:$B$1000,0))),"EXPR",IF(NOT(ISNA(MATCH(G29,INDIRECT($B$3&amp;"_ATTR!$A$3:$A$1000"),0))),"ATTR_RESOLUTION",IF(NOT(ISNA(MATCH(G29,InternalColumnNames,0))),"INTERNAL_ATTR",IF(NOT(ISNA(MATCH(G29,INDIRECT("src_"&amp;INDEX(Workflows!$C$3:$C$1000,MATCH($D$3,Workflows!$J$3:$J$1000,0))&amp;"!$H$3:$H$1000"),0))),"ATTR","OTHER")))))))))</f>
        <v>ATTR</v>
      </c>
    </row>
    <row r="30" spans="6:10" x14ac:dyDescent="0.35">
      <c r="F30" s="8" t="str">
        <f>'Validation Values'!G30</f>
        <v>evt_custom4</v>
      </c>
      <c r="G30" s="71" t="str">
        <f t="shared" si="0"/>
        <v>evt_custom4</v>
      </c>
      <c r="H30" s="71"/>
      <c r="J30" s="15" t="str">
        <f ca="1">IF(ISBLANK(G30),"",IF(ISNUMBER(G30),"NUMBER",IF(AND(CODE(LEFT(G30,1))=40,CODE(RIGHT(G30,1))=41),"ASIS",IF(AND(CODE(LEFT(G30,1))=39,CODE(RIGHT(G30,1))=39),"STRING",IF(AND(CODE(LEFT(G30,1))=34,CODE(RIGHT(G30,1))=34),"STRING",IF(NOT(ISNA(MATCH(G30,Variables!$B$4:$B$1000,0))),"EXPR",IF(NOT(ISNA(MATCH(G30,INDIRECT($B$3&amp;"_ATTR!$A$3:$A$1000"),0))),"ATTR_RESOLUTION",IF(NOT(ISNA(MATCH(G30,InternalColumnNames,0))),"INTERNAL_ATTR",IF(NOT(ISNA(MATCH(G30,INDIRECT("src_"&amp;INDEX(Workflows!$C$3:$C$1000,MATCH($D$3,Workflows!$J$3:$J$1000,0))&amp;"!$H$3:$H$1000"),0))),"ATTR","OTHER")))))))))</f>
        <v>ATTR</v>
      </c>
    </row>
    <row r="31" spans="6:10" x14ac:dyDescent="0.35">
      <c r="F31" s="8" t="str">
        <f>'Validation Values'!G31</f>
        <v>evt_custom5</v>
      </c>
      <c r="G31" s="71" t="str">
        <f t="shared" si="0"/>
        <v>evt_custom5</v>
      </c>
      <c r="H31" s="71"/>
      <c r="J31" s="15" t="str">
        <f ca="1">IF(ISBLANK(G31),"",IF(ISNUMBER(G31),"NUMBER",IF(AND(CODE(LEFT(G31,1))=40,CODE(RIGHT(G31,1))=41),"ASIS",IF(AND(CODE(LEFT(G31,1))=39,CODE(RIGHT(G31,1))=39),"STRING",IF(AND(CODE(LEFT(G31,1))=34,CODE(RIGHT(G31,1))=34),"STRING",IF(NOT(ISNA(MATCH(G31,Variables!$B$4:$B$1000,0))),"EXPR",IF(NOT(ISNA(MATCH(G31,INDIRECT($B$3&amp;"_ATTR!$A$3:$A$1000"),0))),"ATTR_RESOLUTION",IF(NOT(ISNA(MATCH(G31,InternalColumnNames,0))),"INTERNAL_ATTR",IF(NOT(ISNA(MATCH(G31,INDIRECT("src_"&amp;INDEX(Workflows!$C$3:$C$1000,MATCH($D$3,Workflows!$J$3:$J$1000,0))&amp;"!$H$3:$H$1000"),0))),"ATTR","OTHER")))))))))</f>
        <v>ATTR</v>
      </c>
    </row>
    <row r="32" spans="6:10" x14ac:dyDescent="0.35">
      <c r="F32" s="8" t="str">
        <f>'Validation Values'!G32</f>
        <v>evt_custom6</v>
      </c>
      <c r="G32" s="71" t="str">
        <f t="shared" si="0"/>
        <v>evt_custom6</v>
      </c>
      <c r="H32" s="71"/>
      <c r="J32" s="15" t="str">
        <f ca="1">IF(ISBLANK(G32),"",IF(ISNUMBER(G32),"NUMBER",IF(AND(CODE(LEFT(G32,1))=40,CODE(RIGHT(G32,1))=41),"ASIS",IF(AND(CODE(LEFT(G32,1))=39,CODE(RIGHT(G32,1))=39),"STRING",IF(AND(CODE(LEFT(G32,1))=34,CODE(RIGHT(G32,1))=34),"STRING",IF(NOT(ISNA(MATCH(G32,Variables!$B$4:$B$1000,0))),"EXPR",IF(NOT(ISNA(MATCH(G32,INDIRECT($B$3&amp;"_ATTR!$A$3:$A$1000"),0))),"ATTR_RESOLUTION",IF(NOT(ISNA(MATCH(G32,InternalColumnNames,0))),"INTERNAL_ATTR",IF(NOT(ISNA(MATCH(G32,INDIRECT("src_"&amp;INDEX(Workflows!$C$3:$C$1000,MATCH($D$3,Workflows!$J$3:$J$1000,0))&amp;"!$H$3:$H$1000"),0))),"ATTR","OTHER")))))))))</f>
        <v>ATTR</v>
      </c>
    </row>
    <row r="33" spans="6:10" x14ac:dyDescent="0.35">
      <c r="F33" s="8" t="str">
        <f>'Validation Values'!G33</f>
        <v>evt_custom7</v>
      </c>
      <c r="G33" s="71" t="str">
        <f t="shared" si="0"/>
        <v>evt_custom7</v>
      </c>
      <c r="H33" s="71"/>
      <c r="J33" s="15" t="str">
        <f ca="1">IF(ISBLANK(G33),"",IF(ISNUMBER(G33),"NUMBER",IF(AND(CODE(LEFT(G33,1))=40,CODE(RIGHT(G33,1))=41),"ASIS",IF(AND(CODE(LEFT(G33,1))=39,CODE(RIGHT(G33,1))=39),"STRING",IF(AND(CODE(LEFT(G33,1))=34,CODE(RIGHT(G33,1))=34),"STRING",IF(NOT(ISNA(MATCH(G33,Variables!$B$4:$B$1000,0))),"EXPR",IF(NOT(ISNA(MATCH(G33,INDIRECT($B$3&amp;"_ATTR!$A$3:$A$1000"),0))),"ATTR_RESOLUTION",IF(NOT(ISNA(MATCH(G33,InternalColumnNames,0))),"INTERNAL_ATTR",IF(NOT(ISNA(MATCH(G33,INDIRECT("src_"&amp;INDEX(Workflows!$C$3:$C$1000,MATCH($D$3,Workflows!$J$3:$J$1000,0))&amp;"!$H$3:$H$1000"),0))),"ATTR","OTHER")))))))))</f>
        <v>ATTR</v>
      </c>
    </row>
    <row r="34" spans="6:10" x14ac:dyDescent="0.35">
      <c r="F34" s="8" t="str">
        <f>'Validation Values'!G34</f>
        <v>evt_custom8</v>
      </c>
      <c r="G34" s="71" t="str">
        <f t="shared" si="0"/>
        <v>evt_custom8</v>
      </c>
      <c r="H34" s="71"/>
      <c r="J34" s="15" t="str">
        <f ca="1">IF(ISBLANK(G34),"",IF(ISNUMBER(G34),"NUMBER",IF(AND(CODE(LEFT(G34,1))=40,CODE(RIGHT(G34,1))=41),"ASIS",IF(AND(CODE(LEFT(G34,1))=39,CODE(RIGHT(G34,1))=39),"STRING",IF(AND(CODE(LEFT(G34,1))=34,CODE(RIGHT(G34,1))=34),"STRING",IF(NOT(ISNA(MATCH(G34,Variables!$B$4:$B$1000,0))),"EXPR",IF(NOT(ISNA(MATCH(G34,INDIRECT($B$3&amp;"_ATTR!$A$3:$A$1000"),0))),"ATTR_RESOLUTION",IF(NOT(ISNA(MATCH(G34,InternalColumnNames,0))),"INTERNAL_ATTR",IF(NOT(ISNA(MATCH(G34,INDIRECT("src_"&amp;INDEX(Workflows!$C$3:$C$1000,MATCH($D$3,Workflows!$J$3:$J$1000,0))&amp;"!$H$3:$H$1000"),0))),"ATTR","OTHER")))))))))</f>
        <v>ATTR</v>
      </c>
    </row>
    <row r="35" spans="6:10" x14ac:dyDescent="0.35">
      <c r="F35" s="8" t="str">
        <f>'Validation Values'!G35</f>
        <v>evt_custom9</v>
      </c>
      <c r="G35" s="71" t="str">
        <f t="shared" si="0"/>
        <v>evt_custom9</v>
      </c>
      <c r="H35" s="71"/>
      <c r="J35" s="15" t="str">
        <f ca="1">IF(ISBLANK(G35),"",IF(ISNUMBER(G35),"NUMBER",IF(AND(CODE(LEFT(G35,1))=40,CODE(RIGHT(G35,1))=41),"ASIS",IF(AND(CODE(LEFT(G35,1))=39,CODE(RIGHT(G35,1))=39),"STRING",IF(AND(CODE(LEFT(G35,1))=34,CODE(RIGHT(G35,1))=34),"STRING",IF(NOT(ISNA(MATCH(G35,Variables!$B$4:$B$1000,0))),"EXPR",IF(NOT(ISNA(MATCH(G35,INDIRECT($B$3&amp;"_ATTR!$A$3:$A$1000"),0))),"ATTR_RESOLUTION",IF(NOT(ISNA(MATCH(G35,InternalColumnNames,0))),"INTERNAL_ATTR",IF(NOT(ISNA(MATCH(G35,INDIRECT("src_"&amp;INDEX(Workflows!$C$3:$C$1000,MATCH($D$3,Workflows!$J$3:$J$1000,0))&amp;"!$H$3:$H$1000"),0))),"ATTR","OTHER")))))))))</f>
        <v>ATTR</v>
      </c>
    </row>
    <row r="36" spans="6:10" x14ac:dyDescent="0.35">
      <c r="F36" s="8" t="str">
        <f>'Validation Values'!G36</f>
        <v>evt_custom10</v>
      </c>
      <c r="G36" s="71" t="str">
        <f t="shared" si="0"/>
        <v>evt_custom10</v>
      </c>
      <c r="H36" s="71"/>
      <c r="J36" s="15" t="str">
        <f ca="1">IF(ISBLANK(G36),"",IF(ISNUMBER(G36),"NUMBER",IF(AND(CODE(LEFT(G36,1))=40,CODE(RIGHT(G36,1))=41),"ASIS",IF(AND(CODE(LEFT(G36,1))=39,CODE(RIGHT(G36,1))=39),"STRING",IF(AND(CODE(LEFT(G36,1))=34,CODE(RIGHT(G36,1))=34),"STRING",IF(NOT(ISNA(MATCH(G36,Variables!$B$4:$B$1000,0))),"EXPR",IF(NOT(ISNA(MATCH(G36,INDIRECT($B$3&amp;"_ATTR!$A$3:$A$1000"),0))),"ATTR_RESOLUTION",IF(NOT(ISNA(MATCH(G36,InternalColumnNames,0))),"INTERNAL_ATTR",IF(NOT(ISNA(MATCH(G36,INDIRECT("src_"&amp;INDEX(Workflows!$C$3:$C$1000,MATCH($D$3,Workflows!$J$3:$J$1000,0))&amp;"!$H$3:$H$1000"),0))),"ATTR","OTHER")))))))))</f>
        <v>ATTR</v>
      </c>
    </row>
    <row r="37" spans="6:10" x14ac:dyDescent="0.35">
      <c r="F37" s="8" t="str">
        <f>'Validation Values'!G37</f>
        <v>evt_custom11</v>
      </c>
      <c r="G37" s="71" t="str">
        <f t="shared" si="0"/>
        <v>evt_custom11</v>
      </c>
      <c r="H37" s="71"/>
      <c r="J37" s="15" t="str">
        <f ca="1">IF(ISBLANK(G37),"",IF(ISNUMBER(G37),"NUMBER",IF(AND(CODE(LEFT(G37,1))=40,CODE(RIGHT(G37,1))=41),"ASIS",IF(AND(CODE(LEFT(G37,1))=39,CODE(RIGHT(G37,1))=39),"STRING",IF(AND(CODE(LEFT(G37,1))=34,CODE(RIGHT(G37,1))=34),"STRING",IF(NOT(ISNA(MATCH(G37,Variables!$B$4:$B$1000,0))),"EXPR",IF(NOT(ISNA(MATCH(G37,INDIRECT($B$3&amp;"_ATTR!$A$3:$A$1000"),0))),"ATTR_RESOLUTION",IF(NOT(ISNA(MATCH(G37,InternalColumnNames,0))),"INTERNAL_ATTR",IF(NOT(ISNA(MATCH(G37,INDIRECT("src_"&amp;INDEX(Workflows!$C$3:$C$1000,MATCH($D$3,Workflows!$J$3:$J$1000,0))&amp;"!$H$3:$H$1000"),0))),"ATTR","OTHER")))))))))</f>
        <v>ATTR</v>
      </c>
    </row>
    <row r="38" spans="6:10" x14ac:dyDescent="0.35">
      <c r="F38" s="8" t="str">
        <f>'Validation Values'!G38</f>
        <v>evt_custom12</v>
      </c>
      <c r="G38" s="71" t="str">
        <f t="shared" si="0"/>
        <v>evt_custom12</v>
      </c>
      <c r="H38" s="71"/>
      <c r="J38" s="15" t="str">
        <f ca="1">IF(ISBLANK(G38),"",IF(ISNUMBER(G38),"NUMBER",IF(AND(CODE(LEFT(G38,1))=40,CODE(RIGHT(G38,1))=41),"ASIS",IF(AND(CODE(LEFT(G38,1))=39,CODE(RIGHT(G38,1))=39),"STRING",IF(AND(CODE(LEFT(G38,1))=34,CODE(RIGHT(G38,1))=34),"STRING",IF(NOT(ISNA(MATCH(G38,Variables!$B$4:$B$1000,0))),"EXPR",IF(NOT(ISNA(MATCH(G38,INDIRECT($B$3&amp;"_ATTR!$A$3:$A$1000"),0))),"ATTR_RESOLUTION",IF(NOT(ISNA(MATCH(G38,InternalColumnNames,0))),"INTERNAL_ATTR",IF(NOT(ISNA(MATCH(G38,INDIRECT("src_"&amp;INDEX(Workflows!$C$3:$C$1000,MATCH($D$3,Workflows!$J$3:$J$1000,0))&amp;"!$H$3:$H$1000"),0))),"ATTR","OTHER")))))))))</f>
        <v>ATTR</v>
      </c>
    </row>
    <row r="39" spans="6:10" x14ac:dyDescent="0.35">
      <c r="F39" s="8" t="str">
        <f>'Validation Values'!G39</f>
        <v>evt_custom13</v>
      </c>
      <c r="G39" s="71" t="str">
        <f t="shared" si="0"/>
        <v>evt_custom13</v>
      </c>
      <c r="H39" s="71"/>
      <c r="J39" s="15" t="str">
        <f ca="1">IF(ISBLANK(G39),"",IF(ISNUMBER(G39),"NUMBER",IF(AND(CODE(LEFT(G39,1))=40,CODE(RIGHT(G39,1))=41),"ASIS",IF(AND(CODE(LEFT(G39,1))=39,CODE(RIGHT(G39,1))=39),"STRING",IF(AND(CODE(LEFT(G39,1))=34,CODE(RIGHT(G39,1))=34),"STRING",IF(NOT(ISNA(MATCH(G39,Variables!$B$4:$B$1000,0))),"EXPR",IF(NOT(ISNA(MATCH(G39,INDIRECT($B$3&amp;"_ATTR!$A$3:$A$1000"),0))),"ATTR_RESOLUTION",IF(NOT(ISNA(MATCH(G39,InternalColumnNames,0))),"INTERNAL_ATTR",IF(NOT(ISNA(MATCH(G39,INDIRECT("src_"&amp;INDEX(Workflows!$C$3:$C$1000,MATCH($D$3,Workflows!$J$3:$J$1000,0))&amp;"!$H$3:$H$1000"),0))),"ATTR","OTHER")))))))))</f>
        <v>ATTR</v>
      </c>
    </row>
    <row r="40" spans="6:10" x14ac:dyDescent="0.35">
      <c r="F40" s="8" t="str">
        <f>'Validation Values'!G40</f>
        <v>evt_custom14</v>
      </c>
      <c r="G40" s="71" t="str">
        <f t="shared" si="0"/>
        <v>evt_custom14</v>
      </c>
      <c r="H40" s="71"/>
      <c r="J40" s="15" t="str">
        <f ca="1">IF(ISBLANK(G40),"",IF(ISNUMBER(G40),"NUMBER",IF(AND(CODE(LEFT(G40,1))=40,CODE(RIGHT(G40,1))=41),"ASIS",IF(AND(CODE(LEFT(G40,1))=39,CODE(RIGHT(G40,1))=39),"STRING",IF(AND(CODE(LEFT(G40,1))=34,CODE(RIGHT(G40,1))=34),"STRING",IF(NOT(ISNA(MATCH(G40,Variables!$B$4:$B$1000,0))),"EXPR",IF(NOT(ISNA(MATCH(G40,INDIRECT($B$3&amp;"_ATTR!$A$3:$A$1000"),0))),"ATTR_RESOLUTION",IF(NOT(ISNA(MATCH(G40,InternalColumnNames,0))),"INTERNAL_ATTR",IF(NOT(ISNA(MATCH(G40,INDIRECT("src_"&amp;INDEX(Workflows!$C$3:$C$1000,MATCH($D$3,Workflows!$J$3:$J$1000,0))&amp;"!$H$3:$H$1000"),0))),"ATTR","OTHER")))))))))</f>
        <v>ATTR</v>
      </c>
    </row>
    <row r="41" spans="6:10" x14ac:dyDescent="0.35">
      <c r="F41" s="8" t="str">
        <f>'Validation Values'!G41</f>
        <v>evt_custom15</v>
      </c>
      <c r="G41" s="71" t="str">
        <f t="shared" si="0"/>
        <v>evt_custom15</v>
      </c>
      <c r="H41" s="71"/>
      <c r="J41" s="15" t="str">
        <f ca="1">IF(ISBLANK(G41),"",IF(ISNUMBER(G41),"NUMBER",IF(AND(CODE(LEFT(G41,1))=40,CODE(RIGHT(G41,1))=41),"ASIS",IF(AND(CODE(LEFT(G41,1))=39,CODE(RIGHT(G41,1))=39),"STRING",IF(AND(CODE(LEFT(G41,1))=34,CODE(RIGHT(G41,1))=34),"STRING",IF(NOT(ISNA(MATCH(G41,Variables!$B$4:$B$1000,0))),"EXPR",IF(NOT(ISNA(MATCH(G41,INDIRECT($B$3&amp;"_ATTR!$A$3:$A$1000"),0))),"ATTR_RESOLUTION",IF(NOT(ISNA(MATCH(G41,InternalColumnNames,0))),"INTERNAL_ATTR",IF(NOT(ISNA(MATCH(G41,INDIRECT("src_"&amp;INDEX(Workflows!$C$3:$C$1000,MATCH($D$3,Workflows!$J$3:$J$1000,0))&amp;"!$H$3:$H$1000"),0))),"ATTR","OTHER")))))))))</f>
        <v>ATTR</v>
      </c>
    </row>
    <row r="42" spans="6:10" x14ac:dyDescent="0.35">
      <c r="F42" s="8" t="str">
        <f>'Validation Values'!G42</f>
        <v>evt_custom16</v>
      </c>
      <c r="G42" s="71" t="str">
        <f t="shared" si="0"/>
        <v>evt_custom16</v>
      </c>
      <c r="H42" s="71"/>
      <c r="J42" s="15" t="str">
        <f ca="1">IF(ISBLANK(G42),"",IF(ISNUMBER(G42),"NUMBER",IF(AND(CODE(LEFT(G42,1))=40,CODE(RIGHT(G42,1))=41),"ASIS",IF(AND(CODE(LEFT(G42,1))=39,CODE(RIGHT(G42,1))=39),"STRING",IF(AND(CODE(LEFT(G42,1))=34,CODE(RIGHT(G42,1))=34),"STRING",IF(NOT(ISNA(MATCH(G42,Variables!$B$4:$B$1000,0))),"EXPR",IF(NOT(ISNA(MATCH(G42,INDIRECT($B$3&amp;"_ATTR!$A$3:$A$1000"),0))),"ATTR_RESOLUTION",IF(NOT(ISNA(MATCH(G42,InternalColumnNames,0))),"INTERNAL_ATTR",IF(NOT(ISNA(MATCH(G42,INDIRECT("src_"&amp;INDEX(Workflows!$C$3:$C$1000,MATCH($D$3,Workflows!$J$3:$J$1000,0))&amp;"!$H$3:$H$1000"),0))),"ATTR","OTHER")))))))))</f>
        <v>ATTR</v>
      </c>
    </row>
    <row r="43" spans="6:10" x14ac:dyDescent="0.35">
      <c r="F43" s="8" t="str">
        <f>'Validation Values'!G43</f>
        <v>evt_custom17</v>
      </c>
      <c r="G43" s="71" t="str">
        <f t="shared" si="0"/>
        <v>evt_custom17</v>
      </c>
      <c r="H43" s="71"/>
      <c r="J43" s="15" t="str">
        <f ca="1">IF(ISBLANK(G43),"",IF(ISNUMBER(G43),"NUMBER",IF(AND(CODE(LEFT(G43,1))=40,CODE(RIGHT(G43,1))=41),"ASIS",IF(AND(CODE(LEFT(G43,1))=39,CODE(RIGHT(G43,1))=39),"STRING",IF(AND(CODE(LEFT(G43,1))=34,CODE(RIGHT(G43,1))=34),"STRING",IF(NOT(ISNA(MATCH(G43,Variables!$B$4:$B$1000,0))),"EXPR",IF(NOT(ISNA(MATCH(G43,INDIRECT($B$3&amp;"_ATTR!$A$3:$A$1000"),0))),"ATTR_RESOLUTION",IF(NOT(ISNA(MATCH(G43,InternalColumnNames,0))),"INTERNAL_ATTR",IF(NOT(ISNA(MATCH(G43,INDIRECT("src_"&amp;INDEX(Workflows!$C$3:$C$1000,MATCH($D$3,Workflows!$J$3:$J$1000,0))&amp;"!$H$3:$H$1000"),0))),"ATTR","OTHER")))))))))</f>
        <v>ATTR</v>
      </c>
    </row>
    <row r="44" spans="6:10" x14ac:dyDescent="0.35">
      <c r="F44" s="8" t="str">
        <f>'Validation Values'!G44</f>
        <v>evt_custom18</v>
      </c>
      <c r="G44" s="71" t="str">
        <f t="shared" si="0"/>
        <v>evt_custom18</v>
      </c>
      <c r="H44" s="71"/>
      <c r="J44" s="15" t="str">
        <f ca="1">IF(ISBLANK(G44),"",IF(ISNUMBER(G44),"NUMBER",IF(AND(CODE(LEFT(G44,1))=40,CODE(RIGHT(G44,1))=41),"ASIS",IF(AND(CODE(LEFT(G44,1))=39,CODE(RIGHT(G44,1))=39),"STRING",IF(AND(CODE(LEFT(G44,1))=34,CODE(RIGHT(G44,1))=34),"STRING",IF(NOT(ISNA(MATCH(G44,Variables!$B$4:$B$1000,0))),"EXPR",IF(NOT(ISNA(MATCH(G44,INDIRECT($B$3&amp;"_ATTR!$A$3:$A$1000"),0))),"ATTR_RESOLUTION",IF(NOT(ISNA(MATCH(G44,InternalColumnNames,0))),"INTERNAL_ATTR",IF(NOT(ISNA(MATCH(G44,INDIRECT("src_"&amp;INDEX(Workflows!$C$3:$C$1000,MATCH($D$3,Workflows!$J$3:$J$1000,0))&amp;"!$H$3:$H$1000"),0))),"ATTR","OTHER")))))))))</f>
        <v>ATTR</v>
      </c>
    </row>
    <row r="45" spans="6:10" x14ac:dyDescent="0.35">
      <c r="F45" s="8" t="str">
        <f>'Validation Values'!G45</f>
        <v>evt_custom19</v>
      </c>
      <c r="G45" s="71" t="str">
        <f t="shared" si="0"/>
        <v>evt_custom19</v>
      </c>
      <c r="H45" s="71"/>
      <c r="J45" s="15" t="str">
        <f ca="1">IF(ISBLANK(G45),"",IF(ISNUMBER(G45),"NUMBER",IF(AND(CODE(LEFT(G45,1))=40,CODE(RIGHT(G45,1))=41),"ASIS",IF(AND(CODE(LEFT(G45,1))=39,CODE(RIGHT(G45,1))=39),"STRING",IF(AND(CODE(LEFT(G45,1))=34,CODE(RIGHT(G45,1))=34),"STRING",IF(NOT(ISNA(MATCH(G45,Variables!$B$4:$B$1000,0))),"EXPR",IF(NOT(ISNA(MATCH(G45,INDIRECT($B$3&amp;"_ATTR!$A$3:$A$1000"),0))),"ATTR_RESOLUTION",IF(NOT(ISNA(MATCH(G45,InternalColumnNames,0))),"INTERNAL_ATTR",IF(NOT(ISNA(MATCH(G45,INDIRECT("src_"&amp;INDEX(Workflows!$C$3:$C$1000,MATCH($D$3,Workflows!$J$3:$J$1000,0))&amp;"!$H$3:$H$1000"),0))),"ATTR","OTHER")))))))))</f>
        <v>ATTR</v>
      </c>
    </row>
    <row r="46" spans="6:10" x14ac:dyDescent="0.35">
      <c r="F46" s="8" t="str">
        <f>'Validation Values'!G46</f>
        <v>evt_custom20</v>
      </c>
      <c r="G46" s="71" t="str">
        <f t="shared" si="0"/>
        <v>evt_custom20</v>
      </c>
      <c r="H46" s="71"/>
      <c r="J46" s="15" t="str">
        <f ca="1">IF(ISBLANK(G46),"",IF(ISNUMBER(G46),"NUMBER",IF(AND(CODE(LEFT(G46,1))=40,CODE(RIGHT(G46,1))=41),"ASIS",IF(AND(CODE(LEFT(G46,1))=39,CODE(RIGHT(G46,1))=39),"STRING",IF(AND(CODE(LEFT(G46,1))=34,CODE(RIGHT(G46,1))=34),"STRING",IF(NOT(ISNA(MATCH(G46,Variables!$B$4:$B$1000,0))),"EXPR",IF(NOT(ISNA(MATCH(G46,INDIRECT($B$3&amp;"_ATTR!$A$3:$A$1000"),0))),"ATTR_RESOLUTION",IF(NOT(ISNA(MATCH(G46,InternalColumnNames,0))),"INTERNAL_ATTR",IF(NOT(ISNA(MATCH(G46,INDIRECT("src_"&amp;INDEX(Workflows!$C$3:$C$1000,MATCH($D$3,Workflows!$J$3:$J$1000,0))&amp;"!$H$3:$H$1000"),0))),"ATTR","OTHER")))))))))</f>
        <v>ATTR</v>
      </c>
    </row>
  </sheetData>
  <sheetProtection algorithmName="SHA-512" hashValue="q9t0nwK0Q/qYhwIBxd0cwG5KKKH6zbaUu+vbhkygWGJShqSjiqkdNrlIkwEBP6G06B8i4jxK/A9jdb0AdykKuA==" saltValue="IklihDNAAh1rdRuAra1EZg==" spinCount="100000" sheet="1" objects="1" scenarios="1"/>
  <conditionalFormatting sqref="J3">
    <cfRule type="cellIs" dxfId="1115" priority="19" stopIfTrue="1" operator="equal">
      <formula>"OTHER"</formula>
    </cfRule>
    <cfRule type="cellIs" dxfId="1114" priority="20" stopIfTrue="1" operator="equal">
      <formula>"ASIS"</formula>
    </cfRule>
    <cfRule type="cellIs" dxfId="1113" priority="21" stopIfTrue="1" operator="equal">
      <formula>"STRING"</formula>
    </cfRule>
    <cfRule type="cellIs" dxfId="1112" priority="22" stopIfTrue="1" operator="equal">
      <formula>"NUMBER"</formula>
    </cfRule>
    <cfRule type="cellIs" dxfId="1111" priority="23" stopIfTrue="1" operator="equal">
      <formula>"EXPR"</formula>
    </cfRule>
    <cfRule type="cellIs" dxfId="1110" priority="24" stopIfTrue="1" operator="equal">
      <formula>"ATTR_RESOLUTION"</formula>
    </cfRule>
    <cfRule type="cellIs" dxfId="1109" priority="25" stopIfTrue="1" operator="equal">
      <formula>"ATTR"</formula>
    </cfRule>
  </conditionalFormatting>
  <conditionalFormatting sqref="J3">
    <cfRule type="cellIs" dxfId="1108" priority="18" operator="equal">
      <formula>"INTERNAL_ATTR"</formula>
    </cfRule>
  </conditionalFormatting>
  <conditionalFormatting sqref="J4:J46">
    <cfRule type="cellIs" dxfId="1107" priority="2" stopIfTrue="1" operator="equal">
      <formula>"OTHER"</formula>
    </cfRule>
    <cfRule type="cellIs" dxfId="1106" priority="3" stopIfTrue="1" operator="equal">
      <formula>"ASIS"</formula>
    </cfRule>
    <cfRule type="cellIs" dxfId="1105" priority="4" stopIfTrue="1" operator="equal">
      <formula>"STRING"</formula>
    </cfRule>
    <cfRule type="cellIs" dxfId="1104" priority="5" stopIfTrue="1" operator="equal">
      <formula>"NUMBER"</formula>
    </cfRule>
    <cfRule type="cellIs" dxfId="1103" priority="6" stopIfTrue="1" operator="equal">
      <formula>"EXPR"</formula>
    </cfRule>
    <cfRule type="cellIs" dxfId="1102" priority="7" stopIfTrue="1" operator="equal">
      <formula>"ATTR_RESOLUTION"</formula>
    </cfRule>
    <cfRule type="cellIs" dxfId="1101" priority="8" stopIfTrue="1" operator="equal">
      <formula>"ATTR"</formula>
    </cfRule>
  </conditionalFormatting>
  <conditionalFormatting sqref="J4:J46">
    <cfRule type="cellIs" dxfId="1100" priority="1" operator="equal">
      <formula>"INTERNAL_ATTR"</formula>
    </cfRule>
  </conditionalFormatting>
  <dataValidations count="4">
    <dataValidation type="whole" allowBlank="1" showInputMessage="1" showErrorMessage="1" sqref="I3:I46" xr:uid="{00000000-0002-0000-6E00-000000000000}">
      <formula1>1</formula1>
      <formula2>20</formula2>
    </dataValidation>
    <dataValidation type="whole" allowBlank="1" showInputMessage="1" showErrorMessage="1" error="Only numbers from 1-20 are allowed" sqref="H3:H46" xr:uid="{00000000-0002-0000-6E00-000001000000}">
      <formula1>1</formula1>
      <formula2>20</formula2>
    </dataValidation>
    <dataValidation type="list" allowBlank="1" showInputMessage="1" showErrorMessage="1" sqref="A12" xr:uid="{00000000-0002-0000-6E00-000002000000}">
      <formula1>expressionList</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G3:G46" xr:uid="{00000000-0002-0000-6E00-000003000000}">
      <formula1>(J3&lt;&gt;"OTHER")</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6E00-000004000000}">
          <x14:formula1>
            <xm:f>'Validation Values'!$B$2:$B$8</xm:f>
          </x14:formula1>
          <xm:sqref>A7</xm:sqref>
        </x14:dataValidation>
      </x14:dataValidation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41">
    <tabColor rgb="FF92D050"/>
  </sheetPr>
  <dimension ref="A1:J38"/>
  <sheetViews>
    <sheetView showGridLines="0" zoomScale="60" zoomScaleNormal="60" workbookViewId="0">
      <selection activeCell="D17" sqref="D17"/>
    </sheetView>
  </sheetViews>
  <sheetFormatPr defaultColWidth="8.81640625" defaultRowHeight="14.5" x14ac:dyDescent="0.35"/>
  <cols>
    <col min="1" max="1" width="26.81640625" style="28" bestFit="1" customWidth="1"/>
    <col min="2" max="2" width="19.36328125" style="28" bestFit="1" customWidth="1"/>
    <col min="3" max="3" width="23.1796875" style="28" bestFit="1" customWidth="1"/>
    <col min="4" max="4" width="22.81640625" style="28" bestFit="1" customWidth="1"/>
    <col min="5" max="5" width="20.1796875" style="28" bestFit="1" customWidth="1"/>
    <col min="6" max="6" width="26.81640625" style="28" bestFit="1" customWidth="1"/>
    <col min="7" max="7" width="26.1796875" style="28" bestFit="1" customWidth="1"/>
    <col min="8" max="8" width="11" style="28" bestFit="1" customWidth="1"/>
    <col min="9" max="9" width="8.1796875" style="28" bestFit="1" customWidth="1"/>
    <col min="10" max="10" width="26.81640625" style="28" bestFit="1" customWidth="1"/>
    <col min="11" max="11" width="18.1796875" style="28" bestFit="1" customWidth="1"/>
    <col min="12" max="16384" width="8.81640625" style="28"/>
  </cols>
  <sheetData>
    <row r="1" spans="1:10" x14ac:dyDescent="0.35">
      <c r="A1" s="31" t="s">
        <v>152</v>
      </c>
      <c r="F1" s="31" t="s">
        <v>18</v>
      </c>
      <c r="G1" s="31"/>
      <c r="H1" s="31"/>
    </row>
    <row r="2" spans="1:10" x14ac:dyDescent="0.35">
      <c r="A2" s="29" t="s">
        <v>119</v>
      </c>
      <c r="B2" s="29" t="s">
        <v>120</v>
      </c>
      <c r="C2" s="29" t="s">
        <v>196</v>
      </c>
      <c r="D2" s="29" t="s">
        <v>193</v>
      </c>
      <c r="F2" s="16" t="str">
        <f>$C$7</f>
        <v>CONVERSIONS_LBIS</v>
      </c>
      <c r="G2" s="29" t="str">
        <f>$D$3</f>
        <v>CONVERSIONS_SRC</v>
      </c>
      <c r="H2" s="29" t="s">
        <v>197</v>
      </c>
      <c r="J2" s="29" t="s">
        <v>866</v>
      </c>
    </row>
    <row r="3" spans="1:10" x14ac:dyDescent="0.35">
      <c r="A3" s="22" t="str">
        <f ca="1">MID(CELL("filename",$A$1),FIND("]",CELL("filename",$A$1))+1,255)</f>
        <v>lbis_CONVERSIONS</v>
      </c>
      <c r="B3" s="22" t="str">
        <f ca="1">LEFT($A$3,FIND("_",$A$3,1)-1)</f>
        <v>lbis</v>
      </c>
      <c r="C3" s="22" t="s">
        <v>276</v>
      </c>
      <c r="D3" s="22" t="str">
        <f>$A$7&amp;+"_SRC"</f>
        <v>CONVERSIONS_SRC</v>
      </c>
      <c r="F3" s="8" t="str">
        <f>'Validation Values'!J3</f>
        <v>actuuid</v>
      </c>
      <c r="G3" s="71" t="str">
        <f>F3</f>
        <v>actuuid</v>
      </c>
      <c r="H3" s="71"/>
      <c r="J3" s="15" t="str">
        <f ca="1">IF(ISBLANK(G3),"",IF(ISNUMBER(G3),"NUMBER",IF(AND(CODE(LEFT(G3,1))=40,CODE(RIGHT(G3,1))=41),"ASIS",IF(AND(CODE(LEFT(G3,1))=39,CODE(RIGHT(G3,1))=39),"STRING",IF(AND(CODE(LEFT(G3,1))=34,CODE(RIGHT(G3,1))=34),"STRING",IF(NOT(ISNA(MATCH(G3,Variables!$B$4:$B$1000,0))),"EXPR",IF(NOT(ISNA(MATCH(G3,INDIRECT($B$3&amp;"_ATTR!$A$3:$A$1000"),0))),"ATTR_RESOLUTION",IF(NOT(ISNA(MATCH(G3,InternalColumnNames,0))),"INTERNAL_ATTR",IF(NOT(ISNA(MATCH(G3,INDIRECT("src_"&amp;INDEX(Workflows!$C$3:$C$1000,MATCH($D$3,Workflows!$J$3:$J$1000,0))&amp;"!$H$3:$H$1000"),0))),"ATTR","OTHER")))))))))</f>
        <v>ATTR</v>
      </c>
    </row>
    <row r="4" spans="1:10" x14ac:dyDescent="0.35">
      <c r="F4" s="8" t="str">
        <f>'Validation Values'!J4</f>
        <v>userid</v>
      </c>
      <c r="G4" s="71" t="str">
        <f>F4</f>
        <v>userid</v>
      </c>
      <c r="H4" s="71"/>
      <c r="J4" s="15" t="str">
        <f ca="1">IF(ISBLANK(G4),"",IF(ISNUMBER(G4),"NUMBER",IF(AND(CODE(LEFT(G4,1))=40,CODE(RIGHT(G4,1))=41),"ASIS",IF(AND(CODE(LEFT(G4,1))=39,CODE(RIGHT(G4,1))=39),"STRING",IF(AND(CODE(LEFT(G4,1))=34,CODE(RIGHT(G4,1))=34),"STRING",IF(NOT(ISNA(MATCH(G4,Variables!$B$4:$B$1000,0))),"EXPR",IF(NOT(ISNA(MATCH(G4,INDIRECT($B$3&amp;"_ATTR!$A$3:$A$1000"),0))),"ATTR_RESOLUTION",IF(NOT(ISNA(MATCH(G4,InternalColumnNames,0))),"INTERNAL_ATTR",IF(NOT(ISNA(MATCH(G4,INDIRECT("src_"&amp;INDEX(Workflows!$C$3:$C$1000,MATCH($D$3,Workflows!$J$3:$J$1000,0))&amp;"!$H$3:$H$1000"),0))),"ATTR","OTHER")))))))))</f>
        <v>ATTR</v>
      </c>
    </row>
    <row r="5" spans="1:10" x14ac:dyDescent="0.35">
      <c r="A5" s="31" t="s">
        <v>151</v>
      </c>
      <c r="F5" s="8" t="str">
        <f>'Validation Values'!J5</f>
        <v>act_time</v>
      </c>
      <c r="G5" s="71" t="str">
        <f t="shared" ref="G5:G38" si="0">F5</f>
        <v>act_time</v>
      </c>
      <c r="H5" s="71"/>
      <c r="J5" s="15" t="str">
        <f ca="1">IF(ISBLANK(G5),"",IF(ISNUMBER(G5),"NUMBER",IF(AND(CODE(LEFT(G5,1))=40,CODE(RIGHT(G5,1))=41),"ASIS",IF(AND(CODE(LEFT(G5,1))=39,CODE(RIGHT(G5,1))=39),"STRING",IF(AND(CODE(LEFT(G5,1))=34,CODE(RIGHT(G5,1))=34),"STRING",IF(NOT(ISNA(MATCH(G5,Variables!$B$4:$B$1000,0))),"EXPR",IF(NOT(ISNA(MATCH(G5,INDIRECT($B$3&amp;"_ATTR!$A$3:$A$1000"),0))),"ATTR_RESOLUTION",IF(NOT(ISNA(MATCH(G5,InternalColumnNames,0))),"INTERNAL_ATTR",IF(NOT(ISNA(MATCH(G5,INDIRECT("src_"&amp;INDEX(Workflows!$C$3:$C$1000,MATCH($D$3,Workflows!$J$3:$J$1000,0))&amp;"!$H$3:$H$1000"),0))),"ATTR","OTHER")))))))))</f>
        <v>ATTR</v>
      </c>
    </row>
    <row r="6" spans="1:10" x14ac:dyDescent="0.35">
      <c r="A6" s="29" t="s">
        <v>12</v>
      </c>
      <c r="B6" s="29" t="s">
        <v>198</v>
      </c>
      <c r="C6" s="29" t="s">
        <v>10</v>
      </c>
      <c r="F6" s="8" t="str">
        <f>'Validation Values'!J6</f>
        <v>activity_type</v>
      </c>
      <c r="G6" s="71" t="str">
        <f t="shared" si="0"/>
        <v>activity_type</v>
      </c>
      <c r="H6" s="71"/>
      <c r="J6" s="15" t="str">
        <f ca="1">IF(ISBLANK(G6),"",IF(ISNUMBER(G6),"NUMBER",IF(AND(CODE(LEFT(G6,1))=40,CODE(RIGHT(G6,1))=41),"ASIS",IF(AND(CODE(LEFT(G6,1))=39,CODE(RIGHT(G6,1))=39),"STRING",IF(AND(CODE(LEFT(G6,1))=34,CODE(RIGHT(G6,1))=34),"STRING",IF(NOT(ISNA(MATCH(G6,Variables!$B$4:$B$1000,0))),"EXPR",IF(NOT(ISNA(MATCH(G6,INDIRECT($B$3&amp;"_ATTR!$A$3:$A$1000"),0))),"ATTR_RESOLUTION",IF(NOT(ISNA(MATCH(G6,InternalColumnNames,0))),"INTERNAL_ATTR",IF(NOT(ISNA(MATCH(G6,INDIRECT("src_"&amp;INDEX(Workflows!$C$3:$C$1000,MATCH($D$3,Workflows!$J$3:$J$1000,0))&amp;"!$H$3:$H$1000"),0))),"ATTR","OTHER")))))))))</f>
        <v>ATTR</v>
      </c>
    </row>
    <row r="7" spans="1:10" x14ac:dyDescent="0.35">
      <c r="A7" s="22" t="s">
        <v>1</v>
      </c>
      <c r="B7" s="22" t="s">
        <v>329</v>
      </c>
      <c r="C7" s="22" t="str">
        <f>$A$7&amp;+"_LBIS"</f>
        <v>CONVERSIONS_LBIS</v>
      </c>
      <c r="F7" s="8" t="str">
        <f>'Validation Values'!J7</f>
        <v>act_channel</v>
      </c>
      <c r="G7" s="71" t="str">
        <f t="shared" si="0"/>
        <v>act_channel</v>
      </c>
      <c r="H7" s="71"/>
      <c r="J7" s="15" t="str">
        <f ca="1">IF(ISBLANK(G7),"",IF(ISNUMBER(G7),"NUMBER",IF(AND(CODE(LEFT(G7,1))=40,CODE(RIGHT(G7,1))=41),"ASIS",IF(AND(CODE(LEFT(G7,1))=39,CODE(RIGHT(G7,1))=39),"STRING",IF(AND(CODE(LEFT(G7,1))=34,CODE(RIGHT(G7,1))=34),"STRING",IF(NOT(ISNA(MATCH(G7,Variables!$B$4:$B$1000,0))),"EXPR",IF(NOT(ISNA(MATCH(G7,INDIRECT($B$3&amp;"_ATTR!$A$3:$A$1000"),0))),"ATTR_RESOLUTION",IF(NOT(ISNA(MATCH(G7,InternalColumnNames,0))),"INTERNAL_ATTR",IF(NOT(ISNA(MATCH(G7,INDIRECT("src_"&amp;INDEX(Workflows!$C$3:$C$1000,MATCH($D$3,Workflows!$J$3:$J$1000,0))&amp;"!$H$3:$H$1000"),0))),"ATTR","OTHER")))))))))</f>
        <v>ATTR</v>
      </c>
    </row>
    <row r="8" spans="1:10" x14ac:dyDescent="0.35">
      <c r="F8" s="8" t="str">
        <f>'Validation Values'!J8</f>
        <v>order_id</v>
      </c>
      <c r="G8" s="71" t="str">
        <f t="shared" si="0"/>
        <v>order_id</v>
      </c>
      <c r="H8" s="71"/>
      <c r="J8" s="15" t="str">
        <f ca="1">IF(ISBLANK(G8),"",IF(ISNUMBER(G8),"NUMBER",IF(AND(CODE(LEFT(G8,1))=40,CODE(RIGHT(G8,1))=41),"ASIS",IF(AND(CODE(LEFT(G8,1))=39,CODE(RIGHT(G8,1))=39),"STRING",IF(AND(CODE(LEFT(G8,1))=34,CODE(RIGHT(G8,1))=34),"STRING",IF(NOT(ISNA(MATCH(G8,Variables!$B$4:$B$1000,0))),"EXPR",IF(NOT(ISNA(MATCH(G8,INDIRECT($B$3&amp;"_ATTR!$A$3:$A$1000"),0))),"ATTR_RESOLUTION",IF(NOT(ISNA(MATCH(G8,InternalColumnNames,0))),"INTERNAL_ATTR",IF(NOT(ISNA(MATCH(G8,INDIRECT("src_"&amp;INDEX(Workflows!$C$3:$C$1000,MATCH($D$3,Workflows!$J$3:$J$1000,0))&amp;"!$H$3:$H$1000"),0))),"ATTR","OTHER")))))))))</f>
        <v>ATTR</v>
      </c>
    </row>
    <row r="9" spans="1:10" x14ac:dyDescent="0.35">
      <c r="F9" s="8" t="str">
        <f>'Validation Values'!J9</f>
        <v>revenue</v>
      </c>
      <c r="G9" s="71" t="str">
        <f t="shared" si="0"/>
        <v>revenue</v>
      </c>
      <c r="H9" s="71"/>
      <c r="J9" s="15" t="str">
        <f ca="1">IF(ISBLANK(G9),"",IF(ISNUMBER(G9),"NUMBER",IF(AND(CODE(LEFT(G9,1))=40,CODE(RIGHT(G9,1))=41),"ASIS",IF(AND(CODE(LEFT(G9,1))=39,CODE(RIGHT(G9,1))=39),"STRING",IF(AND(CODE(LEFT(G9,1))=34,CODE(RIGHT(G9,1))=34),"STRING",IF(NOT(ISNA(MATCH(G9,Variables!$B$4:$B$1000,0))),"EXPR",IF(NOT(ISNA(MATCH(G9,INDIRECT($B$3&amp;"_ATTR!$A$3:$A$1000"),0))),"ATTR_RESOLUTION",IF(NOT(ISNA(MATCH(G9,InternalColumnNames,0))),"INTERNAL_ATTR",IF(NOT(ISNA(MATCH(G9,INDIRECT("src_"&amp;INDEX(Workflows!$C$3:$C$1000,MATCH($D$3,Workflows!$J$3:$J$1000,0))&amp;"!$H$3:$H$1000"),0))),"ATTR","OTHER")))))))))</f>
        <v>ATTR</v>
      </c>
    </row>
    <row r="10" spans="1:10" x14ac:dyDescent="0.35">
      <c r="A10" s="31" t="s">
        <v>124</v>
      </c>
      <c r="F10" s="8" t="str">
        <f>'Validation Values'!J10</f>
        <v>quantity</v>
      </c>
      <c r="G10" s="71" t="str">
        <f t="shared" si="0"/>
        <v>quantity</v>
      </c>
      <c r="H10" s="71"/>
      <c r="J10" s="15" t="str">
        <f ca="1">IF(ISBLANK(G10),"",IF(ISNUMBER(G10),"NUMBER",IF(AND(CODE(LEFT(G10,1))=40,CODE(RIGHT(G10,1))=41),"ASIS",IF(AND(CODE(LEFT(G10,1))=39,CODE(RIGHT(G10,1))=39),"STRING",IF(AND(CODE(LEFT(G10,1))=34,CODE(RIGHT(G10,1))=34),"STRING",IF(NOT(ISNA(MATCH(G10,Variables!$B$4:$B$1000,0))),"EXPR",IF(NOT(ISNA(MATCH(G10,INDIRECT($B$3&amp;"_ATTR!$A$3:$A$1000"),0))),"ATTR_RESOLUTION",IF(NOT(ISNA(MATCH(G10,InternalColumnNames,0))),"INTERNAL_ATTR",IF(NOT(ISNA(MATCH(G10,INDIRECT("src_"&amp;INDEX(Workflows!$C$3:$C$1000,MATCH($D$3,Workflows!$J$3:$J$1000,0))&amp;"!$H$3:$H$1000"),0))),"ATTR","OTHER")))))))))</f>
        <v>ATTR</v>
      </c>
    </row>
    <row r="11" spans="1:10" x14ac:dyDescent="0.35">
      <c r="A11" s="29" t="s">
        <v>123</v>
      </c>
      <c r="F11" s="8" t="str">
        <f>'Validation Values'!J11</f>
        <v>act_is_bot_user</v>
      </c>
      <c r="G11" s="71" t="str">
        <f t="shared" si="0"/>
        <v>act_is_bot_user</v>
      </c>
      <c r="H11" s="71"/>
      <c r="J11" s="15" t="str">
        <f ca="1">IF(ISBLANK(G11),"",IF(ISNUMBER(G11),"NUMBER",IF(AND(CODE(LEFT(G11,1))=40,CODE(RIGHT(G11,1))=41),"ASIS",IF(AND(CODE(LEFT(G11,1))=39,CODE(RIGHT(G11,1))=39),"STRING",IF(AND(CODE(LEFT(G11,1))=34,CODE(RIGHT(G11,1))=34),"STRING",IF(NOT(ISNA(MATCH(G11,Variables!$B$4:$B$1000,0))),"EXPR",IF(NOT(ISNA(MATCH(G11,INDIRECT($B$3&amp;"_ATTR!$A$3:$A$1000"),0))),"ATTR_RESOLUTION",IF(NOT(ISNA(MATCH(G11,InternalColumnNames,0))),"INTERNAL_ATTR",IF(NOT(ISNA(MATCH(G11,INDIRECT("src_"&amp;INDEX(Workflows!$C$3:$C$1000,MATCH($D$3,Workflows!$J$3:$J$1000,0))&amp;"!$H$3:$H$1000"),0))),"ATTR","OTHER")))))))))</f>
        <v>ATTR</v>
      </c>
    </row>
    <row r="12" spans="1:10" x14ac:dyDescent="0.35">
      <c r="A12" s="71"/>
      <c r="F12" s="8" t="str">
        <f>'Validation Values'!J12</f>
        <v>act_is_opted_out</v>
      </c>
      <c r="G12" s="71" t="str">
        <f t="shared" si="0"/>
        <v>act_is_opted_out</v>
      </c>
      <c r="H12" s="71"/>
      <c r="J12" s="15" t="str">
        <f ca="1">IF(ISBLANK(G12),"",IF(ISNUMBER(G12),"NUMBER",IF(AND(CODE(LEFT(G12,1))=40,CODE(RIGHT(G12,1))=41),"ASIS",IF(AND(CODE(LEFT(G12,1))=39,CODE(RIGHT(G12,1))=39),"STRING",IF(AND(CODE(LEFT(G12,1))=34,CODE(RIGHT(G12,1))=34),"STRING",IF(NOT(ISNA(MATCH(G12,Variables!$B$4:$B$1000,0))),"EXPR",IF(NOT(ISNA(MATCH(G12,INDIRECT($B$3&amp;"_ATTR!$A$3:$A$1000"),0))),"ATTR_RESOLUTION",IF(NOT(ISNA(MATCH(G12,InternalColumnNames,0))),"INTERNAL_ATTR",IF(NOT(ISNA(MATCH(G12,INDIRECT("src_"&amp;INDEX(Workflows!$C$3:$C$1000,MATCH($D$3,Workflows!$J$3:$J$1000,0))&amp;"!$H$3:$H$1000"),0))),"ATTR","OTHER")))))))))</f>
        <v>ATTR</v>
      </c>
    </row>
    <row r="13" spans="1:10" x14ac:dyDescent="0.35">
      <c r="F13" s="8" t="str">
        <f>'Validation Values'!J13</f>
        <v>ak_user_id</v>
      </c>
      <c r="G13" s="71" t="str">
        <f t="shared" si="0"/>
        <v>ak_user_id</v>
      </c>
      <c r="H13" s="71"/>
      <c r="J13" s="15" t="str">
        <f ca="1">IF(ISBLANK(G13),"",IF(ISNUMBER(G13),"NUMBER",IF(AND(CODE(LEFT(G13,1))=40,CODE(RIGHT(G13,1))=41),"ASIS",IF(AND(CODE(LEFT(G13,1))=39,CODE(RIGHT(G13,1))=39),"STRING",IF(AND(CODE(LEFT(G13,1))=34,CODE(RIGHT(G13,1))=34),"STRING",IF(NOT(ISNA(MATCH(G13,Variables!$B$4:$B$1000,0))),"EXPR",IF(NOT(ISNA(MATCH(G13,INDIRECT($B$3&amp;"_ATTR!$A$3:$A$1000"),0))),"ATTR_RESOLUTION",IF(NOT(ISNA(MATCH(G13,InternalColumnNames,0))),"INTERNAL_ATTR",IF(NOT(ISNA(MATCH(G13,INDIRECT("src_"&amp;INDEX(Workflows!$C$3:$C$1000,MATCH($D$3,Workflows!$J$3:$J$1000,0))&amp;"!$H$3:$H$1000"),0))),"ATTR","OTHER")))))))))</f>
        <v>ATTR</v>
      </c>
    </row>
    <row r="14" spans="1:10" x14ac:dyDescent="0.35">
      <c r="F14" s="8" t="str">
        <f>'Validation Values'!J14</f>
        <v>apc</v>
      </c>
      <c r="G14" s="71" t="str">
        <f t="shared" si="0"/>
        <v>apc</v>
      </c>
      <c r="H14" s="71"/>
      <c r="J14" s="15" t="str">
        <f ca="1">IF(ISBLANK(G14),"",IF(ISNUMBER(G14),"NUMBER",IF(AND(CODE(LEFT(G14,1))=40,CODE(RIGHT(G14,1))=41),"ASIS",IF(AND(CODE(LEFT(G14,1))=39,CODE(RIGHT(G14,1))=39),"STRING",IF(AND(CODE(LEFT(G14,1))=34,CODE(RIGHT(G14,1))=34),"STRING",IF(NOT(ISNA(MATCH(G14,Variables!$B$4:$B$1000,0))),"EXPR",IF(NOT(ISNA(MATCH(G14,INDIRECT($B$3&amp;"_ATTR!$A$3:$A$1000"),0))),"ATTR_RESOLUTION",IF(NOT(ISNA(MATCH(G14,InternalColumnNames,0))),"INTERNAL_ATTR",IF(NOT(ISNA(MATCH(G14,INDIRECT("src_"&amp;INDEX(Workflows!$C$3:$C$1000,MATCH($D$3,Workflows!$J$3:$J$1000,0))&amp;"!$H$3:$H$1000"),0))),"ATTR","OTHER")))))))))</f>
        <v>ATTR</v>
      </c>
    </row>
    <row r="15" spans="1:10" x14ac:dyDescent="0.35">
      <c r="F15" s="8" t="str">
        <f>'Validation Values'!J15</f>
        <v>act_source</v>
      </c>
      <c r="G15" s="71" t="str">
        <f t="shared" si="0"/>
        <v>act_source</v>
      </c>
      <c r="H15" s="71"/>
      <c r="J15" s="15" t="str">
        <f ca="1">IF(ISBLANK(G15),"",IF(ISNUMBER(G15),"NUMBER",IF(AND(CODE(LEFT(G15,1))=40,CODE(RIGHT(G15,1))=41),"ASIS",IF(AND(CODE(LEFT(G15,1))=39,CODE(RIGHT(G15,1))=39),"STRING",IF(AND(CODE(LEFT(G15,1))=34,CODE(RIGHT(G15,1))=34),"STRING",IF(NOT(ISNA(MATCH(G15,Variables!$B$4:$B$1000,0))),"EXPR",IF(NOT(ISNA(MATCH(G15,INDIRECT($B$3&amp;"_ATTR!$A$3:$A$1000"),0))),"ATTR_RESOLUTION",IF(NOT(ISNA(MATCH(G15,InternalColumnNames,0))),"INTERNAL_ATTR",IF(NOT(ISNA(MATCH(G15,INDIRECT("src_"&amp;INDEX(Workflows!$C$3:$C$1000,MATCH($D$3,Workflows!$J$3:$J$1000,0))&amp;"!$H$3:$H$1000"),0))),"ATTR","OTHER")))))))))</f>
        <v>ATTR</v>
      </c>
    </row>
    <row r="16" spans="1:10" x14ac:dyDescent="0.35">
      <c r="F16" s="8" t="str">
        <f>'Validation Values'!J16</f>
        <v>act_e1_segment</v>
      </c>
      <c r="G16" s="71" t="str">
        <f t="shared" si="0"/>
        <v>act_e1_segment</v>
      </c>
      <c r="H16" s="71"/>
      <c r="J16" s="15" t="str">
        <f ca="1">IF(ISBLANK(G16),"",IF(ISNUMBER(G16),"NUMBER",IF(AND(CODE(LEFT(G16,1))=40,CODE(RIGHT(G16,1))=41),"ASIS",IF(AND(CODE(LEFT(G16,1))=39,CODE(RIGHT(G16,1))=39),"STRING",IF(AND(CODE(LEFT(G16,1))=34,CODE(RIGHT(G16,1))=34),"STRING",IF(NOT(ISNA(MATCH(G16,Variables!$B$4:$B$1000,0))),"EXPR",IF(NOT(ISNA(MATCH(G16,INDIRECT($B$3&amp;"_ATTR!$A$3:$A$1000"),0))),"ATTR_RESOLUTION",IF(NOT(ISNA(MATCH(G16,InternalColumnNames,0))),"INTERNAL_ATTR",IF(NOT(ISNA(MATCH(G16,INDIRECT("src_"&amp;INDEX(Workflows!$C$3:$C$1000,MATCH($D$3,Workflows!$J$3:$J$1000,0))&amp;"!$H$3:$H$1000"),0))),"ATTR","OTHER")))))))))</f>
        <v>ATTR</v>
      </c>
    </row>
    <row r="17" spans="6:10" x14ac:dyDescent="0.35">
      <c r="F17" s="8" t="str">
        <f>'Validation Values'!J17</f>
        <v>act_product_key</v>
      </c>
      <c r="G17" s="71" t="str">
        <f t="shared" si="0"/>
        <v>act_product_key</v>
      </c>
      <c r="H17" s="71"/>
      <c r="J17" s="15" t="str">
        <f ca="1">IF(ISBLANK(G17),"",IF(ISNUMBER(G17),"NUMBER",IF(AND(CODE(LEFT(G17,1))=40,CODE(RIGHT(G17,1))=41),"ASIS",IF(AND(CODE(LEFT(G17,1))=39,CODE(RIGHT(G17,1))=39),"STRING",IF(AND(CODE(LEFT(G17,1))=34,CODE(RIGHT(G17,1))=34),"STRING",IF(NOT(ISNA(MATCH(G17,Variables!$B$4:$B$1000,0))),"EXPR",IF(NOT(ISNA(MATCH(G17,INDIRECT($B$3&amp;"_ATTR!$A$3:$A$1000"),0))),"ATTR_RESOLUTION",IF(NOT(ISNA(MATCH(G17,InternalColumnNames,0))),"INTERNAL_ATTR",IF(NOT(ISNA(MATCH(G17,INDIRECT("src_"&amp;INDEX(Workflows!$C$3:$C$1000,MATCH($D$3,Workflows!$J$3:$J$1000,0))&amp;"!$H$3:$H$1000"),0))),"ATTR","OTHER")))))))))</f>
        <v>ATTR</v>
      </c>
    </row>
    <row r="18" spans="6:10" x14ac:dyDescent="0.35">
      <c r="F18" s="8" t="str">
        <f>'Validation Values'!J18</f>
        <v>is_fig_flag</v>
      </c>
      <c r="G18" s="71" t="str">
        <f t="shared" si="0"/>
        <v>is_fig_flag</v>
      </c>
      <c r="H18" s="71"/>
      <c r="J18" s="15" t="str">
        <f ca="1">IF(ISBLANK(G18),"",IF(ISNUMBER(G18),"NUMBER",IF(AND(CODE(LEFT(G18,1))=40,CODE(RIGHT(G18,1))=41),"ASIS",IF(AND(CODE(LEFT(G18,1))=39,CODE(RIGHT(G18,1))=39),"STRING",IF(AND(CODE(LEFT(G18,1))=34,CODE(RIGHT(G18,1))=34),"STRING",IF(NOT(ISNA(MATCH(G18,Variables!$B$4:$B$1000,0))),"EXPR",IF(NOT(ISNA(MATCH(G18,INDIRECT($B$3&amp;"_ATTR!$A$3:$A$1000"),0))),"ATTR_RESOLUTION",IF(NOT(ISNA(MATCH(G18,InternalColumnNames,0))),"INTERNAL_ATTR",IF(NOT(ISNA(MATCH(G18,INDIRECT("src_"&amp;INDEX(Workflows!$C$3:$C$1000,MATCH($D$3,Workflows!$J$3:$J$1000,0))&amp;"!$H$3:$H$1000"),0))),"ATTR","OTHER")))))))))</f>
        <v>ATTR</v>
      </c>
    </row>
    <row r="19" spans="6:10" x14ac:dyDescent="0.35">
      <c r="F19" s="8" t="str">
        <f>'Validation Values'!J19</f>
        <v>act_custom1</v>
      </c>
      <c r="G19" s="71" t="str">
        <f t="shared" si="0"/>
        <v>act_custom1</v>
      </c>
      <c r="H19" s="71"/>
      <c r="J19" s="15" t="str">
        <f ca="1">IF(ISBLANK(G19),"",IF(ISNUMBER(G19),"NUMBER",IF(AND(CODE(LEFT(G19,1))=40,CODE(RIGHT(G19,1))=41),"ASIS",IF(AND(CODE(LEFT(G19,1))=39,CODE(RIGHT(G19,1))=39),"STRING",IF(AND(CODE(LEFT(G19,1))=34,CODE(RIGHT(G19,1))=34),"STRING",IF(NOT(ISNA(MATCH(G19,Variables!$B$4:$B$1000,0))),"EXPR",IF(NOT(ISNA(MATCH(G19,INDIRECT($B$3&amp;"_ATTR!$A$3:$A$1000"),0))),"ATTR_RESOLUTION",IF(NOT(ISNA(MATCH(G19,InternalColumnNames,0))),"INTERNAL_ATTR",IF(NOT(ISNA(MATCH(G19,INDIRECT("src_"&amp;INDEX(Workflows!$C$3:$C$1000,MATCH($D$3,Workflows!$J$3:$J$1000,0))&amp;"!$H$3:$H$1000"),0))),"ATTR","OTHER")))))))))</f>
        <v>ATTR</v>
      </c>
    </row>
    <row r="20" spans="6:10" x14ac:dyDescent="0.35">
      <c r="F20" s="8" t="str">
        <f>'Validation Values'!J20</f>
        <v>act_custom2</v>
      </c>
      <c r="G20" s="71" t="str">
        <f t="shared" si="0"/>
        <v>act_custom2</v>
      </c>
      <c r="H20" s="71"/>
      <c r="J20" s="15" t="str">
        <f ca="1">IF(ISBLANK(G20),"",IF(ISNUMBER(G20),"NUMBER",IF(AND(CODE(LEFT(G20,1))=40,CODE(RIGHT(G20,1))=41),"ASIS",IF(AND(CODE(LEFT(G20,1))=39,CODE(RIGHT(G20,1))=39),"STRING",IF(AND(CODE(LEFT(G20,1))=34,CODE(RIGHT(G20,1))=34),"STRING",IF(NOT(ISNA(MATCH(G20,Variables!$B$4:$B$1000,0))),"EXPR",IF(NOT(ISNA(MATCH(G20,INDIRECT($B$3&amp;"_ATTR!$A$3:$A$1000"),0))),"ATTR_RESOLUTION",IF(NOT(ISNA(MATCH(G20,InternalColumnNames,0))),"INTERNAL_ATTR",IF(NOT(ISNA(MATCH(G20,INDIRECT("src_"&amp;INDEX(Workflows!$C$3:$C$1000,MATCH($D$3,Workflows!$J$3:$J$1000,0))&amp;"!$H$3:$H$1000"),0))),"ATTR","OTHER")))))))))</f>
        <v>ATTR</v>
      </c>
    </row>
    <row r="21" spans="6:10" x14ac:dyDescent="0.35">
      <c r="F21" s="8" t="str">
        <f>'Validation Values'!J21</f>
        <v>act_custom3</v>
      </c>
      <c r="G21" s="71" t="str">
        <f t="shared" si="0"/>
        <v>act_custom3</v>
      </c>
      <c r="H21" s="71"/>
      <c r="J21" s="15" t="str">
        <f ca="1">IF(ISBLANK(G21),"",IF(ISNUMBER(G21),"NUMBER",IF(AND(CODE(LEFT(G21,1))=40,CODE(RIGHT(G21,1))=41),"ASIS",IF(AND(CODE(LEFT(G21,1))=39,CODE(RIGHT(G21,1))=39),"STRING",IF(AND(CODE(LEFT(G21,1))=34,CODE(RIGHT(G21,1))=34),"STRING",IF(NOT(ISNA(MATCH(G21,Variables!$B$4:$B$1000,0))),"EXPR",IF(NOT(ISNA(MATCH(G21,INDIRECT($B$3&amp;"_ATTR!$A$3:$A$1000"),0))),"ATTR_RESOLUTION",IF(NOT(ISNA(MATCH(G21,InternalColumnNames,0))),"INTERNAL_ATTR",IF(NOT(ISNA(MATCH(G21,INDIRECT("src_"&amp;INDEX(Workflows!$C$3:$C$1000,MATCH($D$3,Workflows!$J$3:$J$1000,0))&amp;"!$H$3:$H$1000"),0))),"ATTR","OTHER")))))))))</f>
        <v>ATTR</v>
      </c>
    </row>
    <row r="22" spans="6:10" x14ac:dyDescent="0.35">
      <c r="F22" s="8" t="str">
        <f>'Validation Values'!J22</f>
        <v>act_custom4</v>
      </c>
      <c r="G22" s="71" t="str">
        <f t="shared" si="0"/>
        <v>act_custom4</v>
      </c>
      <c r="H22" s="71"/>
      <c r="J22" s="15" t="str">
        <f ca="1">IF(ISBLANK(G22),"",IF(ISNUMBER(G22),"NUMBER",IF(AND(CODE(LEFT(G22,1))=40,CODE(RIGHT(G22,1))=41),"ASIS",IF(AND(CODE(LEFT(G22,1))=39,CODE(RIGHT(G22,1))=39),"STRING",IF(AND(CODE(LEFT(G22,1))=34,CODE(RIGHT(G22,1))=34),"STRING",IF(NOT(ISNA(MATCH(G22,Variables!$B$4:$B$1000,0))),"EXPR",IF(NOT(ISNA(MATCH(G22,INDIRECT($B$3&amp;"_ATTR!$A$3:$A$1000"),0))),"ATTR_RESOLUTION",IF(NOT(ISNA(MATCH(G22,InternalColumnNames,0))),"INTERNAL_ATTR",IF(NOT(ISNA(MATCH(G22,INDIRECT("src_"&amp;INDEX(Workflows!$C$3:$C$1000,MATCH($D$3,Workflows!$J$3:$J$1000,0))&amp;"!$H$3:$H$1000"),0))),"ATTR","OTHER")))))))))</f>
        <v>ATTR</v>
      </c>
    </row>
    <row r="23" spans="6:10" x14ac:dyDescent="0.35">
      <c r="F23" s="8" t="str">
        <f>'Validation Values'!J23</f>
        <v>act_custom5</v>
      </c>
      <c r="G23" s="71" t="str">
        <f t="shared" si="0"/>
        <v>act_custom5</v>
      </c>
      <c r="H23" s="71"/>
      <c r="J23" s="15" t="str">
        <f ca="1">IF(ISBLANK(G23),"",IF(ISNUMBER(G23),"NUMBER",IF(AND(CODE(LEFT(G23,1))=40,CODE(RIGHT(G23,1))=41),"ASIS",IF(AND(CODE(LEFT(G23,1))=39,CODE(RIGHT(G23,1))=39),"STRING",IF(AND(CODE(LEFT(G23,1))=34,CODE(RIGHT(G23,1))=34),"STRING",IF(NOT(ISNA(MATCH(G23,Variables!$B$4:$B$1000,0))),"EXPR",IF(NOT(ISNA(MATCH(G23,INDIRECT($B$3&amp;"_ATTR!$A$3:$A$1000"),0))),"ATTR_RESOLUTION",IF(NOT(ISNA(MATCH(G23,InternalColumnNames,0))),"INTERNAL_ATTR",IF(NOT(ISNA(MATCH(G23,INDIRECT("src_"&amp;INDEX(Workflows!$C$3:$C$1000,MATCH($D$3,Workflows!$J$3:$J$1000,0))&amp;"!$H$3:$H$1000"),0))),"ATTR","OTHER")))))))))</f>
        <v>ATTR</v>
      </c>
    </row>
    <row r="24" spans="6:10" x14ac:dyDescent="0.35">
      <c r="F24" s="8" t="str">
        <f>'Validation Values'!J24</f>
        <v>act_custom6</v>
      </c>
      <c r="G24" s="71" t="str">
        <f t="shared" si="0"/>
        <v>act_custom6</v>
      </c>
      <c r="H24" s="71"/>
      <c r="J24" s="15" t="str">
        <f ca="1">IF(ISBLANK(G24),"",IF(ISNUMBER(G24),"NUMBER",IF(AND(CODE(LEFT(G24,1))=40,CODE(RIGHT(G24,1))=41),"ASIS",IF(AND(CODE(LEFT(G24,1))=39,CODE(RIGHT(G24,1))=39),"STRING",IF(AND(CODE(LEFT(G24,1))=34,CODE(RIGHT(G24,1))=34),"STRING",IF(NOT(ISNA(MATCH(G24,Variables!$B$4:$B$1000,0))),"EXPR",IF(NOT(ISNA(MATCH(G24,INDIRECT($B$3&amp;"_ATTR!$A$3:$A$1000"),0))),"ATTR_RESOLUTION",IF(NOT(ISNA(MATCH(G24,InternalColumnNames,0))),"INTERNAL_ATTR",IF(NOT(ISNA(MATCH(G24,INDIRECT("src_"&amp;INDEX(Workflows!$C$3:$C$1000,MATCH($D$3,Workflows!$J$3:$J$1000,0))&amp;"!$H$3:$H$1000"),0))),"ATTR","OTHER")))))))))</f>
        <v>ATTR</v>
      </c>
    </row>
    <row r="25" spans="6:10" x14ac:dyDescent="0.35">
      <c r="F25" s="8" t="str">
        <f>'Validation Values'!J25</f>
        <v>act_custom7</v>
      </c>
      <c r="G25" s="71" t="str">
        <f t="shared" si="0"/>
        <v>act_custom7</v>
      </c>
      <c r="H25" s="71"/>
      <c r="J25" s="15" t="str">
        <f ca="1">IF(ISBLANK(G25),"",IF(ISNUMBER(G25),"NUMBER",IF(AND(CODE(LEFT(G25,1))=40,CODE(RIGHT(G25,1))=41),"ASIS",IF(AND(CODE(LEFT(G25,1))=39,CODE(RIGHT(G25,1))=39),"STRING",IF(AND(CODE(LEFT(G25,1))=34,CODE(RIGHT(G25,1))=34),"STRING",IF(NOT(ISNA(MATCH(G25,Variables!$B$4:$B$1000,0))),"EXPR",IF(NOT(ISNA(MATCH(G25,INDIRECT($B$3&amp;"_ATTR!$A$3:$A$1000"),0))),"ATTR_RESOLUTION",IF(NOT(ISNA(MATCH(G25,InternalColumnNames,0))),"INTERNAL_ATTR",IF(NOT(ISNA(MATCH(G25,INDIRECT("src_"&amp;INDEX(Workflows!$C$3:$C$1000,MATCH($D$3,Workflows!$J$3:$J$1000,0))&amp;"!$H$3:$H$1000"),0))),"ATTR","OTHER")))))))))</f>
        <v>ATTR</v>
      </c>
    </row>
    <row r="26" spans="6:10" x14ac:dyDescent="0.35">
      <c r="F26" s="8" t="str">
        <f>'Validation Values'!J26</f>
        <v>act_custom8</v>
      </c>
      <c r="G26" s="71" t="str">
        <f t="shared" si="0"/>
        <v>act_custom8</v>
      </c>
      <c r="H26" s="71"/>
      <c r="J26" s="15" t="str">
        <f ca="1">IF(ISBLANK(G26),"",IF(ISNUMBER(G26),"NUMBER",IF(AND(CODE(LEFT(G26,1))=40,CODE(RIGHT(G26,1))=41),"ASIS",IF(AND(CODE(LEFT(G26,1))=39,CODE(RIGHT(G26,1))=39),"STRING",IF(AND(CODE(LEFT(G26,1))=34,CODE(RIGHT(G26,1))=34),"STRING",IF(NOT(ISNA(MATCH(G26,Variables!$B$4:$B$1000,0))),"EXPR",IF(NOT(ISNA(MATCH(G26,INDIRECT($B$3&amp;"_ATTR!$A$3:$A$1000"),0))),"ATTR_RESOLUTION",IF(NOT(ISNA(MATCH(G26,InternalColumnNames,0))),"INTERNAL_ATTR",IF(NOT(ISNA(MATCH(G26,INDIRECT("src_"&amp;INDEX(Workflows!$C$3:$C$1000,MATCH($D$3,Workflows!$J$3:$J$1000,0))&amp;"!$H$3:$H$1000"),0))),"ATTR","OTHER")))))))))</f>
        <v>ATTR</v>
      </c>
    </row>
    <row r="27" spans="6:10" x14ac:dyDescent="0.35">
      <c r="F27" s="8" t="str">
        <f>'Validation Values'!J27</f>
        <v>act_custom9</v>
      </c>
      <c r="G27" s="71" t="str">
        <f t="shared" si="0"/>
        <v>act_custom9</v>
      </c>
      <c r="H27" s="71"/>
      <c r="J27" s="15" t="str">
        <f ca="1">IF(ISBLANK(G27),"",IF(ISNUMBER(G27),"NUMBER",IF(AND(CODE(LEFT(G27,1))=40,CODE(RIGHT(G27,1))=41),"ASIS",IF(AND(CODE(LEFT(G27,1))=39,CODE(RIGHT(G27,1))=39),"STRING",IF(AND(CODE(LEFT(G27,1))=34,CODE(RIGHT(G27,1))=34),"STRING",IF(NOT(ISNA(MATCH(G27,Variables!$B$4:$B$1000,0))),"EXPR",IF(NOT(ISNA(MATCH(G27,INDIRECT($B$3&amp;"_ATTR!$A$3:$A$1000"),0))),"ATTR_RESOLUTION",IF(NOT(ISNA(MATCH(G27,InternalColumnNames,0))),"INTERNAL_ATTR",IF(NOT(ISNA(MATCH(G27,INDIRECT("src_"&amp;INDEX(Workflows!$C$3:$C$1000,MATCH($D$3,Workflows!$J$3:$J$1000,0))&amp;"!$H$3:$H$1000"),0))),"ATTR","OTHER")))))))))</f>
        <v>ATTR</v>
      </c>
    </row>
    <row r="28" spans="6:10" x14ac:dyDescent="0.35">
      <c r="F28" s="8" t="str">
        <f>'Validation Values'!J28</f>
        <v>act_custom10</v>
      </c>
      <c r="G28" s="71" t="str">
        <f t="shared" si="0"/>
        <v>act_custom10</v>
      </c>
      <c r="H28" s="71"/>
      <c r="J28" s="15" t="str">
        <f ca="1">IF(ISBLANK(G28),"",IF(ISNUMBER(G28),"NUMBER",IF(AND(CODE(LEFT(G28,1))=40,CODE(RIGHT(G28,1))=41),"ASIS",IF(AND(CODE(LEFT(G28,1))=39,CODE(RIGHT(G28,1))=39),"STRING",IF(AND(CODE(LEFT(G28,1))=34,CODE(RIGHT(G28,1))=34),"STRING",IF(NOT(ISNA(MATCH(G28,Variables!$B$4:$B$1000,0))),"EXPR",IF(NOT(ISNA(MATCH(G28,INDIRECT($B$3&amp;"_ATTR!$A$3:$A$1000"),0))),"ATTR_RESOLUTION",IF(NOT(ISNA(MATCH(G28,InternalColumnNames,0))),"INTERNAL_ATTR",IF(NOT(ISNA(MATCH(G28,INDIRECT("src_"&amp;INDEX(Workflows!$C$3:$C$1000,MATCH($D$3,Workflows!$J$3:$J$1000,0))&amp;"!$H$3:$H$1000"),0))),"ATTR","OTHER")))))))))</f>
        <v>ATTR</v>
      </c>
    </row>
    <row r="29" spans="6:10" x14ac:dyDescent="0.35">
      <c r="F29" s="8" t="str">
        <f>'Validation Values'!J29</f>
        <v>act_custom11</v>
      </c>
      <c r="G29" s="71" t="str">
        <f t="shared" si="0"/>
        <v>act_custom11</v>
      </c>
      <c r="H29" s="71"/>
      <c r="J29" s="15" t="str">
        <f ca="1">IF(ISBLANK(G29),"",IF(ISNUMBER(G29),"NUMBER",IF(AND(CODE(LEFT(G29,1))=40,CODE(RIGHT(G29,1))=41),"ASIS",IF(AND(CODE(LEFT(G29,1))=39,CODE(RIGHT(G29,1))=39),"STRING",IF(AND(CODE(LEFT(G29,1))=34,CODE(RIGHT(G29,1))=34),"STRING",IF(NOT(ISNA(MATCH(G29,Variables!$B$4:$B$1000,0))),"EXPR",IF(NOT(ISNA(MATCH(G29,INDIRECT($B$3&amp;"_ATTR!$A$3:$A$1000"),0))),"ATTR_RESOLUTION",IF(NOT(ISNA(MATCH(G29,InternalColumnNames,0))),"INTERNAL_ATTR",IF(NOT(ISNA(MATCH(G29,INDIRECT("src_"&amp;INDEX(Workflows!$C$3:$C$1000,MATCH($D$3,Workflows!$J$3:$J$1000,0))&amp;"!$H$3:$H$1000"),0))),"ATTR","OTHER")))))))))</f>
        <v>ATTR</v>
      </c>
    </row>
    <row r="30" spans="6:10" x14ac:dyDescent="0.35">
      <c r="F30" s="8" t="str">
        <f>'Validation Values'!J30</f>
        <v>act_custom12</v>
      </c>
      <c r="G30" s="71" t="str">
        <f t="shared" si="0"/>
        <v>act_custom12</v>
      </c>
      <c r="H30" s="71"/>
      <c r="J30" s="15" t="str">
        <f ca="1">IF(ISBLANK(G30),"",IF(ISNUMBER(G30),"NUMBER",IF(AND(CODE(LEFT(G30,1))=40,CODE(RIGHT(G30,1))=41),"ASIS",IF(AND(CODE(LEFT(G30,1))=39,CODE(RIGHT(G30,1))=39),"STRING",IF(AND(CODE(LEFT(G30,1))=34,CODE(RIGHT(G30,1))=34),"STRING",IF(NOT(ISNA(MATCH(G30,Variables!$B$4:$B$1000,0))),"EXPR",IF(NOT(ISNA(MATCH(G30,INDIRECT($B$3&amp;"_ATTR!$A$3:$A$1000"),0))),"ATTR_RESOLUTION",IF(NOT(ISNA(MATCH(G30,InternalColumnNames,0))),"INTERNAL_ATTR",IF(NOT(ISNA(MATCH(G30,INDIRECT("src_"&amp;INDEX(Workflows!$C$3:$C$1000,MATCH($D$3,Workflows!$J$3:$J$1000,0))&amp;"!$H$3:$H$1000"),0))),"ATTR","OTHER")))))))))</f>
        <v>ATTR</v>
      </c>
    </row>
    <row r="31" spans="6:10" x14ac:dyDescent="0.35">
      <c r="F31" s="8" t="str">
        <f>'Validation Values'!J31</f>
        <v>act_custom13</v>
      </c>
      <c r="G31" s="71" t="str">
        <f t="shared" si="0"/>
        <v>act_custom13</v>
      </c>
      <c r="H31" s="71"/>
      <c r="J31" s="15" t="str">
        <f ca="1">IF(ISBLANK(G31),"",IF(ISNUMBER(G31),"NUMBER",IF(AND(CODE(LEFT(G31,1))=40,CODE(RIGHT(G31,1))=41),"ASIS",IF(AND(CODE(LEFT(G31,1))=39,CODE(RIGHT(G31,1))=39),"STRING",IF(AND(CODE(LEFT(G31,1))=34,CODE(RIGHT(G31,1))=34),"STRING",IF(NOT(ISNA(MATCH(G31,Variables!$B$4:$B$1000,0))),"EXPR",IF(NOT(ISNA(MATCH(G31,INDIRECT($B$3&amp;"_ATTR!$A$3:$A$1000"),0))),"ATTR_RESOLUTION",IF(NOT(ISNA(MATCH(G31,InternalColumnNames,0))),"INTERNAL_ATTR",IF(NOT(ISNA(MATCH(G31,INDIRECT("src_"&amp;INDEX(Workflows!$C$3:$C$1000,MATCH($D$3,Workflows!$J$3:$J$1000,0))&amp;"!$H$3:$H$1000"),0))),"ATTR","OTHER")))))))))</f>
        <v>ATTR</v>
      </c>
    </row>
    <row r="32" spans="6:10" x14ac:dyDescent="0.35">
      <c r="F32" s="8" t="str">
        <f>'Validation Values'!J32</f>
        <v>act_custom14</v>
      </c>
      <c r="G32" s="71" t="str">
        <f t="shared" si="0"/>
        <v>act_custom14</v>
      </c>
      <c r="H32" s="71"/>
      <c r="J32" s="15" t="str">
        <f ca="1">IF(ISBLANK(G32),"",IF(ISNUMBER(G32),"NUMBER",IF(AND(CODE(LEFT(G32,1))=40,CODE(RIGHT(G32,1))=41),"ASIS",IF(AND(CODE(LEFT(G32,1))=39,CODE(RIGHT(G32,1))=39),"STRING",IF(AND(CODE(LEFT(G32,1))=34,CODE(RIGHT(G32,1))=34),"STRING",IF(NOT(ISNA(MATCH(G32,Variables!$B$4:$B$1000,0))),"EXPR",IF(NOT(ISNA(MATCH(G32,INDIRECT($B$3&amp;"_ATTR!$A$3:$A$1000"),0))),"ATTR_RESOLUTION",IF(NOT(ISNA(MATCH(G32,InternalColumnNames,0))),"INTERNAL_ATTR",IF(NOT(ISNA(MATCH(G32,INDIRECT("src_"&amp;INDEX(Workflows!$C$3:$C$1000,MATCH($D$3,Workflows!$J$3:$J$1000,0))&amp;"!$H$3:$H$1000"),0))),"ATTR","OTHER")))))))))</f>
        <v>ATTR</v>
      </c>
    </row>
    <row r="33" spans="6:10" x14ac:dyDescent="0.35">
      <c r="F33" s="8" t="str">
        <f>'Validation Values'!J33</f>
        <v>act_custom15</v>
      </c>
      <c r="G33" s="71" t="str">
        <f t="shared" si="0"/>
        <v>act_custom15</v>
      </c>
      <c r="H33" s="71"/>
      <c r="J33" s="15" t="str">
        <f ca="1">IF(ISBLANK(G33),"",IF(ISNUMBER(G33),"NUMBER",IF(AND(CODE(LEFT(G33,1))=40,CODE(RIGHT(G33,1))=41),"ASIS",IF(AND(CODE(LEFT(G33,1))=39,CODE(RIGHT(G33,1))=39),"STRING",IF(AND(CODE(LEFT(G33,1))=34,CODE(RIGHT(G33,1))=34),"STRING",IF(NOT(ISNA(MATCH(G33,Variables!$B$4:$B$1000,0))),"EXPR",IF(NOT(ISNA(MATCH(G33,INDIRECT($B$3&amp;"_ATTR!$A$3:$A$1000"),0))),"ATTR_RESOLUTION",IF(NOT(ISNA(MATCH(G33,InternalColumnNames,0))),"INTERNAL_ATTR",IF(NOT(ISNA(MATCH(G33,INDIRECT("src_"&amp;INDEX(Workflows!$C$3:$C$1000,MATCH($D$3,Workflows!$J$3:$J$1000,0))&amp;"!$H$3:$H$1000"),0))),"ATTR","OTHER")))))))))</f>
        <v>ATTR</v>
      </c>
    </row>
    <row r="34" spans="6:10" x14ac:dyDescent="0.35">
      <c r="F34" s="8" t="str">
        <f>'Validation Values'!J34</f>
        <v>act_custom16</v>
      </c>
      <c r="G34" s="71" t="str">
        <f t="shared" si="0"/>
        <v>act_custom16</v>
      </c>
      <c r="H34" s="71"/>
      <c r="J34" s="15" t="str">
        <f ca="1">IF(ISBLANK(G34),"",IF(ISNUMBER(G34),"NUMBER",IF(AND(CODE(LEFT(G34,1))=40,CODE(RIGHT(G34,1))=41),"ASIS",IF(AND(CODE(LEFT(G34,1))=39,CODE(RIGHT(G34,1))=39),"STRING",IF(AND(CODE(LEFT(G34,1))=34,CODE(RIGHT(G34,1))=34),"STRING",IF(NOT(ISNA(MATCH(G34,Variables!$B$4:$B$1000,0))),"EXPR",IF(NOT(ISNA(MATCH(G34,INDIRECT($B$3&amp;"_ATTR!$A$3:$A$1000"),0))),"ATTR_RESOLUTION",IF(NOT(ISNA(MATCH(G34,InternalColumnNames,0))),"INTERNAL_ATTR",IF(NOT(ISNA(MATCH(G34,INDIRECT("src_"&amp;INDEX(Workflows!$C$3:$C$1000,MATCH($D$3,Workflows!$J$3:$J$1000,0))&amp;"!$H$3:$H$1000"),0))),"ATTR","OTHER")))))))))</f>
        <v>ATTR</v>
      </c>
    </row>
    <row r="35" spans="6:10" x14ac:dyDescent="0.35">
      <c r="F35" s="8" t="str">
        <f>'Validation Values'!J35</f>
        <v>act_custom17</v>
      </c>
      <c r="G35" s="71" t="str">
        <f t="shared" si="0"/>
        <v>act_custom17</v>
      </c>
      <c r="H35" s="71"/>
      <c r="J35" s="15" t="str">
        <f ca="1">IF(ISBLANK(G35),"",IF(ISNUMBER(G35),"NUMBER",IF(AND(CODE(LEFT(G35,1))=40,CODE(RIGHT(G35,1))=41),"ASIS",IF(AND(CODE(LEFT(G35,1))=39,CODE(RIGHT(G35,1))=39),"STRING",IF(AND(CODE(LEFT(G35,1))=34,CODE(RIGHT(G35,1))=34),"STRING",IF(NOT(ISNA(MATCH(G35,Variables!$B$4:$B$1000,0))),"EXPR",IF(NOT(ISNA(MATCH(G35,INDIRECT($B$3&amp;"_ATTR!$A$3:$A$1000"),0))),"ATTR_RESOLUTION",IF(NOT(ISNA(MATCH(G35,InternalColumnNames,0))),"INTERNAL_ATTR",IF(NOT(ISNA(MATCH(G35,INDIRECT("src_"&amp;INDEX(Workflows!$C$3:$C$1000,MATCH($D$3,Workflows!$J$3:$J$1000,0))&amp;"!$H$3:$H$1000"),0))),"ATTR","OTHER")))))))))</f>
        <v>ATTR</v>
      </c>
    </row>
    <row r="36" spans="6:10" x14ac:dyDescent="0.35">
      <c r="F36" s="8" t="str">
        <f>'Validation Values'!J36</f>
        <v>act_custom18</v>
      </c>
      <c r="G36" s="71" t="str">
        <f t="shared" si="0"/>
        <v>act_custom18</v>
      </c>
      <c r="H36" s="71"/>
      <c r="J36" s="15" t="str">
        <f ca="1">IF(ISBLANK(G36),"",IF(ISNUMBER(G36),"NUMBER",IF(AND(CODE(LEFT(G36,1))=40,CODE(RIGHT(G36,1))=41),"ASIS",IF(AND(CODE(LEFT(G36,1))=39,CODE(RIGHT(G36,1))=39),"STRING",IF(AND(CODE(LEFT(G36,1))=34,CODE(RIGHT(G36,1))=34),"STRING",IF(NOT(ISNA(MATCH(G36,Variables!$B$4:$B$1000,0))),"EXPR",IF(NOT(ISNA(MATCH(G36,INDIRECT($B$3&amp;"_ATTR!$A$3:$A$1000"),0))),"ATTR_RESOLUTION",IF(NOT(ISNA(MATCH(G36,InternalColumnNames,0))),"INTERNAL_ATTR",IF(NOT(ISNA(MATCH(G36,INDIRECT("src_"&amp;INDEX(Workflows!$C$3:$C$1000,MATCH($D$3,Workflows!$J$3:$J$1000,0))&amp;"!$H$3:$H$1000"),0))),"ATTR","OTHER")))))))))</f>
        <v>ATTR</v>
      </c>
    </row>
    <row r="37" spans="6:10" x14ac:dyDescent="0.35">
      <c r="F37" s="8" t="str">
        <f>'Validation Values'!J37</f>
        <v>act_custom19</v>
      </c>
      <c r="G37" s="71" t="str">
        <f t="shared" si="0"/>
        <v>act_custom19</v>
      </c>
      <c r="H37" s="71"/>
      <c r="J37" s="15" t="str">
        <f ca="1">IF(ISBLANK(G37),"",IF(ISNUMBER(G37),"NUMBER",IF(AND(CODE(LEFT(G37,1))=40,CODE(RIGHT(G37,1))=41),"ASIS",IF(AND(CODE(LEFT(G37,1))=39,CODE(RIGHT(G37,1))=39),"STRING",IF(AND(CODE(LEFT(G37,1))=34,CODE(RIGHT(G37,1))=34),"STRING",IF(NOT(ISNA(MATCH(G37,Variables!$B$4:$B$1000,0))),"EXPR",IF(NOT(ISNA(MATCH(G37,INDIRECT($B$3&amp;"_ATTR!$A$3:$A$1000"),0))),"ATTR_RESOLUTION",IF(NOT(ISNA(MATCH(G37,InternalColumnNames,0))),"INTERNAL_ATTR",IF(NOT(ISNA(MATCH(G37,INDIRECT("src_"&amp;INDEX(Workflows!$C$3:$C$1000,MATCH($D$3,Workflows!$J$3:$J$1000,0))&amp;"!$H$3:$H$1000"),0))),"ATTR","OTHER")))))))))</f>
        <v>ATTR</v>
      </c>
    </row>
    <row r="38" spans="6:10" x14ac:dyDescent="0.35">
      <c r="F38" s="8" t="str">
        <f>'Validation Values'!J38</f>
        <v>act_custom20</v>
      </c>
      <c r="G38" s="71" t="str">
        <f t="shared" si="0"/>
        <v>act_custom20</v>
      </c>
      <c r="H38" s="71"/>
      <c r="J38" s="15" t="str">
        <f ca="1">IF(ISBLANK(G38),"",IF(ISNUMBER(G38),"NUMBER",IF(AND(CODE(LEFT(G38,1))=40,CODE(RIGHT(G38,1))=41),"ASIS",IF(AND(CODE(LEFT(G38,1))=39,CODE(RIGHT(G38,1))=39),"STRING",IF(AND(CODE(LEFT(G38,1))=34,CODE(RIGHT(G38,1))=34),"STRING",IF(NOT(ISNA(MATCH(G38,Variables!$B$4:$B$1000,0))),"EXPR",IF(NOT(ISNA(MATCH(G38,INDIRECT($B$3&amp;"_ATTR!$A$3:$A$1000"),0))),"ATTR_RESOLUTION",IF(NOT(ISNA(MATCH(G38,InternalColumnNames,0))),"INTERNAL_ATTR",IF(NOT(ISNA(MATCH(G38,INDIRECT("src_"&amp;INDEX(Workflows!$C$3:$C$1000,MATCH($D$3,Workflows!$J$3:$J$1000,0))&amp;"!$H$3:$H$1000"),0))),"ATTR","OTHER")))))))))</f>
        <v>ATTR</v>
      </c>
    </row>
  </sheetData>
  <sheetProtection algorithmName="SHA-512" hashValue="fEvZ/BW4/8Q0vF5F6f6EUnkCw/rYc/NHP+9Rs12t4mpNQ6bay76sB2vS9IfsErb9ljoVf3hlrkeumVmfkZEGEQ==" saltValue="FNJ1zYQWDErp232WAoxYtw==" spinCount="100000" sheet="1" objects="1" scenarios="1"/>
  <conditionalFormatting sqref="J3">
    <cfRule type="cellIs" dxfId="1099" priority="18" stopIfTrue="1" operator="equal">
      <formula>"OTHER"</formula>
    </cfRule>
    <cfRule type="cellIs" dxfId="1098" priority="19" stopIfTrue="1" operator="equal">
      <formula>"ASIS"</formula>
    </cfRule>
    <cfRule type="cellIs" dxfId="1097" priority="20" stopIfTrue="1" operator="equal">
      <formula>"STRING"</formula>
    </cfRule>
    <cfRule type="cellIs" dxfId="1096" priority="21" stopIfTrue="1" operator="equal">
      <formula>"NUMBER"</formula>
    </cfRule>
    <cfRule type="cellIs" dxfId="1095" priority="22" stopIfTrue="1" operator="equal">
      <formula>"EXPR"</formula>
    </cfRule>
    <cfRule type="cellIs" dxfId="1094" priority="23" stopIfTrue="1" operator="equal">
      <formula>"ATTR_RESOLUTION"</formula>
    </cfRule>
    <cfRule type="cellIs" dxfId="1093" priority="24" stopIfTrue="1" operator="equal">
      <formula>"ATTR"</formula>
    </cfRule>
  </conditionalFormatting>
  <conditionalFormatting sqref="J3">
    <cfRule type="cellIs" dxfId="1092" priority="17" operator="equal">
      <formula>"INTERNAL_ATTR"</formula>
    </cfRule>
  </conditionalFormatting>
  <conditionalFormatting sqref="J4:J26">
    <cfRule type="cellIs" dxfId="1091" priority="10" stopIfTrue="1" operator="equal">
      <formula>"OTHER"</formula>
    </cfRule>
    <cfRule type="cellIs" dxfId="1090" priority="11" stopIfTrue="1" operator="equal">
      <formula>"ASIS"</formula>
    </cfRule>
    <cfRule type="cellIs" dxfId="1089" priority="12" stopIfTrue="1" operator="equal">
      <formula>"STRING"</formula>
    </cfRule>
    <cfRule type="cellIs" dxfId="1088" priority="13" stopIfTrue="1" operator="equal">
      <formula>"NUMBER"</formula>
    </cfRule>
    <cfRule type="cellIs" dxfId="1087" priority="14" stopIfTrue="1" operator="equal">
      <formula>"EXPR"</formula>
    </cfRule>
    <cfRule type="cellIs" dxfId="1086" priority="15" stopIfTrue="1" operator="equal">
      <formula>"ATTR_RESOLUTION"</formula>
    </cfRule>
    <cfRule type="cellIs" dxfId="1085" priority="16" stopIfTrue="1" operator="equal">
      <formula>"ATTR"</formula>
    </cfRule>
  </conditionalFormatting>
  <conditionalFormatting sqref="J4:J26">
    <cfRule type="cellIs" dxfId="1084" priority="9" operator="equal">
      <formula>"INTERNAL_ATTR"</formula>
    </cfRule>
  </conditionalFormatting>
  <conditionalFormatting sqref="J27:J38">
    <cfRule type="cellIs" dxfId="1083" priority="2" stopIfTrue="1" operator="equal">
      <formula>"OTHER"</formula>
    </cfRule>
    <cfRule type="cellIs" dxfId="1082" priority="3" stopIfTrue="1" operator="equal">
      <formula>"ASIS"</formula>
    </cfRule>
    <cfRule type="cellIs" dxfId="1081" priority="4" stopIfTrue="1" operator="equal">
      <formula>"STRING"</formula>
    </cfRule>
    <cfRule type="cellIs" dxfId="1080" priority="5" stopIfTrue="1" operator="equal">
      <formula>"NUMBER"</formula>
    </cfRule>
    <cfRule type="cellIs" dxfId="1079" priority="6" stopIfTrue="1" operator="equal">
      <formula>"EXPR"</formula>
    </cfRule>
    <cfRule type="cellIs" dxfId="1078" priority="7" stopIfTrue="1" operator="equal">
      <formula>"ATTR_RESOLUTION"</formula>
    </cfRule>
    <cfRule type="cellIs" dxfId="1077" priority="8" stopIfTrue="1" operator="equal">
      <formula>"ATTR"</formula>
    </cfRule>
  </conditionalFormatting>
  <conditionalFormatting sqref="J27:J38">
    <cfRule type="cellIs" dxfId="1076" priority="1" operator="equal">
      <formula>"INTERNAL_ATTR"</formula>
    </cfRule>
  </conditionalFormatting>
  <dataValidations count="4">
    <dataValidation type="whole" allowBlank="1" showInputMessage="1" showErrorMessage="1" sqref="I3:I38" xr:uid="{00000000-0002-0000-6F00-000000000000}">
      <formula1>1</formula1>
      <formula2>20</formula2>
    </dataValidation>
    <dataValidation type="whole" allowBlank="1" showInputMessage="1" showErrorMessage="1" error="Only numbers from 1-20 are allowed" sqref="H3:H38" xr:uid="{00000000-0002-0000-6F00-000001000000}">
      <formula1>1</formula1>
      <formula2>20</formula2>
    </dataValidation>
    <dataValidation type="list" allowBlank="1" showInputMessage="1" showErrorMessage="1" sqref="A12" xr:uid="{00000000-0002-0000-6F00-000002000000}">
      <formula1>expressionList</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G3:G38" xr:uid="{00000000-0002-0000-6F00-000003000000}">
      <formula1>(J3&lt;&gt;"OTHER")</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6F00-000004000000}">
          <x14:formula1>
            <xm:f>'Validation Values'!$B$2:$B$8</xm:f>
          </x14:formula1>
          <xm:sqref>A7</xm:sqref>
        </x14:dataValidation>
      </x14:dataValidation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42">
    <tabColor rgb="FF92D050"/>
  </sheetPr>
  <dimension ref="A1:J13"/>
  <sheetViews>
    <sheetView showGridLines="0" zoomScale="80" zoomScaleNormal="80" workbookViewId="0">
      <selection activeCell="D17" sqref="D17"/>
    </sheetView>
  </sheetViews>
  <sheetFormatPr defaultColWidth="8.81640625" defaultRowHeight="14.5" x14ac:dyDescent="0.35"/>
  <cols>
    <col min="1" max="1" width="18.81640625" style="28" bestFit="1" customWidth="1"/>
    <col min="2" max="2" width="19.36328125" style="28" bestFit="1" customWidth="1"/>
    <col min="3" max="3" width="18.81640625" style="28" bestFit="1" customWidth="1"/>
    <col min="4" max="4" width="19.81640625" style="28" bestFit="1" customWidth="1"/>
    <col min="5" max="5" width="20.1796875" style="28" bestFit="1" customWidth="1"/>
    <col min="6" max="7" width="21.453125" style="28" bestFit="1" customWidth="1"/>
    <col min="8" max="8" width="11" style="28" bestFit="1" customWidth="1"/>
    <col min="9" max="9" width="8.1796875" style="28" bestFit="1" customWidth="1"/>
    <col min="10" max="10" width="26.81640625" style="28" bestFit="1" customWidth="1"/>
    <col min="11" max="11" width="18.1796875" style="28" bestFit="1" customWidth="1"/>
    <col min="12" max="16384" width="8.81640625" style="28"/>
  </cols>
  <sheetData>
    <row r="1" spans="1:10" x14ac:dyDescent="0.35">
      <c r="A1" s="31" t="s">
        <v>152</v>
      </c>
      <c r="F1" s="31" t="s">
        <v>18</v>
      </c>
      <c r="G1" s="31"/>
      <c r="H1" s="31"/>
    </row>
    <row r="2" spans="1:10" x14ac:dyDescent="0.35">
      <c r="A2" s="29" t="s">
        <v>119</v>
      </c>
      <c r="B2" s="29" t="s">
        <v>120</v>
      </c>
      <c r="C2" s="29" t="s">
        <v>196</v>
      </c>
      <c r="D2" s="29" t="s">
        <v>193</v>
      </c>
      <c r="F2" s="16" t="str">
        <f>$C$7</f>
        <v>SESSIONS_LBIS</v>
      </c>
      <c r="G2" s="29" t="str">
        <f>$D$3</f>
        <v>SESSIONS_SRC</v>
      </c>
      <c r="H2" s="29" t="s">
        <v>197</v>
      </c>
      <c r="J2" s="29" t="s">
        <v>866</v>
      </c>
    </row>
    <row r="3" spans="1:10" x14ac:dyDescent="0.35">
      <c r="A3" s="22" t="str">
        <f ca="1">MID(CELL("filename",$A$1),FIND("]",CELL("filename",$A$1))+1,255)</f>
        <v>lbis_SESSIONS</v>
      </c>
      <c r="B3" s="22" t="str">
        <f ca="1">LEFT($A$3,FIND("_",$A$3,1)-1)</f>
        <v>lbis</v>
      </c>
      <c r="C3" s="22" t="s">
        <v>276</v>
      </c>
      <c r="D3" s="22" t="str">
        <f>$A$7&amp;+"_SRC"</f>
        <v>SESSIONS_SRC</v>
      </c>
      <c r="F3" s="8" t="str">
        <f>'Validation Values'!M3</f>
        <v>ak_user_id</v>
      </c>
      <c r="G3" s="71" t="str">
        <f>F3</f>
        <v>ak_user_id</v>
      </c>
      <c r="H3" s="71"/>
      <c r="J3" s="15" t="str">
        <f ca="1">IF(ISBLANK(G3),"",IF(ISNUMBER(G3),"NUMBER",IF(AND(CODE(LEFT(G3,1))=40,CODE(RIGHT(G3,1))=41),"ASIS",IF(AND(CODE(LEFT(G3,1))=39,CODE(RIGHT(G3,1))=39),"STRING",IF(AND(CODE(LEFT(G3,1))=34,CODE(RIGHT(G3,1))=34),"STRING",IF(NOT(ISNA(MATCH(G3,Variables!$B$4:$B$1000,0))),"EXPR",IF(NOT(ISNA(MATCH(G3,INDIRECT($B$3&amp;"_ATTR!$A$3:$A$1000"),0))),"ATTR_RESOLUTION",IF(NOT(ISNA(MATCH(G3,InternalColumnNames,0))),"INTERNAL_ATTR",IF(NOT(ISNA(MATCH(G3,INDIRECT("src_"&amp;INDEX(Workflows!$C$3:$C$1000,MATCH($D$3,Workflows!$J$3:$J$1000,0))&amp;"!$H$3:$H$1000"),0))),"ATTR","OTHER")))))))))</f>
        <v>ATTR</v>
      </c>
    </row>
    <row r="4" spans="1:10" x14ac:dyDescent="0.35">
      <c r="F4" s="8" t="str">
        <f>'Validation Values'!M4</f>
        <v>userid</v>
      </c>
      <c r="G4" s="71" t="str">
        <f t="shared" ref="G4:G13" si="0">F4</f>
        <v>userid</v>
      </c>
      <c r="H4" s="71"/>
      <c r="J4" s="15" t="str">
        <f ca="1">IF(ISBLANK(G4),"",IF(ISNUMBER(G4),"NUMBER",IF(AND(CODE(LEFT(G4,1))=40,CODE(RIGHT(G4,1))=41),"ASIS",IF(AND(CODE(LEFT(G4,1))=39,CODE(RIGHT(G4,1))=39),"STRING",IF(AND(CODE(LEFT(G4,1))=34,CODE(RIGHT(G4,1))=34),"STRING",IF(NOT(ISNA(MATCH(G4,Variables!$B$4:$B$1000,0))),"EXPR",IF(NOT(ISNA(MATCH(G4,INDIRECT($B$3&amp;"_ATTR!$A$3:$A$1000"),0))),"ATTR_RESOLUTION",IF(NOT(ISNA(MATCH(G4,InternalColumnNames,0))),"INTERNAL_ATTR",IF(NOT(ISNA(MATCH(G4,INDIRECT("src_"&amp;INDEX(Workflows!$C$3:$C$1000,MATCH($D$3,Workflows!$J$3:$J$1000,0))&amp;"!$H$3:$H$1000"),0))),"ATTR","OTHER")))))))))</f>
        <v>ATTR</v>
      </c>
    </row>
    <row r="5" spans="1:10" x14ac:dyDescent="0.35">
      <c r="A5" s="31" t="s">
        <v>151</v>
      </c>
      <c r="F5" s="8" t="str">
        <f>'Validation Values'!M5</f>
        <v>visid_high</v>
      </c>
      <c r="G5" s="71" t="str">
        <f t="shared" si="0"/>
        <v>visid_high</v>
      </c>
      <c r="H5" s="71"/>
      <c r="J5" s="15" t="str">
        <f ca="1">IF(ISBLANK(G5),"",IF(ISNUMBER(G5),"NUMBER",IF(AND(CODE(LEFT(G5,1))=40,CODE(RIGHT(G5,1))=41),"ASIS",IF(AND(CODE(LEFT(G5,1))=39,CODE(RIGHT(G5,1))=39),"STRING",IF(AND(CODE(LEFT(G5,1))=34,CODE(RIGHT(G5,1))=34),"STRING",IF(NOT(ISNA(MATCH(G5,Variables!$B$4:$B$1000,0))),"EXPR",IF(NOT(ISNA(MATCH(G5,INDIRECT($B$3&amp;"_ATTR!$A$3:$A$1000"),0))),"ATTR_RESOLUTION",IF(NOT(ISNA(MATCH(G5,InternalColumnNames,0))),"INTERNAL_ATTR",IF(NOT(ISNA(MATCH(G5,INDIRECT("src_"&amp;INDEX(Workflows!$C$3:$C$1000,MATCH($D$3,Workflows!$J$3:$J$1000,0))&amp;"!$H$3:$H$1000"),0))),"ATTR","OTHER")))))))))</f>
        <v>ATTR</v>
      </c>
    </row>
    <row r="6" spans="1:10" x14ac:dyDescent="0.35">
      <c r="A6" s="29" t="s">
        <v>12</v>
      </c>
      <c r="B6" s="29" t="s">
        <v>198</v>
      </c>
      <c r="C6" s="29" t="s">
        <v>10</v>
      </c>
      <c r="F6" s="8" t="str">
        <f>'Validation Values'!M6</f>
        <v>visid_low</v>
      </c>
      <c r="G6" s="71" t="str">
        <f t="shared" si="0"/>
        <v>visid_low</v>
      </c>
      <c r="H6" s="71"/>
      <c r="J6" s="15" t="str">
        <f ca="1">IF(ISBLANK(G6),"",IF(ISNUMBER(G6),"NUMBER",IF(AND(CODE(LEFT(G6,1))=40,CODE(RIGHT(G6,1))=41),"ASIS",IF(AND(CODE(LEFT(G6,1))=39,CODE(RIGHT(G6,1))=39),"STRING",IF(AND(CODE(LEFT(G6,1))=34,CODE(RIGHT(G6,1))=34),"STRING",IF(NOT(ISNA(MATCH(G6,Variables!$B$4:$B$1000,0))),"EXPR",IF(NOT(ISNA(MATCH(G6,INDIRECT($B$3&amp;"_ATTR!$A$3:$A$1000"),0))),"ATTR_RESOLUTION",IF(NOT(ISNA(MATCH(G6,InternalColumnNames,0))),"INTERNAL_ATTR",IF(NOT(ISNA(MATCH(G6,INDIRECT("src_"&amp;INDEX(Workflows!$C$3:$C$1000,MATCH($D$3,Workflows!$J$3:$J$1000,0))&amp;"!$H$3:$H$1000"),0))),"ATTR","OTHER")))))))))</f>
        <v>ATTR</v>
      </c>
    </row>
    <row r="7" spans="1:10" x14ac:dyDescent="0.35">
      <c r="A7" s="22" t="s">
        <v>4</v>
      </c>
      <c r="B7" s="22" t="s">
        <v>329</v>
      </c>
      <c r="C7" s="22" t="str">
        <f>$A$7&amp;+"_LBIS"</f>
        <v>SESSIONS_LBIS</v>
      </c>
      <c r="F7" s="8" t="str">
        <f>'Validation Values'!M7</f>
        <v>visit_num</v>
      </c>
      <c r="G7" s="71" t="str">
        <f t="shared" si="0"/>
        <v>visit_num</v>
      </c>
      <c r="H7" s="71"/>
      <c r="J7" s="15" t="str">
        <f ca="1">IF(ISBLANK(G7),"",IF(ISNUMBER(G7),"NUMBER",IF(AND(CODE(LEFT(G7,1))=40,CODE(RIGHT(G7,1))=41),"ASIS",IF(AND(CODE(LEFT(G7,1))=39,CODE(RIGHT(G7,1))=39),"STRING",IF(AND(CODE(LEFT(G7,1))=34,CODE(RIGHT(G7,1))=34),"STRING",IF(NOT(ISNA(MATCH(G7,Variables!$B$4:$B$1000,0))),"EXPR",IF(NOT(ISNA(MATCH(G7,INDIRECT($B$3&amp;"_ATTR!$A$3:$A$1000"),0))),"ATTR_RESOLUTION",IF(NOT(ISNA(MATCH(G7,InternalColumnNames,0))),"INTERNAL_ATTR",IF(NOT(ISNA(MATCH(G7,INDIRECT("src_"&amp;INDEX(Workflows!$C$3:$C$1000,MATCH($D$3,Workflows!$J$3:$J$1000,0))&amp;"!$H$3:$H$1000"),0))),"ATTR","OTHER")))))))))</f>
        <v>ATTR</v>
      </c>
    </row>
    <row r="8" spans="1:10" x14ac:dyDescent="0.35">
      <c r="F8" s="8" t="str">
        <f>'Validation Values'!M8</f>
        <v>max_date_time</v>
      </c>
      <c r="G8" s="71" t="str">
        <f t="shared" si="0"/>
        <v>max_date_time</v>
      </c>
      <c r="H8" s="71"/>
      <c r="J8" s="15" t="str">
        <f ca="1">IF(ISBLANK(G8),"",IF(ISNUMBER(G8),"NUMBER",IF(AND(CODE(LEFT(G8,1))=40,CODE(RIGHT(G8,1))=41),"ASIS",IF(AND(CODE(LEFT(G8,1))=39,CODE(RIGHT(G8,1))=39),"STRING",IF(AND(CODE(LEFT(G8,1))=34,CODE(RIGHT(G8,1))=34),"STRING",IF(NOT(ISNA(MATCH(G8,Variables!$B$4:$B$1000,0))),"EXPR",IF(NOT(ISNA(MATCH(G8,INDIRECT($B$3&amp;"_ATTR!$A$3:$A$1000"),0))),"ATTR_RESOLUTION",IF(NOT(ISNA(MATCH(G8,InternalColumnNames,0))),"INTERNAL_ATTR",IF(NOT(ISNA(MATCH(G8,INDIRECT("src_"&amp;INDEX(Workflows!$C$3:$C$1000,MATCH($D$3,Workflows!$J$3:$J$1000,0))&amp;"!$H$3:$H$1000"),0))),"ATTR","OTHER")))))))))</f>
        <v>ATTR</v>
      </c>
    </row>
    <row r="9" spans="1:10" x14ac:dyDescent="0.35">
      <c r="F9" s="8" t="str">
        <f>'Validation Values'!M9</f>
        <v>min_date_time</v>
      </c>
      <c r="G9" s="71" t="str">
        <f t="shared" si="0"/>
        <v>min_date_time</v>
      </c>
      <c r="H9" s="71"/>
      <c r="J9" s="15" t="str">
        <f ca="1">IF(ISBLANK(G9),"",IF(ISNUMBER(G9),"NUMBER",IF(AND(CODE(LEFT(G9,1))=40,CODE(RIGHT(G9,1))=41),"ASIS",IF(AND(CODE(LEFT(G9,1))=39,CODE(RIGHT(G9,1))=39),"STRING",IF(AND(CODE(LEFT(G9,1))=34,CODE(RIGHT(G9,1))=34),"STRING",IF(NOT(ISNA(MATCH(G9,Variables!$B$4:$B$1000,0))),"EXPR",IF(NOT(ISNA(MATCH(G9,INDIRECT($B$3&amp;"_ATTR!$A$3:$A$1000"),0))),"ATTR_RESOLUTION",IF(NOT(ISNA(MATCH(G9,InternalColumnNames,0))),"INTERNAL_ATTR",IF(NOT(ISNA(MATCH(G9,INDIRECT("src_"&amp;INDEX(Workflows!$C$3:$C$1000,MATCH($D$3,Workflows!$J$3:$J$1000,0))&amp;"!$H$3:$H$1000"),0))),"ATTR","OTHER")))))))))</f>
        <v>ATTR</v>
      </c>
    </row>
    <row r="10" spans="1:10" x14ac:dyDescent="0.35">
      <c r="A10" s="31" t="s">
        <v>124</v>
      </c>
      <c r="F10" s="8" t="str">
        <f>'Validation Values'!M10</f>
        <v>max_visit_page_num</v>
      </c>
      <c r="G10" s="71" t="str">
        <f t="shared" si="0"/>
        <v>max_visit_page_num</v>
      </c>
      <c r="H10" s="71"/>
      <c r="J10" s="15" t="str">
        <f ca="1">IF(ISBLANK(G10),"",IF(ISNUMBER(G10),"NUMBER",IF(AND(CODE(LEFT(G10,1))=40,CODE(RIGHT(G10,1))=41),"ASIS",IF(AND(CODE(LEFT(G10,1))=39,CODE(RIGHT(G10,1))=39),"STRING",IF(AND(CODE(LEFT(G10,1))=34,CODE(RIGHT(G10,1))=34),"STRING",IF(NOT(ISNA(MATCH(G10,Variables!$B$4:$B$1000,0))),"EXPR",IF(NOT(ISNA(MATCH(G10,INDIRECT($B$3&amp;"_ATTR!$A$3:$A$1000"),0))),"ATTR_RESOLUTION",IF(NOT(ISNA(MATCH(G10,InternalColumnNames,0))),"INTERNAL_ATTR",IF(NOT(ISNA(MATCH(G10,INDIRECT("src_"&amp;INDEX(Workflows!$C$3:$C$1000,MATCH($D$3,Workflows!$J$3:$J$1000,0))&amp;"!$H$3:$H$1000"),0))),"ATTR","OTHER")))))))))</f>
        <v>ATTR</v>
      </c>
    </row>
    <row r="11" spans="1:10" x14ac:dyDescent="0.35">
      <c r="A11" s="29" t="s">
        <v>123</v>
      </c>
      <c r="F11" s="8" t="str">
        <f>'Validation Values'!M11</f>
        <v>dwelltime</v>
      </c>
      <c r="G11" s="71" t="str">
        <f t="shared" si="0"/>
        <v>dwelltime</v>
      </c>
      <c r="H11" s="71"/>
      <c r="J11" s="15" t="str">
        <f ca="1">IF(ISBLANK(G11),"",IF(ISNUMBER(G11),"NUMBER",IF(AND(CODE(LEFT(G11,1))=40,CODE(RIGHT(G11,1))=41),"ASIS",IF(AND(CODE(LEFT(G11,1))=39,CODE(RIGHT(G11,1))=39),"STRING",IF(AND(CODE(LEFT(G11,1))=34,CODE(RIGHT(G11,1))=34),"STRING",IF(NOT(ISNA(MATCH(G11,Variables!$B$4:$B$1000,0))),"EXPR",IF(NOT(ISNA(MATCH(G11,INDIRECT($B$3&amp;"_ATTR!$A$3:$A$1000"),0))),"ATTR_RESOLUTION",IF(NOT(ISNA(MATCH(G11,InternalColumnNames,0))),"INTERNAL_ATTR",IF(NOT(ISNA(MATCH(G11,INDIRECT("src_"&amp;INDEX(Workflows!$C$3:$C$1000,MATCH($D$3,Workflows!$J$3:$J$1000,0))&amp;"!$H$3:$H$1000"),0))),"ATTR","OTHER")))))))))</f>
        <v>ATTR</v>
      </c>
    </row>
    <row r="12" spans="1:10" x14ac:dyDescent="0.35">
      <c r="A12" s="71"/>
      <c r="F12" s="8" t="str">
        <f>'Validation Values'!M12</f>
        <v>epc</v>
      </c>
      <c r="G12" s="71" t="str">
        <f t="shared" si="0"/>
        <v>epc</v>
      </c>
      <c r="H12" s="71"/>
      <c r="J12" s="15" t="str">
        <f ca="1">IF(ISBLANK(G12),"",IF(ISNUMBER(G12),"NUMBER",IF(AND(CODE(LEFT(G12,1))=40,CODE(RIGHT(G12,1))=41),"ASIS",IF(AND(CODE(LEFT(G12,1))=39,CODE(RIGHT(G12,1))=39),"STRING",IF(AND(CODE(LEFT(G12,1))=34,CODE(RIGHT(G12,1))=34),"STRING",IF(NOT(ISNA(MATCH(G12,Variables!$B$4:$B$1000,0))),"EXPR",IF(NOT(ISNA(MATCH(G12,INDIRECT($B$3&amp;"_ATTR!$A$3:$A$1000"),0))),"ATTR_RESOLUTION",IF(NOT(ISNA(MATCH(G12,InternalColumnNames,0))),"INTERNAL_ATTR",IF(NOT(ISNA(MATCH(G12,INDIRECT("src_"&amp;INDEX(Workflows!$C$3:$C$1000,MATCH($D$3,Workflows!$J$3:$J$1000,0))&amp;"!$H$3:$H$1000"),0))),"ATTR","OTHER")))))))))</f>
        <v>ATTR</v>
      </c>
    </row>
    <row r="13" spans="1:10" x14ac:dyDescent="0.35">
      <c r="F13" s="8" t="str">
        <f>'Validation Values'!M13</f>
        <v>datasource_nm</v>
      </c>
      <c r="G13" s="71" t="str">
        <f t="shared" si="0"/>
        <v>datasource_nm</v>
      </c>
      <c r="H13" s="71"/>
      <c r="J13" s="15" t="str">
        <f ca="1">IF(ISBLANK(G13),"",IF(ISNUMBER(G13),"NUMBER",IF(AND(CODE(LEFT(G13,1))=40,CODE(RIGHT(G13,1))=41),"ASIS",IF(AND(CODE(LEFT(G13,1))=39,CODE(RIGHT(G13,1))=39),"STRING",IF(AND(CODE(LEFT(G13,1))=34,CODE(RIGHT(G13,1))=34),"STRING",IF(NOT(ISNA(MATCH(G13,Variables!$B$4:$B$1000,0))),"EXPR",IF(NOT(ISNA(MATCH(G13,INDIRECT($B$3&amp;"_ATTR!$A$3:$A$1000"),0))),"ATTR_RESOLUTION",IF(NOT(ISNA(MATCH(G13,InternalColumnNames,0))),"INTERNAL_ATTR",IF(NOT(ISNA(MATCH(G13,INDIRECT("src_"&amp;INDEX(Workflows!$C$3:$C$1000,MATCH($D$3,Workflows!$J$3:$J$1000,0))&amp;"!$H$3:$H$1000"),0))),"ATTR","OTHER")))))))))</f>
        <v>ATTR</v>
      </c>
    </row>
  </sheetData>
  <sheetProtection algorithmName="SHA-512" hashValue="9h1WYHangtoTEygJ4q3j4LdNfdBczmbY8UI+sfVgR8odTCk0LdVtCmeqmSuJyvr3wr+0gSwhe75XSpQQ860xfg==" saltValue="FnNkZsT9xBzueSF31quaSA==" spinCount="100000" sheet="1" objects="1" scenarios="1"/>
  <conditionalFormatting sqref="J3">
    <cfRule type="cellIs" dxfId="1075" priority="10" stopIfTrue="1" operator="equal">
      <formula>"OTHER"</formula>
    </cfRule>
    <cfRule type="cellIs" dxfId="1074" priority="11" stopIfTrue="1" operator="equal">
      <formula>"ASIS"</formula>
    </cfRule>
    <cfRule type="cellIs" dxfId="1073" priority="12" stopIfTrue="1" operator="equal">
      <formula>"STRING"</formula>
    </cfRule>
    <cfRule type="cellIs" dxfId="1072" priority="13" stopIfTrue="1" operator="equal">
      <formula>"NUMBER"</formula>
    </cfRule>
    <cfRule type="cellIs" dxfId="1071" priority="14" stopIfTrue="1" operator="equal">
      <formula>"EXPR"</formula>
    </cfRule>
    <cfRule type="cellIs" dxfId="1070" priority="15" stopIfTrue="1" operator="equal">
      <formula>"ATTR_RESOLUTION"</formula>
    </cfRule>
    <cfRule type="cellIs" dxfId="1069" priority="16" stopIfTrue="1" operator="equal">
      <formula>"ATTR"</formula>
    </cfRule>
  </conditionalFormatting>
  <conditionalFormatting sqref="J3">
    <cfRule type="cellIs" dxfId="1068" priority="9" operator="equal">
      <formula>"INTERNAL_ATTR"</formula>
    </cfRule>
  </conditionalFormatting>
  <conditionalFormatting sqref="J4:J13">
    <cfRule type="cellIs" dxfId="1067" priority="2" stopIfTrue="1" operator="equal">
      <formula>"OTHER"</formula>
    </cfRule>
    <cfRule type="cellIs" dxfId="1066" priority="3" stopIfTrue="1" operator="equal">
      <formula>"ASIS"</formula>
    </cfRule>
    <cfRule type="cellIs" dxfId="1065" priority="4" stopIfTrue="1" operator="equal">
      <formula>"STRING"</formula>
    </cfRule>
    <cfRule type="cellIs" dxfId="1064" priority="5" stopIfTrue="1" operator="equal">
      <formula>"NUMBER"</formula>
    </cfRule>
    <cfRule type="cellIs" dxfId="1063" priority="6" stopIfTrue="1" operator="equal">
      <formula>"EXPR"</formula>
    </cfRule>
    <cfRule type="cellIs" dxfId="1062" priority="7" stopIfTrue="1" operator="equal">
      <formula>"ATTR_RESOLUTION"</formula>
    </cfRule>
    <cfRule type="cellIs" dxfId="1061" priority="8" stopIfTrue="1" operator="equal">
      <formula>"ATTR"</formula>
    </cfRule>
  </conditionalFormatting>
  <conditionalFormatting sqref="J4:J13">
    <cfRule type="cellIs" dxfId="1060" priority="1" operator="equal">
      <formula>"INTERNAL_ATTR"</formula>
    </cfRule>
  </conditionalFormatting>
  <dataValidations count="4">
    <dataValidation type="whole" allowBlank="1" showInputMessage="1" showErrorMessage="1" sqref="I3:I13" xr:uid="{00000000-0002-0000-7000-000000000000}">
      <formula1>1</formula1>
      <formula2>20</formula2>
    </dataValidation>
    <dataValidation type="whole" allowBlank="1" showInputMessage="1" showErrorMessage="1" error="Only numbers from 1-20 are allowed" sqref="H3:H13" xr:uid="{00000000-0002-0000-7000-000001000000}">
      <formula1>1</formula1>
      <formula2>20</formula2>
    </dataValidation>
    <dataValidation type="list" allowBlank="1" showInputMessage="1" showErrorMessage="1" sqref="A12" xr:uid="{00000000-0002-0000-7000-000002000000}">
      <formula1>expressionList</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G3:G13" xr:uid="{00000000-0002-0000-7000-000003000000}">
      <formula1>(J3&lt;&gt;"OTHER")</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7000-000004000000}">
          <x14:formula1>
            <xm:f>'Validation Values'!$B$2:$B$8</xm:f>
          </x14:formula1>
          <xm:sqref>A7</xm:sqref>
        </x14:dataValidation>
      </x14:dataValidations>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44">
    <tabColor rgb="FF92D050"/>
  </sheetPr>
  <dimension ref="A1:J12"/>
  <sheetViews>
    <sheetView showGridLines="0" zoomScale="80" zoomScaleNormal="80" workbookViewId="0">
      <selection activeCell="D17" sqref="D17"/>
    </sheetView>
  </sheetViews>
  <sheetFormatPr defaultColWidth="8.81640625" defaultRowHeight="14.5" x14ac:dyDescent="0.35"/>
  <cols>
    <col min="1" max="1" width="18.81640625" style="28" bestFit="1" customWidth="1"/>
    <col min="2" max="2" width="14.81640625" style="28" bestFit="1" customWidth="1"/>
    <col min="3" max="3" width="14.453125" style="28" bestFit="1" customWidth="1"/>
    <col min="4" max="4" width="14.6328125" style="28" bestFit="1" customWidth="1"/>
    <col min="5" max="5" width="13.1796875" style="28" customWidth="1"/>
    <col min="6" max="6" width="14.1796875" style="28" bestFit="1" customWidth="1"/>
    <col min="7" max="7" width="13" style="28" bestFit="1" customWidth="1"/>
    <col min="8" max="9" width="8.1796875" style="28" bestFit="1" customWidth="1"/>
    <col min="10" max="10" width="18.81640625" style="28" bestFit="1" customWidth="1"/>
    <col min="11" max="11" width="18.1796875" style="28" bestFit="1" customWidth="1"/>
    <col min="12" max="16384" width="8.81640625" style="28"/>
  </cols>
  <sheetData>
    <row r="1" spans="1:10" x14ac:dyDescent="0.35">
      <c r="A1" s="31" t="s">
        <v>152</v>
      </c>
      <c r="F1" s="31" t="s">
        <v>18</v>
      </c>
      <c r="G1" s="31"/>
      <c r="H1" s="31"/>
    </row>
    <row r="2" spans="1:10" x14ac:dyDescent="0.35">
      <c r="A2" s="29" t="s">
        <v>119</v>
      </c>
      <c r="B2" s="29" t="s">
        <v>120</v>
      </c>
      <c r="C2" s="29" t="s">
        <v>196</v>
      </c>
      <c r="D2" s="29" t="s">
        <v>193</v>
      </c>
      <c r="F2" s="16" t="str">
        <f>$C$7</f>
        <v>IDENTITY_LBIS</v>
      </c>
      <c r="G2" s="29" t="str">
        <f>$D$3</f>
        <v>IDENTITY_SRC</v>
      </c>
      <c r="H2" s="29" t="s">
        <v>197</v>
      </c>
      <c r="J2" s="29" t="s">
        <v>866</v>
      </c>
    </row>
    <row r="3" spans="1:10" x14ac:dyDescent="0.35">
      <c r="A3" s="22" t="str">
        <f ca="1">MID(CELL("filename",$A$1),FIND("]",CELL("filename",$A$1))+1,255)</f>
        <v>lbis_IDENTITY</v>
      </c>
      <c r="B3" s="22" t="str">
        <f ca="1">LEFT($A$3,FIND("_",$A$3,1)-1)</f>
        <v>lbis</v>
      </c>
      <c r="C3" s="22" t="s">
        <v>276</v>
      </c>
      <c r="D3" s="22" t="str">
        <f>$A$7&amp;+"_SRC"</f>
        <v>IDENTITY_SRC</v>
      </c>
      <c r="F3" s="8" t="str">
        <f>'Validation Values'!P3</f>
        <v>ak_user_id</v>
      </c>
      <c r="G3" s="71" t="str">
        <f>F3</f>
        <v>ak_user_id</v>
      </c>
      <c r="H3" s="71"/>
      <c r="J3" s="15" t="str">
        <f ca="1">IF(ISBLANK(G3),"",IF(ISNUMBER(G3),"NUMBER",IF(AND(CODE(LEFT(G3,1))=40,CODE(RIGHT(G3,1))=41),"ASIS",IF(AND(CODE(LEFT(G3,1))=39,CODE(RIGHT(G3,1))=39),"STRING",IF(AND(CODE(LEFT(G3,1))=34,CODE(RIGHT(G3,1))=34),"STRING",IF(NOT(ISNA(MATCH(G3,Variables!$B$4:$B$1000,0))),"EXPR",IF(NOT(ISNA(MATCH(G3,INDIRECT($B$3&amp;"_ATTR!$A$3:$A$1000"),0))),"ATTR_RESOLUTION",IF(NOT(ISNA(MATCH(G3,InternalColumnNames,0))),"INTERNAL_ATTR",IF(NOT(ISNA(MATCH(G3,INDIRECT("src_"&amp;INDEX(Workflows!$C$3:$C$1000,MATCH($D$3,Workflows!$J$3:$J$1000,0))&amp;"!$H$3:$H$1000"),0))),"ATTR","OTHER")))))))))</f>
        <v>ATTR</v>
      </c>
    </row>
    <row r="4" spans="1:10" x14ac:dyDescent="0.35">
      <c r="F4" s="8" t="str">
        <f>'Validation Values'!P4</f>
        <v>level_code</v>
      </c>
      <c r="G4" s="71" t="str">
        <f>F4</f>
        <v>level_code</v>
      </c>
      <c r="H4" s="71"/>
      <c r="J4" s="15" t="str">
        <f ca="1">IF(ISBLANK(G4),"",IF(ISNUMBER(G4),"NUMBER",IF(AND(CODE(LEFT(G4,1))=40,CODE(RIGHT(G4,1))=41),"ASIS",IF(AND(CODE(LEFT(G4,1))=39,CODE(RIGHT(G4,1))=39),"STRING",IF(AND(CODE(LEFT(G4,1))=34,CODE(RIGHT(G4,1))=34),"STRING",IF(NOT(ISNA(MATCH(G4,Variables!$B$4:$B$1000,0))),"EXPR",IF(NOT(ISNA(MATCH(G4,INDIRECT($B$3&amp;"_ATTR!$A$3:$A$1000"),0))),"ATTR_RESOLUTION",IF(NOT(ISNA(MATCH(G4,InternalColumnNames,0))),"INTERNAL_ATTR",IF(NOT(ISNA(MATCH(G4,INDIRECT("src_"&amp;INDEX(Workflows!$C$3:$C$1000,MATCH($D$3,Workflows!$J$3:$J$1000,0))&amp;"!$H$3:$H$1000"),0))),"ATTR","OTHER")))))))))</f>
        <v>ATTR</v>
      </c>
    </row>
    <row r="5" spans="1:10" x14ac:dyDescent="0.35">
      <c r="A5" s="31" t="s">
        <v>151</v>
      </c>
    </row>
    <row r="6" spans="1:10" x14ac:dyDescent="0.35">
      <c r="A6" s="29" t="s">
        <v>12</v>
      </c>
      <c r="B6" s="29" t="s">
        <v>198</v>
      </c>
      <c r="C6" s="29" t="s">
        <v>10</v>
      </c>
    </row>
    <row r="7" spans="1:10" x14ac:dyDescent="0.35">
      <c r="A7" s="22" t="s">
        <v>2</v>
      </c>
      <c r="B7" s="22" t="s">
        <v>329</v>
      </c>
      <c r="C7" s="22" t="str">
        <f>$A$7&amp;+"_LBIS"</f>
        <v>IDENTITY_LBIS</v>
      </c>
    </row>
    <row r="10" spans="1:10" x14ac:dyDescent="0.35">
      <c r="A10" s="31" t="s">
        <v>124</v>
      </c>
    </row>
    <row r="11" spans="1:10" x14ac:dyDescent="0.35">
      <c r="A11" s="29" t="s">
        <v>123</v>
      </c>
    </row>
    <row r="12" spans="1:10" x14ac:dyDescent="0.35">
      <c r="A12" s="71"/>
    </row>
  </sheetData>
  <sheetProtection algorithmName="SHA-512" hashValue="0b9XR2fBXxu3gjq88YLkhBJWJzjwtE606e6WrTToddpYpULzFC6iI3YxXwjQOVFM6w0JM/7kxRXEfB+Jz7YIFg==" saltValue="JOl33p2dFIfu6sP8NGuD3w==" spinCount="100000" sheet="1" objects="1" scenarios="1"/>
  <conditionalFormatting sqref="J3">
    <cfRule type="cellIs" dxfId="1059" priority="10" stopIfTrue="1" operator="equal">
      <formula>"OTHER"</formula>
    </cfRule>
    <cfRule type="cellIs" dxfId="1058" priority="11" stopIfTrue="1" operator="equal">
      <formula>"ASIS"</formula>
    </cfRule>
    <cfRule type="cellIs" dxfId="1057" priority="12" stopIfTrue="1" operator="equal">
      <formula>"STRING"</formula>
    </cfRule>
    <cfRule type="cellIs" dxfId="1056" priority="13" stopIfTrue="1" operator="equal">
      <formula>"NUMBER"</formula>
    </cfRule>
    <cfRule type="cellIs" dxfId="1055" priority="14" stopIfTrue="1" operator="equal">
      <formula>"EXPR"</formula>
    </cfRule>
    <cfRule type="cellIs" dxfId="1054" priority="15" stopIfTrue="1" operator="equal">
      <formula>"ATTR_RESOLUTION"</formula>
    </cfRule>
    <cfRule type="cellIs" dxfId="1053" priority="16" stopIfTrue="1" operator="equal">
      <formula>"ATTR"</formula>
    </cfRule>
  </conditionalFormatting>
  <conditionalFormatting sqref="J3">
    <cfRule type="cellIs" dxfId="1052" priority="9" operator="equal">
      <formula>"INTERNAL_ATTR"</formula>
    </cfRule>
  </conditionalFormatting>
  <conditionalFormatting sqref="J4">
    <cfRule type="cellIs" dxfId="1051" priority="2" stopIfTrue="1" operator="equal">
      <formula>"OTHER"</formula>
    </cfRule>
    <cfRule type="cellIs" dxfId="1050" priority="3" stopIfTrue="1" operator="equal">
      <formula>"ASIS"</formula>
    </cfRule>
    <cfRule type="cellIs" dxfId="1049" priority="4" stopIfTrue="1" operator="equal">
      <formula>"STRING"</formula>
    </cfRule>
    <cfRule type="cellIs" dxfId="1048" priority="5" stopIfTrue="1" operator="equal">
      <formula>"NUMBER"</formula>
    </cfRule>
    <cfRule type="cellIs" dxfId="1047" priority="6" stopIfTrue="1" operator="equal">
      <formula>"EXPR"</formula>
    </cfRule>
    <cfRule type="cellIs" dxfId="1046" priority="7" stopIfTrue="1" operator="equal">
      <formula>"ATTR_RESOLUTION"</formula>
    </cfRule>
    <cfRule type="cellIs" dxfId="1045" priority="8" stopIfTrue="1" operator="equal">
      <formula>"ATTR"</formula>
    </cfRule>
  </conditionalFormatting>
  <conditionalFormatting sqref="J4">
    <cfRule type="cellIs" dxfId="1044" priority="1" operator="equal">
      <formula>"INTERNAL_ATTR"</formula>
    </cfRule>
  </conditionalFormatting>
  <dataValidations count="4">
    <dataValidation type="whole" allowBlank="1" showInputMessage="1" showErrorMessage="1" sqref="I3:I46" xr:uid="{00000000-0002-0000-7100-000000000000}">
      <formula1>1</formula1>
      <formula2>20</formula2>
    </dataValidation>
    <dataValidation type="whole" allowBlank="1" showInputMessage="1" showErrorMessage="1" error="Only numbers from 1-20 are allowed" sqref="H3:H4" xr:uid="{00000000-0002-0000-7100-000001000000}">
      <formula1>1</formula1>
      <formula2>20</formula2>
    </dataValidation>
    <dataValidation type="list" allowBlank="1" showInputMessage="1" showErrorMessage="1" sqref="A12" xr:uid="{00000000-0002-0000-7100-000002000000}">
      <formula1>expressionList</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G3:G4" xr:uid="{00000000-0002-0000-7100-000003000000}">
      <formula1>(J3&lt;&gt;"OTHER")</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7100-000004000000}">
          <x14:formula1>
            <xm:f>'Validation Values'!$B$2:$B$8</xm:f>
          </x14:formula1>
          <xm:sqref>A7</xm:sqref>
        </x14:dataValidation>
      </x14:dataValidations>
    </ext>
  </extLst>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43">
    <tabColor rgb="FF92D050"/>
  </sheetPr>
  <dimension ref="A1:J20"/>
  <sheetViews>
    <sheetView showGridLines="0" zoomScale="80" zoomScaleNormal="80" workbookViewId="0">
      <selection activeCell="G5" sqref="G5"/>
    </sheetView>
  </sheetViews>
  <sheetFormatPr defaultColWidth="8.81640625" defaultRowHeight="14.5" x14ac:dyDescent="0.35"/>
  <cols>
    <col min="1" max="1" width="21.453125" style="28" bestFit="1" customWidth="1"/>
    <col min="2" max="2" width="19.36328125" style="28" bestFit="1" customWidth="1"/>
    <col min="3" max="3" width="22.6328125" style="28" customWidth="1"/>
    <col min="4" max="4" width="22.36328125" style="28" bestFit="1" customWidth="1"/>
    <col min="5" max="5" width="20.1796875" style="28" bestFit="1" customWidth="1"/>
    <col min="6" max="6" width="17.453125" style="28" bestFit="1" customWidth="1"/>
    <col min="7" max="7" width="25.6328125" style="28" bestFit="1" customWidth="1"/>
    <col min="8" max="8" width="11" style="28" bestFit="1" customWidth="1"/>
    <col min="9" max="9" width="8.1796875" style="28" bestFit="1" customWidth="1"/>
    <col min="10" max="10" width="26.81640625" style="28" bestFit="1" customWidth="1"/>
    <col min="11" max="11" width="18.1796875" style="28" bestFit="1" customWidth="1"/>
    <col min="12" max="16384" width="8.81640625" style="28"/>
  </cols>
  <sheetData>
    <row r="1" spans="1:10" x14ac:dyDescent="0.35">
      <c r="A1" s="31" t="s">
        <v>152</v>
      </c>
      <c r="F1" s="31" t="s">
        <v>18</v>
      </c>
      <c r="G1" s="31"/>
      <c r="H1" s="31"/>
    </row>
    <row r="2" spans="1:10" x14ac:dyDescent="0.35">
      <c r="A2" s="29" t="s">
        <v>119</v>
      </c>
      <c r="B2" s="29" t="s">
        <v>120</v>
      </c>
      <c r="C2" s="29" t="s">
        <v>196</v>
      </c>
      <c r="D2" s="29" t="s">
        <v>193</v>
      </c>
      <c r="F2" s="16" t="str">
        <f>$C$7</f>
        <v>USERPROFILE_LBIS</v>
      </c>
      <c r="G2" s="29" t="str">
        <f>$D$3</f>
        <v>USERPROFILE_SRC</v>
      </c>
      <c r="H2" s="29" t="s">
        <v>197</v>
      </c>
      <c r="J2" s="29" t="s">
        <v>866</v>
      </c>
    </row>
    <row r="3" spans="1:10" x14ac:dyDescent="0.35">
      <c r="A3" s="22" t="str">
        <f ca="1">MID(CELL("filename",$A$1),FIND("]",CELL("filename",$A$1))+1,255)</f>
        <v>lbis_USERPROFILE</v>
      </c>
      <c r="B3" s="22" t="str">
        <f ca="1">LEFT($A$3,FIND("_",$A$3,1)-1)</f>
        <v>lbis</v>
      </c>
      <c r="C3" s="22" t="s">
        <v>276</v>
      </c>
      <c r="D3" s="22" t="str">
        <f>$A$7&amp;+"_SRC"</f>
        <v>USERPROFILE_SRC</v>
      </c>
      <c r="F3" s="71" t="str">
        <f>'Validation Values'!S3</f>
        <v>userid</v>
      </c>
      <c r="G3" s="71" t="str">
        <f>F3</f>
        <v>userid</v>
      </c>
      <c r="H3" s="71"/>
      <c r="J3" s="15" t="str">
        <f ca="1">IF(ISBLANK(G3),"",IF(ISNUMBER(G3),"NUMBER",IF(AND(CODE(LEFT(G3,1))=40,CODE(RIGHT(G3,1))=41),"ASIS",IF(AND(CODE(LEFT(G3,1))=39,CODE(RIGHT(G3,1))=39),"STRING",IF(AND(CODE(LEFT(G3,1))=34,CODE(RIGHT(G3,1))=34),"STRING",IF(NOT(ISNA(MATCH(G3,Variables!$B$4:$B$1000,0))),"EXPR",IF(NOT(ISNA(MATCH(G3,INDIRECT($B$3&amp;"_ATTR!$A$3:$A$1000"),0))),"ATTR_RESOLUTION",IF(NOT(ISNA(MATCH(G3,InternalColumnNames,0))),"INTERNAL_ATTR",IF(NOT(ISNA(MATCH(G3,INDIRECT("src_"&amp;INDEX(Workflows!$C$3:$C$1000,MATCH($D$3,Workflows!$J$3:$J$1000,0))&amp;"!$H$3:$H$1000"),0))),"ATTR","OTHER")))))))))</f>
        <v>ATTR</v>
      </c>
    </row>
    <row r="4" spans="1:10" x14ac:dyDescent="0.35">
      <c r="F4" s="71" t="str">
        <f>'Validation Values'!S4</f>
        <v>profile_date</v>
      </c>
      <c r="G4" s="71" t="str">
        <f>F4</f>
        <v>profile_date</v>
      </c>
      <c r="H4" s="71"/>
      <c r="J4" s="15" t="str">
        <f ca="1">IF(ISBLANK(G4),"",IF(ISNUMBER(G4),"NUMBER",IF(AND(CODE(LEFT(G4,1))=40,CODE(RIGHT(G4,1))=41),"ASIS",IF(AND(CODE(LEFT(G4,1))=39,CODE(RIGHT(G4,1))=39),"STRING",IF(AND(CODE(LEFT(G4,1))=34,CODE(RIGHT(G4,1))=34),"STRING",IF(NOT(ISNA(MATCH(G4,Variables!$B$4:$B$1000,0))),"EXPR",IF(NOT(ISNA(MATCH(G4,INDIRECT($B$3&amp;"_ATTR!$A$3:$A$1000"),0))),"ATTR_RESOLUTION",IF(NOT(ISNA(MATCH(G4,InternalColumnNames,0))),"INTERNAL_ATTR",IF(NOT(ISNA(MATCH(G4,INDIRECT("src_"&amp;INDEX(Workflows!$C$3:$C$1000,MATCH($D$3,Workflows!$J$3:$J$1000,0))&amp;"!$H$3:$H$1000"),0))),"ATTR","OTHER")))))))))</f>
        <v>ATTR</v>
      </c>
    </row>
    <row r="5" spans="1:10" x14ac:dyDescent="0.35">
      <c r="A5" s="31" t="s">
        <v>151</v>
      </c>
      <c r="F5" s="71" t="str">
        <f>'Validation Values'!S5</f>
        <v>e1_segment_value</v>
      </c>
      <c r="G5" s="71" t="str">
        <f>F5</f>
        <v>e1_segment_value</v>
      </c>
      <c r="H5" s="71"/>
      <c r="J5" s="15" t="str">
        <f ca="1">IF(ISBLANK(G5),"",IF(ISNUMBER(G5),"NUMBER",IF(AND(CODE(LEFT(G5,1))=40,CODE(RIGHT(G5,1))=41),"ASIS",IF(AND(CODE(LEFT(G5,1))=39,CODE(RIGHT(G5,1))=39),"STRING",IF(AND(CODE(LEFT(G5,1))=34,CODE(RIGHT(G5,1))=34),"STRING",IF(NOT(ISNA(MATCH(G5,Variables!$B$4:$B$1000,0))),"EXPR",IF(NOT(ISNA(MATCH(G5,INDIRECT($B$3&amp;"_ATTR!$A$3:$A$1000"),0))),"ATTR_RESOLUTION",IF(NOT(ISNA(MATCH(G5,InternalColumnNames,0))),"INTERNAL_ATTR",IF(NOT(ISNA(MATCH(G5,INDIRECT("src_"&amp;INDEX(Workflows!$C$3:$C$1000,MATCH($D$3,Workflows!$J$3:$J$1000,0))&amp;"!$H$3:$H$1000"),0))),"ATTR","OTHER")))))))))</f>
        <v>ATTR</v>
      </c>
    </row>
    <row r="6" spans="1:10" x14ac:dyDescent="0.35">
      <c r="A6" s="29" t="s">
        <v>12</v>
      </c>
      <c r="B6" s="29" t="s">
        <v>198</v>
      </c>
      <c r="C6" s="29" t="s">
        <v>10</v>
      </c>
      <c r="F6" s="71" t="s">
        <v>1467</v>
      </c>
      <c r="G6" s="71" t="s">
        <v>1467</v>
      </c>
      <c r="H6" s="71"/>
      <c r="J6" s="15" t="str">
        <f ca="1">IF(ISBLANK(G6),"",IF(ISNUMBER(G6),"NUMBER",IF(AND(CODE(LEFT(G6,1))=40,CODE(RIGHT(G6,1))=41),"ASIS",IF(AND(CODE(LEFT(G6,1))=39,CODE(RIGHT(G6,1))=39),"STRING",IF(AND(CODE(LEFT(G6,1))=34,CODE(RIGHT(G6,1))=34),"STRING",IF(NOT(ISNA(MATCH(G6,Variables!$B$4:$B$1000,0))),"EXPR",IF(NOT(ISNA(MATCH(G6,INDIRECT($B$3&amp;"_ATTR!$A$3:$A$1000"),0))),"ATTR_RESOLUTION",IF(NOT(ISNA(MATCH(G6,InternalColumnNames,0))),"INTERNAL_ATTR",IF(NOT(ISNA(MATCH(G6,INDIRECT("src_"&amp;INDEX(Workflows!$C$3:$C$1000,MATCH($D$3,Workflows!$J$3:$J$1000,0))&amp;"!$H$3:$H$1000"),0))),"ATTR","OTHER")))))))))</f>
        <v>ATTR</v>
      </c>
    </row>
    <row r="7" spans="1:10" x14ac:dyDescent="0.35">
      <c r="A7" s="22" t="s">
        <v>8</v>
      </c>
      <c r="B7" s="22" t="s">
        <v>329</v>
      </c>
      <c r="C7" s="22" t="str">
        <f>$A$7&amp;+"_LBIS"</f>
        <v>USERPROFILE_LBIS</v>
      </c>
      <c r="F7" s="71"/>
      <c r="G7" s="71"/>
      <c r="H7" s="71"/>
      <c r="J7" s="15" t="str">
        <f ca="1">IF(ISBLANK(G7),"",IF(ISNUMBER(G7),"NUMBER",IF(AND(CODE(LEFT(G7,1))=40,CODE(RIGHT(G7,1))=41),"ASIS",IF(AND(CODE(LEFT(G7,1))=39,CODE(RIGHT(G7,1))=39),"STRING",IF(AND(CODE(LEFT(G7,1))=34,CODE(RIGHT(G7,1))=34),"STRING",IF(NOT(ISNA(MATCH(G7,Variables!$B$4:$B$1000,0))),"EXPR",IF(NOT(ISNA(MATCH(G7,INDIRECT($B$3&amp;"_ATTR!$A$3:$A$1000"),0))),"ATTR_RESOLUTION",IF(NOT(ISNA(MATCH(G7,InternalColumnNames,0))),"INTERNAL_ATTR",IF(NOT(ISNA(MATCH(G7,INDIRECT("src_"&amp;INDEX(Workflows!$C$3:$C$1000,MATCH($D$3,Workflows!$J$3:$J$1000,0))&amp;"!$H$3:$H$1000"),0))),"ATTR","OTHER")))))))))</f>
        <v/>
      </c>
    </row>
    <row r="8" spans="1:10" x14ac:dyDescent="0.35">
      <c r="F8" s="71"/>
      <c r="G8" s="71"/>
      <c r="H8" s="71"/>
      <c r="J8" s="15" t="str">
        <f ca="1">IF(ISBLANK(G8),"",IF(ISNUMBER(G8),"NUMBER",IF(AND(CODE(LEFT(G8,1))=40,CODE(RIGHT(G8,1))=41),"ASIS",IF(AND(CODE(LEFT(G8,1))=39,CODE(RIGHT(G8,1))=39),"STRING",IF(AND(CODE(LEFT(G8,1))=34,CODE(RIGHT(G8,1))=34),"STRING",IF(NOT(ISNA(MATCH(G8,Variables!$B$4:$B$1000,0))),"EXPR",IF(NOT(ISNA(MATCH(G8,INDIRECT($B$3&amp;"_ATTR!$A$3:$A$1000"),0))),"ATTR_RESOLUTION",IF(NOT(ISNA(MATCH(G8,InternalColumnNames,0))),"INTERNAL_ATTR",IF(NOT(ISNA(MATCH(G8,INDIRECT("src_"&amp;INDEX(Workflows!$C$3:$C$1000,MATCH($D$3,Workflows!$J$3:$J$1000,0))&amp;"!$H$3:$H$1000"),0))),"ATTR","OTHER")))))))))</f>
        <v/>
      </c>
    </row>
    <row r="9" spans="1:10" x14ac:dyDescent="0.35">
      <c r="F9" s="71"/>
      <c r="G9" s="71"/>
      <c r="H9" s="71"/>
      <c r="J9" s="15" t="str">
        <f ca="1">IF(ISBLANK(G9),"",IF(ISNUMBER(G9),"NUMBER",IF(AND(CODE(LEFT(G9,1))=40,CODE(RIGHT(G9,1))=41),"ASIS",IF(AND(CODE(LEFT(G9,1))=39,CODE(RIGHT(G9,1))=39),"STRING",IF(AND(CODE(LEFT(G9,1))=34,CODE(RIGHT(G9,1))=34),"STRING",IF(NOT(ISNA(MATCH(G9,Variables!$B$4:$B$1000,0))),"EXPR",IF(NOT(ISNA(MATCH(G9,INDIRECT($B$3&amp;"_ATTR!$A$3:$A$1000"),0))),"ATTR_RESOLUTION",IF(NOT(ISNA(MATCH(G9,InternalColumnNames,0))),"INTERNAL_ATTR",IF(NOT(ISNA(MATCH(G9,INDIRECT("src_"&amp;INDEX(Workflows!$C$3:$C$1000,MATCH($D$3,Workflows!$J$3:$J$1000,0))&amp;"!$H$3:$H$1000"),0))),"ATTR","OTHER")))))))))</f>
        <v/>
      </c>
    </row>
    <row r="10" spans="1:10" x14ac:dyDescent="0.35">
      <c r="A10" s="31" t="s">
        <v>124</v>
      </c>
      <c r="F10" s="71"/>
      <c r="G10" s="71"/>
      <c r="H10" s="71"/>
      <c r="J10" s="15" t="str">
        <f ca="1">IF(ISBLANK(G10),"",IF(ISNUMBER(G10),"NUMBER",IF(AND(CODE(LEFT(G10,1))=40,CODE(RIGHT(G10,1))=41),"ASIS",IF(AND(CODE(LEFT(G10,1))=39,CODE(RIGHT(G10,1))=39),"STRING",IF(AND(CODE(LEFT(G10,1))=34,CODE(RIGHT(G10,1))=34),"STRING",IF(NOT(ISNA(MATCH(G10,Variables!$B$4:$B$1000,0))),"EXPR",IF(NOT(ISNA(MATCH(G10,INDIRECT($B$3&amp;"_ATTR!$A$3:$A$1000"),0))),"ATTR_RESOLUTION",IF(NOT(ISNA(MATCH(G10,InternalColumnNames,0))),"INTERNAL_ATTR",IF(NOT(ISNA(MATCH(G10,INDIRECT("src_"&amp;INDEX(Workflows!$C$3:$C$1000,MATCH($D$3,Workflows!$J$3:$J$1000,0))&amp;"!$H$3:$H$1000"),0))),"ATTR","OTHER")))))))))</f>
        <v/>
      </c>
    </row>
    <row r="11" spans="1:10" x14ac:dyDescent="0.35">
      <c r="A11" s="29" t="s">
        <v>123</v>
      </c>
      <c r="F11" s="71"/>
      <c r="G11" s="71"/>
      <c r="H11" s="71"/>
      <c r="J11" s="15" t="str">
        <f ca="1">IF(ISBLANK(G11),"",IF(ISNUMBER(G11),"NUMBER",IF(AND(CODE(LEFT(G11,1))=40,CODE(RIGHT(G11,1))=41),"ASIS",IF(AND(CODE(LEFT(G11,1))=39,CODE(RIGHT(G11,1))=39),"STRING",IF(AND(CODE(LEFT(G11,1))=34,CODE(RIGHT(G11,1))=34),"STRING",IF(NOT(ISNA(MATCH(G11,Variables!$B$4:$B$1000,0))),"EXPR",IF(NOT(ISNA(MATCH(G11,INDIRECT($B$3&amp;"_ATTR!$A$3:$A$1000"),0))),"ATTR_RESOLUTION",IF(NOT(ISNA(MATCH(G11,InternalColumnNames,0))),"INTERNAL_ATTR",IF(NOT(ISNA(MATCH(G11,INDIRECT("src_"&amp;INDEX(Workflows!$C$3:$C$1000,MATCH($D$3,Workflows!$J$3:$J$1000,0))&amp;"!$H$3:$H$1000"),0))),"ATTR","OTHER")))))))))</f>
        <v/>
      </c>
    </row>
    <row r="12" spans="1:10" x14ac:dyDescent="0.35">
      <c r="A12" s="71"/>
      <c r="F12" s="71"/>
      <c r="G12" s="71"/>
      <c r="H12" s="71"/>
      <c r="J12" s="15" t="str">
        <f ca="1">IF(ISBLANK(G12),"",IF(ISNUMBER(G12),"NUMBER",IF(AND(CODE(LEFT(G12,1))=40,CODE(RIGHT(G12,1))=41),"ASIS",IF(AND(CODE(LEFT(G12,1))=39,CODE(RIGHT(G12,1))=39),"STRING",IF(AND(CODE(LEFT(G12,1))=34,CODE(RIGHT(G12,1))=34),"STRING",IF(NOT(ISNA(MATCH(G12,Variables!$B$4:$B$1000,0))),"EXPR",IF(NOT(ISNA(MATCH(G12,INDIRECT($B$3&amp;"_ATTR!$A$3:$A$1000"),0))),"ATTR_RESOLUTION",IF(NOT(ISNA(MATCH(G12,InternalColumnNames,0))),"INTERNAL_ATTR",IF(NOT(ISNA(MATCH(G12,INDIRECT("src_"&amp;INDEX(Workflows!$C$3:$C$1000,MATCH($D$3,Workflows!$J$3:$J$1000,0))&amp;"!$H$3:$H$1000"),0))),"ATTR","OTHER")))))))))</f>
        <v/>
      </c>
    </row>
    <row r="13" spans="1:10" x14ac:dyDescent="0.35">
      <c r="F13" s="71"/>
      <c r="G13" s="71"/>
      <c r="H13" s="71"/>
      <c r="J13" s="15" t="str">
        <f ca="1">IF(ISBLANK(G13),"",IF(ISNUMBER(G13),"NUMBER",IF(AND(CODE(LEFT(G13,1))=40,CODE(RIGHT(G13,1))=41),"ASIS",IF(AND(CODE(LEFT(G13,1))=39,CODE(RIGHT(G13,1))=39),"STRING",IF(AND(CODE(LEFT(G13,1))=34,CODE(RIGHT(G13,1))=34),"STRING",IF(NOT(ISNA(MATCH(G13,Variables!$B$4:$B$1000,0))),"EXPR",IF(NOT(ISNA(MATCH(G13,INDIRECT($B$3&amp;"_ATTR!$A$3:$A$1000"),0))),"ATTR_RESOLUTION",IF(NOT(ISNA(MATCH(G13,InternalColumnNames,0))),"INTERNAL_ATTR",IF(NOT(ISNA(MATCH(G13,INDIRECT("src_"&amp;INDEX(Workflows!$C$3:$C$1000,MATCH($D$3,Workflows!$J$3:$J$1000,0))&amp;"!$H$3:$H$1000"),0))),"ATTR","OTHER")))))))))</f>
        <v/>
      </c>
    </row>
    <row r="14" spans="1:10" x14ac:dyDescent="0.35">
      <c r="F14" s="71"/>
      <c r="G14" s="71"/>
      <c r="H14" s="71"/>
      <c r="J14" s="15" t="str">
        <f ca="1">IF(ISBLANK(G14),"",IF(ISNUMBER(G14),"NUMBER",IF(AND(CODE(LEFT(G14,1))=40,CODE(RIGHT(G14,1))=41),"ASIS",IF(AND(CODE(LEFT(G14,1))=39,CODE(RIGHT(G14,1))=39),"STRING",IF(AND(CODE(LEFT(G14,1))=34,CODE(RIGHT(G14,1))=34),"STRING",IF(NOT(ISNA(MATCH(G14,Variables!$B$4:$B$1000,0))),"EXPR",IF(NOT(ISNA(MATCH(G14,INDIRECT($B$3&amp;"_ATTR!$A$3:$A$1000"),0))),"ATTR_RESOLUTION",IF(NOT(ISNA(MATCH(G14,InternalColumnNames,0))),"INTERNAL_ATTR",IF(NOT(ISNA(MATCH(G14,INDIRECT("src_"&amp;INDEX(Workflows!$C$3:$C$1000,MATCH($D$3,Workflows!$J$3:$J$1000,0))&amp;"!$H$3:$H$1000"),0))),"ATTR","OTHER")))))))))</f>
        <v/>
      </c>
    </row>
    <row r="15" spans="1:10" x14ac:dyDescent="0.35">
      <c r="F15" s="71"/>
      <c r="G15" s="71"/>
      <c r="H15" s="71"/>
      <c r="J15" s="15" t="str">
        <f ca="1">IF(ISBLANK(G15),"",IF(ISNUMBER(G15),"NUMBER",IF(AND(CODE(LEFT(G15,1))=40,CODE(RIGHT(G15,1))=41),"ASIS",IF(AND(CODE(LEFT(G15,1))=39,CODE(RIGHT(G15,1))=39),"STRING",IF(AND(CODE(LEFT(G15,1))=34,CODE(RIGHT(G15,1))=34),"STRING",IF(NOT(ISNA(MATCH(G15,Variables!$B$4:$B$1000,0))),"EXPR",IF(NOT(ISNA(MATCH(G15,INDIRECT($B$3&amp;"_ATTR!$A$3:$A$1000"),0))),"ATTR_RESOLUTION",IF(NOT(ISNA(MATCH(G15,InternalColumnNames,0))),"INTERNAL_ATTR",IF(NOT(ISNA(MATCH(G15,INDIRECT("src_"&amp;INDEX(Workflows!$C$3:$C$1000,MATCH($D$3,Workflows!$J$3:$J$1000,0))&amp;"!$H$3:$H$1000"),0))),"ATTR","OTHER")))))))))</f>
        <v/>
      </c>
    </row>
    <row r="16" spans="1:10" x14ac:dyDescent="0.35">
      <c r="F16" s="71"/>
      <c r="G16" s="71"/>
      <c r="H16" s="71"/>
      <c r="J16" s="15" t="str">
        <f ca="1">IF(ISBLANK(G16),"",IF(ISNUMBER(G16),"NUMBER",IF(AND(CODE(LEFT(G16,1))=40,CODE(RIGHT(G16,1))=41),"ASIS",IF(AND(CODE(LEFT(G16,1))=39,CODE(RIGHT(G16,1))=39),"STRING",IF(AND(CODE(LEFT(G16,1))=34,CODE(RIGHT(G16,1))=34),"STRING",IF(NOT(ISNA(MATCH(G16,Variables!$B$4:$B$1000,0))),"EXPR",IF(NOT(ISNA(MATCH(G16,INDIRECT($B$3&amp;"_ATTR!$A$3:$A$1000"),0))),"ATTR_RESOLUTION",IF(NOT(ISNA(MATCH(G16,InternalColumnNames,0))),"INTERNAL_ATTR",IF(NOT(ISNA(MATCH(G16,INDIRECT("src_"&amp;INDEX(Workflows!$C$3:$C$1000,MATCH($D$3,Workflows!$J$3:$J$1000,0))&amp;"!$H$3:$H$1000"),0))),"ATTR","OTHER")))))))))</f>
        <v/>
      </c>
    </row>
    <row r="17" spans="6:10" x14ac:dyDescent="0.35">
      <c r="F17" s="71"/>
      <c r="G17" s="71"/>
      <c r="H17" s="71"/>
      <c r="J17" s="15" t="str">
        <f ca="1">IF(ISBLANK(G17),"",IF(ISNUMBER(G17),"NUMBER",IF(AND(CODE(LEFT(G17,1))=40,CODE(RIGHT(G17,1))=41),"ASIS",IF(AND(CODE(LEFT(G17,1))=39,CODE(RIGHT(G17,1))=39),"STRING",IF(AND(CODE(LEFT(G17,1))=34,CODE(RIGHT(G17,1))=34),"STRING",IF(NOT(ISNA(MATCH(G17,Variables!$B$4:$B$1000,0))),"EXPR",IF(NOT(ISNA(MATCH(G17,INDIRECT($B$3&amp;"_ATTR!$A$3:$A$1000"),0))),"ATTR_RESOLUTION",IF(NOT(ISNA(MATCH(G17,InternalColumnNames,0))),"INTERNAL_ATTR",IF(NOT(ISNA(MATCH(G17,INDIRECT("src_"&amp;INDEX(Workflows!$C$3:$C$1000,MATCH($D$3,Workflows!$J$3:$J$1000,0))&amp;"!$H$3:$H$1000"),0))),"ATTR","OTHER")))))))))</f>
        <v/>
      </c>
    </row>
    <row r="18" spans="6:10" x14ac:dyDescent="0.35">
      <c r="F18" s="71"/>
      <c r="G18" s="71"/>
      <c r="H18" s="71"/>
      <c r="J18" s="15" t="str">
        <f ca="1">IF(ISBLANK(G18),"",IF(ISNUMBER(G18),"NUMBER",IF(AND(CODE(LEFT(G18,1))=40,CODE(RIGHT(G18,1))=41),"ASIS",IF(AND(CODE(LEFT(G18,1))=39,CODE(RIGHT(G18,1))=39),"STRING",IF(AND(CODE(LEFT(G18,1))=34,CODE(RIGHT(G18,1))=34),"STRING",IF(NOT(ISNA(MATCH(G18,Variables!$B$4:$B$1000,0))),"EXPR",IF(NOT(ISNA(MATCH(G18,INDIRECT($B$3&amp;"_ATTR!$A$3:$A$1000"),0))),"ATTR_RESOLUTION",IF(NOT(ISNA(MATCH(G18,InternalColumnNames,0))),"INTERNAL_ATTR",IF(NOT(ISNA(MATCH(G18,INDIRECT("src_"&amp;INDEX(Workflows!$C$3:$C$1000,MATCH($D$3,Workflows!$J$3:$J$1000,0))&amp;"!$H$3:$H$1000"),0))),"ATTR","OTHER")))))))))</f>
        <v/>
      </c>
    </row>
    <row r="19" spans="6:10" x14ac:dyDescent="0.35">
      <c r="F19" s="71"/>
      <c r="G19" s="71"/>
      <c r="H19" s="71"/>
      <c r="J19" s="15" t="str">
        <f ca="1">IF(ISBLANK(G19),"",IF(ISNUMBER(G19),"NUMBER",IF(AND(CODE(LEFT(G19,1))=40,CODE(RIGHT(G19,1))=41),"ASIS",IF(AND(CODE(LEFT(G19,1))=39,CODE(RIGHT(G19,1))=39),"STRING",IF(AND(CODE(LEFT(G19,1))=34,CODE(RIGHT(G19,1))=34),"STRING",IF(NOT(ISNA(MATCH(G19,Variables!$B$4:$B$1000,0))),"EXPR",IF(NOT(ISNA(MATCH(G19,INDIRECT($B$3&amp;"_ATTR!$A$3:$A$1000"),0))),"ATTR_RESOLUTION",IF(NOT(ISNA(MATCH(G19,InternalColumnNames,0))),"INTERNAL_ATTR",IF(NOT(ISNA(MATCH(G19,INDIRECT("src_"&amp;INDEX(Workflows!$C$3:$C$1000,MATCH($D$3,Workflows!$J$3:$J$1000,0))&amp;"!$H$3:$H$1000"),0))),"ATTR","OTHER")))))))))</f>
        <v/>
      </c>
    </row>
    <row r="20" spans="6:10" x14ac:dyDescent="0.35">
      <c r="F20" s="71"/>
      <c r="G20" s="71"/>
      <c r="H20" s="71"/>
      <c r="J20" s="15" t="str">
        <f ca="1">IF(ISBLANK(G20),"",IF(ISNUMBER(G20),"NUMBER",IF(AND(CODE(LEFT(G20,1))=40,CODE(RIGHT(G20,1))=41),"ASIS",IF(AND(CODE(LEFT(G20,1))=39,CODE(RIGHT(G20,1))=39),"STRING",IF(AND(CODE(LEFT(G20,1))=34,CODE(RIGHT(G20,1))=34),"STRING",IF(NOT(ISNA(MATCH(G20,Variables!$B$4:$B$1000,0))),"EXPR",IF(NOT(ISNA(MATCH(G20,INDIRECT($B$3&amp;"_ATTR!$A$3:$A$1000"),0))),"ATTR_RESOLUTION",IF(NOT(ISNA(MATCH(G20,InternalColumnNames,0))),"INTERNAL_ATTR",IF(NOT(ISNA(MATCH(G20,INDIRECT("src_"&amp;INDEX(Workflows!$C$3:$C$1000,MATCH($D$3,Workflows!$J$3:$J$1000,0))&amp;"!$H$3:$H$1000"),0))),"ATTR","OTHER")))))))))</f>
        <v/>
      </c>
    </row>
  </sheetData>
  <sheetProtection algorithmName="SHA-512" hashValue="NC+dxxkuqeePnVFPa3OEeSwyZf3Mhpk359URQZczHZqH2ayN0YFAo/Te1JRA4hFZt345xoHpGBrdEQQUOPYdTg==" saltValue="3eArn8eG4ty1cQbEwZhDCA==" spinCount="100000" sheet="1" objects="1" scenarios="1"/>
  <conditionalFormatting sqref="J3">
    <cfRule type="cellIs" dxfId="1043" priority="26" stopIfTrue="1" operator="equal">
      <formula>"OTHER"</formula>
    </cfRule>
    <cfRule type="cellIs" dxfId="1042" priority="27" stopIfTrue="1" operator="equal">
      <formula>"ASIS"</formula>
    </cfRule>
    <cfRule type="cellIs" dxfId="1041" priority="28" stopIfTrue="1" operator="equal">
      <formula>"STRING"</formula>
    </cfRule>
    <cfRule type="cellIs" dxfId="1040" priority="29" stopIfTrue="1" operator="equal">
      <formula>"NUMBER"</formula>
    </cfRule>
    <cfRule type="cellIs" dxfId="1039" priority="30" stopIfTrue="1" operator="equal">
      <formula>"EXPR"</formula>
    </cfRule>
    <cfRule type="cellIs" dxfId="1038" priority="31" stopIfTrue="1" operator="equal">
      <formula>"ATTR_RESOLUTION"</formula>
    </cfRule>
    <cfRule type="cellIs" dxfId="1037" priority="32" stopIfTrue="1" operator="equal">
      <formula>"ATTR"</formula>
    </cfRule>
  </conditionalFormatting>
  <conditionalFormatting sqref="J3">
    <cfRule type="cellIs" dxfId="1036" priority="25" operator="equal">
      <formula>"INTERNAL_ATTR"</formula>
    </cfRule>
  </conditionalFormatting>
  <conditionalFormatting sqref="J4">
    <cfRule type="cellIs" dxfId="1035" priority="18" stopIfTrue="1" operator="equal">
      <formula>"OTHER"</formula>
    </cfRule>
    <cfRule type="cellIs" dxfId="1034" priority="19" stopIfTrue="1" operator="equal">
      <formula>"ASIS"</formula>
    </cfRule>
    <cfRule type="cellIs" dxfId="1033" priority="20" stopIfTrue="1" operator="equal">
      <formula>"STRING"</formula>
    </cfRule>
    <cfRule type="cellIs" dxfId="1032" priority="21" stopIfTrue="1" operator="equal">
      <formula>"NUMBER"</formula>
    </cfRule>
    <cfRule type="cellIs" dxfId="1031" priority="22" stopIfTrue="1" operator="equal">
      <formula>"EXPR"</formula>
    </cfRule>
    <cfRule type="cellIs" dxfId="1030" priority="23" stopIfTrue="1" operator="equal">
      <formula>"ATTR_RESOLUTION"</formula>
    </cfRule>
    <cfRule type="cellIs" dxfId="1029" priority="24" stopIfTrue="1" operator="equal">
      <formula>"ATTR"</formula>
    </cfRule>
  </conditionalFormatting>
  <conditionalFormatting sqref="J4">
    <cfRule type="cellIs" dxfId="1028" priority="17" operator="equal">
      <formula>"INTERNAL_ATTR"</formula>
    </cfRule>
  </conditionalFormatting>
  <conditionalFormatting sqref="J5">
    <cfRule type="cellIs" dxfId="1027" priority="10" stopIfTrue="1" operator="equal">
      <formula>"OTHER"</formula>
    </cfRule>
    <cfRule type="cellIs" dxfId="1026" priority="11" stopIfTrue="1" operator="equal">
      <formula>"ASIS"</formula>
    </cfRule>
    <cfRule type="cellIs" dxfId="1025" priority="12" stopIfTrue="1" operator="equal">
      <formula>"STRING"</formula>
    </cfRule>
    <cfRule type="cellIs" dxfId="1024" priority="13" stopIfTrue="1" operator="equal">
      <formula>"NUMBER"</formula>
    </cfRule>
    <cfRule type="cellIs" dxfId="1023" priority="14" stopIfTrue="1" operator="equal">
      <formula>"EXPR"</formula>
    </cfRule>
    <cfRule type="cellIs" dxfId="1022" priority="15" stopIfTrue="1" operator="equal">
      <formula>"ATTR_RESOLUTION"</formula>
    </cfRule>
    <cfRule type="cellIs" dxfId="1021" priority="16" stopIfTrue="1" operator="equal">
      <formula>"ATTR"</formula>
    </cfRule>
  </conditionalFormatting>
  <conditionalFormatting sqref="J5">
    <cfRule type="cellIs" dxfId="1020" priority="9" operator="equal">
      <formula>"INTERNAL_ATTR"</formula>
    </cfRule>
  </conditionalFormatting>
  <conditionalFormatting sqref="J6:J20">
    <cfRule type="cellIs" dxfId="1019" priority="2" stopIfTrue="1" operator="equal">
      <formula>"OTHER"</formula>
    </cfRule>
    <cfRule type="cellIs" dxfId="1018" priority="3" stopIfTrue="1" operator="equal">
      <formula>"ASIS"</formula>
    </cfRule>
    <cfRule type="cellIs" dxfId="1017" priority="4" stopIfTrue="1" operator="equal">
      <formula>"STRING"</formula>
    </cfRule>
    <cfRule type="cellIs" dxfId="1016" priority="5" stopIfTrue="1" operator="equal">
      <formula>"NUMBER"</formula>
    </cfRule>
    <cfRule type="cellIs" dxfId="1015" priority="6" stopIfTrue="1" operator="equal">
      <formula>"EXPR"</formula>
    </cfRule>
    <cfRule type="cellIs" dxfId="1014" priority="7" stopIfTrue="1" operator="equal">
      <formula>"ATTR_RESOLUTION"</formula>
    </cfRule>
    <cfRule type="cellIs" dxfId="1013" priority="8" stopIfTrue="1" operator="equal">
      <formula>"ATTR"</formula>
    </cfRule>
  </conditionalFormatting>
  <conditionalFormatting sqref="J6:J20">
    <cfRule type="cellIs" dxfId="1012" priority="1" operator="equal">
      <formula>"INTERNAL_ATTR"</formula>
    </cfRule>
  </conditionalFormatting>
  <dataValidations count="4">
    <dataValidation type="whole" allowBlank="1" showInputMessage="1" showErrorMessage="1" sqref="I3:I46" xr:uid="{00000000-0002-0000-7200-000000000000}">
      <formula1>1</formula1>
      <formula2>20</formula2>
    </dataValidation>
    <dataValidation type="whole" allowBlank="1" showInputMessage="1" showErrorMessage="1" error="Only numbers from 1-20 are allowed" sqref="H3:H20" xr:uid="{00000000-0002-0000-7200-000001000000}">
      <formula1>1</formula1>
      <formula2>20</formula2>
    </dataValidation>
    <dataValidation type="list" allowBlank="1" showInputMessage="1" showErrorMessage="1" sqref="A12" xr:uid="{00000000-0002-0000-7200-000002000000}">
      <formula1>expressionList</formula1>
    </dataValidation>
    <dataValidation type="custom" showInputMessage="1" showErrorMessage="1" errorTitle="Invalid Mapping" error="The Mapping you provided doesn't belong to any of the following:_x000a_- Is number / string / ASIS expression &quot;(...)&quot;_x000a_- Is an attr in source table_x000a_- An expression name_x000a_- An attr resolution name_x000a_" sqref="G3:G20" xr:uid="{00000000-0002-0000-7200-000003000000}">
      <formula1>(J3&lt;&gt;"OTHER")</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showInputMessage="1" showErrorMessage="1" xr:uid="{00000000-0002-0000-7200-000004000000}">
          <x14:formula1>
            <xm:f>'Validation Values'!$B$2:$B$8</xm:f>
          </x14:formula1>
          <xm:sqref>A7</xm:sqref>
        </x14:dataValidation>
      </x14:dataValidations>
    </ext>
  </extLst>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2">
    <tabColor rgb="FF92D050"/>
  </sheetPr>
  <dimension ref="A2:E10"/>
  <sheetViews>
    <sheetView showGridLines="0" workbookViewId="0">
      <selection activeCell="E2" sqref="E2:E4"/>
    </sheetView>
  </sheetViews>
  <sheetFormatPr defaultColWidth="8.81640625" defaultRowHeight="14.5" x14ac:dyDescent="0.35"/>
  <cols>
    <col min="1" max="1" width="18.81640625" customWidth="1"/>
    <col min="2" max="2" width="20.6328125" customWidth="1"/>
    <col min="3" max="3" width="14.1796875" customWidth="1"/>
  </cols>
  <sheetData>
    <row r="2" spans="1:5" x14ac:dyDescent="0.35">
      <c r="A2" s="20" t="s">
        <v>882</v>
      </c>
      <c r="B2" s="8"/>
      <c r="C2" s="8"/>
      <c r="E2" s="113" t="s">
        <v>1162</v>
      </c>
    </row>
    <row r="3" spans="1:5" x14ac:dyDescent="0.35">
      <c r="A3" s="29" t="s">
        <v>883</v>
      </c>
      <c r="B3" s="29" t="s">
        <v>884</v>
      </c>
      <c r="C3" s="29" t="s">
        <v>885</v>
      </c>
      <c r="E3" s="29" t="s">
        <v>1163</v>
      </c>
    </row>
    <row r="4" spans="1:5" x14ac:dyDescent="0.35">
      <c r="A4" s="8"/>
      <c r="B4" s="8"/>
      <c r="C4" s="8"/>
      <c r="E4" s="30" t="b">
        <v>0</v>
      </c>
    </row>
    <row r="5" spans="1:5" x14ac:dyDescent="0.35">
      <c r="A5" s="8"/>
      <c r="B5" s="8"/>
      <c r="C5" s="8"/>
    </row>
    <row r="6" spans="1:5" x14ac:dyDescent="0.35">
      <c r="A6" s="8"/>
      <c r="B6" s="8"/>
      <c r="C6" s="8"/>
    </row>
    <row r="7" spans="1:5" x14ac:dyDescent="0.35">
      <c r="A7" s="8"/>
      <c r="B7" s="8"/>
      <c r="C7" s="8"/>
    </row>
    <row r="8" spans="1:5" x14ac:dyDescent="0.35">
      <c r="A8" s="8"/>
      <c r="B8" s="8"/>
      <c r="C8" s="8"/>
    </row>
    <row r="9" spans="1:5" x14ac:dyDescent="0.35">
      <c r="A9" s="8"/>
      <c r="B9" s="8"/>
      <c r="C9" s="8"/>
    </row>
    <row r="10" spans="1:5" x14ac:dyDescent="0.35">
      <c r="A10" s="8"/>
      <c r="B10" s="8"/>
      <c r="C10" s="8"/>
    </row>
  </sheetData>
  <protectedRanges>
    <protectedRange sqref="E4" name="Range2"/>
  </protectedRanges>
  <conditionalFormatting sqref="B4:B10">
    <cfRule type="cellIs" dxfId="1011" priority="1" operator="equal">
      <formula>"Y"</formula>
    </cfRule>
    <cfRule type="cellIs" dxfId="1010" priority="2" operator="equal">
      <formula>"Y"</formula>
    </cfRule>
    <cfRule type="cellIs" dxfId="1009" priority="3" operator="equal">
      <formula>"""Y"""</formula>
    </cfRule>
  </conditionalFormatting>
  <dataValidations count="3">
    <dataValidation type="list" allowBlank="1" showInputMessage="1" showErrorMessage="1" errorTitle="Invalud Expression" error="Only expressions listed in Variables tab are allowed here" sqref="B4:B10" xr:uid="{00000000-0002-0000-7400-000000000000}">
      <formula1>expressionList</formula1>
    </dataValidation>
    <dataValidation type="custom" allowBlank="1" showInputMessage="1" showErrorMessage="1" errorTitle="Duplicate Name" error="Duplicate Names are not allowed." sqref="A4:A10" xr:uid="{00000000-0002-0000-7400-000001000000}">
      <formula1>COUNTIF($A$4:$A$100,$A4) &lt; 2</formula1>
    </dataValidation>
    <dataValidation type="list" showInputMessage="1" showErrorMessage="1" sqref="E4" xr:uid="{303A5E89-25EF-3A40-BB83-C6690CD3723D}">
      <formula1>Enable_Values</formula1>
    </dataValidation>
  </dataValidation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46">
    <tabColor rgb="FF92D050"/>
  </sheetPr>
  <dimension ref="A1:G41"/>
  <sheetViews>
    <sheetView showGridLines="0" zoomScale="110" zoomScaleNormal="110" workbookViewId="0">
      <selection activeCell="A12" sqref="A12"/>
    </sheetView>
  </sheetViews>
  <sheetFormatPr defaultColWidth="8.81640625" defaultRowHeight="14.5" x14ac:dyDescent="0.35"/>
  <cols>
    <col min="1" max="1" width="26.36328125" style="28" bestFit="1" customWidth="1"/>
    <col min="2" max="2" width="14.1796875" style="28" customWidth="1"/>
    <col min="3" max="3" width="31.6328125" style="28" customWidth="1"/>
    <col min="4" max="4" width="17.81640625" style="28" bestFit="1" customWidth="1"/>
    <col min="5" max="5" width="26.81640625" style="28" customWidth="1"/>
    <col min="6" max="6" width="29.81640625" style="28" customWidth="1"/>
    <col min="7" max="7" width="44.1796875" style="28" bestFit="1" customWidth="1"/>
    <col min="8" max="16384" width="8.81640625" style="28"/>
  </cols>
  <sheetData>
    <row r="1" spans="1:7" x14ac:dyDescent="0.35">
      <c r="A1" s="31" t="s">
        <v>277</v>
      </c>
      <c r="B1" s="31"/>
      <c r="C1" s="31"/>
      <c r="D1" s="31"/>
    </row>
    <row r="2" spans="1:7" x14ac:dyDescent="0.35">
      <c r="A2" s="29" t="s">
        <v>278</v>
      </c>
      <c r="B2" s="29" t="s">
        <v>279</v>
      </c>
      <c r="C2" s="29" t="s">
        <v>280</v>
      </c>
      <c r="D2" s="29" t="s">
        <v>281</v>
      </c>
      <c r="E2" s="29" t="s">
        <v>282</v>
      </c>
      <c r="F2" s="29" t="s">
        <v>283</v>
      </c>
      <c r="G2" s="29" t="s">
        <v>284</v>
      </c>
    </row>
    <row r="3" spans="1:7" x14ac:dyDescent="0.35">
      <c r="A3" s="8" t="s">
        <v>807</v>
      </c>
      <c r="B3" s="8" t="s">
        <v>329</v>
      </c>
      <c r="C3" s="8" t="s">
        <v>797</v>
      </c>
      <c r="D3" s="8" t="s">
        <v>290</v>
      </c>
      <c r="E3" s="8" t="s">
        <v>77</v>
      </c>
      <c r="F3" s="8" t="s">
        <v>20</v>
      </c>
      <c r="G3" s="8" t="s">
        <v>1301</v>
      </c>
    </row>
    <row r="4" spans="1:7" x14ac:dyDescent="0.35">
      <c r="A4" s="8" t="s">
        <v>808</v>
      </c>
      <c r="B4" s="8" t="s">
        <v>329</v>
      </c>
      <c r="C4" s="8" t="s">
        <v>796</v>
      </c>
      <c r="D4" s="8" t="s">
        <v>290</v>
      </c>
      <c r="E4" s="8" t="s">
        <v>816</v>
      </c>
      <c r="F4" s="8" t="s">
        <v>287</v>
      </c>
      <c r="G4" s="140" t="s">
        <v>817</v>
      </c>
    </row>
    <row r="5" spans="1:7" x14ac:dyDescent="0.35">
      <c r="A5" s="8" t="s">
        <v>809</v>
      </c>
      <c r="B5" s="8" t="s">
        <v>329</v>
      </c>
      <c r="C5" s="8" t="s">
        <v>803</v>
      </c>
      <c r="D5" s="8" t="s">
        <v>290</v>
      </c>
      <c r="E5" s="8" t="s">
        <v>75</v>
      </c>
      <c r="F5" s="8" t="s">
        <v>29</v>
      </c>
      <c r="G5" s="8" t="s">
        <v>818</v>
      </c>
    </row>
    <row r="6" spans="1:7" x14ac:dyDescent="0.35">
      <c r="A6" s="8" t="s">
        <v>810</v>
      </c>
      <c r="B6" s="8" t="s">
        <v>329</v>
      </c>
      <c r="C6" s="8" t="s">
        <v>804</v>
      </c>
      <c r="D6" s="8" t="s">
        <v>290</v>
      </c>
      <c r="E6" s="8" t="s">
        <v>88</v>
      </c>
      <c r="F6" s="8" t="s">
        <v>30</v>
      </c>
      <c r="G6" s="8" t="s">
        <v>819</v>
      </c>
    </row>
    <row r="7" spans="1:7" x14ac:dyDescent="0.35">
      <c r="A7" s="8" t="s">
        <v>811</v>
      </c>
      <c r="B7" s="8" t="s">
        <v>329</v>
      </c>
      <c r="C7" s="8" t="s">
        <v>802</v>
      </c>
      <c r="D7" s="8" t="s">
        <v>290</v>
      </c>
      <c r="E7" s="8" t="s">
        <v>79</v>
      </c>
      <c r="F7" s="8" t="s">
        <v>31</v>
      </c>
      <c r="G7" s="8" t="s">
        <v>820</v>
      </c>
    </row>
    <row r="8" spans="1:7" x14ac:dyDescent="0.35">
      <c r="A8" s="8" t="s">
        <v>812</v>
      </c>
      <c r="B8" s="8" t="s">
        <v>329</v>
      </c>
      <c r="C8" s="8" t="s">
        <v>798</v>
      </c>
      <c r="D8" s="8" t="s">
        <v>290</v>
      </c>
      <c r="E8" s="8" t="s">
        <v>821</v>
      </c>
      <c r="F8" s="8" t="s">
        <v>822</v>
      </c>
      <c r="G8" s="141" t="s">
        <v>823</v>
      </c>
    </row>
    <row r="9" spans="1:7" x14ac:dyDescent="0.35">
      <c r="A9" s="8" t="s">
        <v>753</v>
      </c>
      <c r="B9" s="8" t="s">
        <v>329</v>
      </c>
      <c r="C9" s="8" t="s">
        <v>801</v>
      </c>
      <c r="D9" s="8" t="s">
        <v>290</v>
      </c>
      <c r="E9" s="8" t="s">
        <v>824</v>
      </c>
      <c r="F9" s="8" t="s">
        <v>752</v>
      </c>
      <c r="G9" s="8" t="s">
        <v>753</v>
      </c>
    </row>
    <row r="10" spans="1:7" x14ac:dyDescent="0.35">
      <c r="A10" s="8" t="s">
        <v>813</v>
      </c>
      <c r="B10" s="8" t="s">
        <v>329</v>
      </c>
      <c r="C10" s="8" t="s">
        <v>799</v>
      </c>
      <c r="D10" s="8" t="s">
        <v>290</v>
      </c>
      <c r="E10" s="8" t="s">
        <v>827</v>
      </c>
      <c r="F10" s="8" t="s">
        <v>777</v>
      </c>
      <c r="G10" s="48" t="s">
        <v>825</v>
      </c>
    </row>
    <row r="11" spans="1:7" x14ac:dyDescent="0.35">
      <c r="A11" s="8" t="s">
        <v>755</v>
      </c>
      <c r="B11" s="8" t="s">
        <v>329</v>
      </c>
      <c r="C11" s="8" t="s">
        <v>805</v>
      </c>
      <c r="D11" s="8" t="s">
        <v>290</v>
      </c>
      <c r="E11" s="8" t="s">
        <v>829</v>
      </c>
      <c r="F11" s="8" t="s">
        <v>754</v>
      </c>
      <c r="G11" s="8" t="s">
        <v>755</v>
      </c>
    </row>
    <row r="12" spans="1:7" x14ac:dyDescent="0.35">
      <c r="A12" s="8" t="s">
        <v>814</v>
      </c>
      <c r="B12" s="8" t="s">
        <v>329</v>
      </c>
      <c r="C12" s="8" t="s">
        <v>800</v>
      </c>
      <c r="D12" s="8" t="s">
        <v>290</v>
      </c>
      <c r="E12" s="8" t="s">
        <v>828</v>
      </c>
      <c r="F12" s="8" t="s">
        <v>778</v>
      </c>
      <c r="G12" s="142" t="s">
        <v>826</v>
      </c>
    </row>
    <row r="13" spans="1:7" x14ac:dyDescent="0.35">
      <c r="A13" s="8" t="s">
        <v>774</v>
      </c>
      <c r="B13" s="8" t="s">
        <v>329</v>
      </c>
      <c r="C13" s="8" t="s">
        <v>806</v>
      </c>
      <c r="D13" s="8" t="s">
        <v>290</v>
      </c>
      <c r="E13" s="8" t="s">
        <v>830</v>
      </c>
      <c r="F13" s="8" t="s">
        <v>773</v>
      </c>
      <c r="G13" s="142" t="s">
        <v>774</v>
      </c>
    </row>
    <row r="14" spans="1:7" x14ac:dyDescent="0.35">
      <c r="A14" s="118" t="s">
        <v>1304</v>
      </c>
      <c r="B14" s="118" t="s">
        <v>329</v>
      </c>
      <c r="C14" s="118" t="s">
        <v>1303</v>
      </c>
      <c r="D14" s="118" t="s">
        <v>290</v>
      </c>
      <c r="E14" s="118" t="s">
        <v>985</v>
      </c>
      <c r="F14" s="118" t="s">
        <v>912</v>
      </c>
      <c r="G14" s="143" t="s">
        <v>1330</v>
      </c>
    </row>
    <row r="15" spans="1:7" x14ac:dyDescent="0.35">
      <c r="A15" s="8" t="s">
        <v>1305</v>
      </c>
      <c r="B15" s="8" t="s">
        <v>329</v>
      </c>
      <c r="C15" s="8" t="s">
        <v>1303</v>
      </c>
      <c r="D15" s="8" t="s">
        <v>290</v>
      </c>
      <c r="E15" s="8" t="s">
        <v>985</v>
      </c>
      <c r="F15" s="8" t="s">
        <v>912</v>
      </c>
      <c r="G15" s="144" t="s">
        <v>1332</v>
      </c>
    </row>
    <row r="16" spans="1:7" x14ac:dyDescent="0.35">
      <c r="A16" s="8" t="s">
        <v>1306</v>
      </c>
      <c r="B16" s="8" t="s">
        <v>329</v>
      </c>
      <c r="C16" s="8" t="s">
        <v>1303</v>
      </c>
      <c r="D16" s="8" t="s">
        <v>290</v>
      </c>
      <c r="E16" s="8" t="s">
        <v>985</v>
      </c>
      <c r="F16" s="8" t="s">
        <v>912</v>
      </c>
      <c r="G16" s="145" t="s">
        <v>1334</v>
      </c>
    </row>
    <row r="17" spans="1:7" x14ac:dyDescent="0.35">
      <c r="A17" s="8" t="s">
        <v>1307</v>
      </c>
      <c r="B17" s="8" t="s">
        <v>329</v>
      </c>
      <c r="C17" s="8" t="s">
        <v>1303</v>
      </c>
      <c r="D17" s="8" t="s">
        <v>290</v>
      </c>
      <c r="E17" s="8" t="s">
        <v>985</v>
      </c>
      <c r="F17" s="8" t="s">
        <v>912</v>
      </c>
      <c r="G17" s="142" t="s">
        <v>1308</v>
      </c>
    </row>
    <row r="18" spans="1:7" x14ac:dyDescent="0.35">
      <c r="A18" s="8" t="s">
        <v>1311</v>
      </c>
      <c r="B18" s="8" t="s">
        <v>329</v>
      </c>
      <c r="C18" s="8" t="s">
        <v>1310</v>
      </c>
      <c r="D18" s="8" t="s">
        <v>290</v>
      </c>
      <c r="E18" s="8" t="s">
        <v>985</v>
      </c>
      <c r="F18" s="8" t="s">
        <v>968</v>
      </c>
      <c r="G18" s="143" t="s">
        <v>1312</v>
      </c>
    </row>
    <row r="19" spans="1:7" x14ac:dyDescent="0.35">
      <c r="A19" s="8" t="s">
        <v>1313</v>
      </c>
      <c r="B19" s="8" t="s">
        <v>329</v>
      </c>
      <c r="C19" s="8" t="s">
        <v>1310</v>
      </c>
      <c r="D19" s="8" t="s">
        <v>290</v>
      </c>
      <c r="E19" s="8" t="s">
        <v>985</v>
      </c>
      <c r="F19" s="8" t="s">
        <v>968</v>
      </c>
      <c r="G19" s="144" t="s">
        <v>1314</v>
      </c>
    </row>
    <row r="20" spans="1:7" x14ac:dyDescent="0.35">
      <c r="A20" s="8" t="s">
        <v>1315</v>
      </c>
      <c r="B20" s="8" t="s">
        <v>329</v>
      </c>
      <c r="C20" s="8" t="s">
        <v>1310</v>
      </c>
      <c r="D20" s="8" t="s">
        <v>290</v>
      </c>
      <c r="E20" s="8" t="s">
        <v>985</v>
      </c>
      <c r="F20" s="8" t="s">
        <v>968</v>
      </c>
      <c r="G20" s="145" t="s">
        <v>1316</v>
      </c>
    </row>
    <row r="21" spans="1:7" x14ac:dyDescent="0.35">
      <c r="A21" s="8" t="s">
        <v>1317</v>
      </c>
      <c r="B21" s="8" t="s">
        <v>329</v>
      </c>
      <c r="C21" s="8" t="s">
        <v>1310</v>
      </c>
      <c r="D21" s="8" t="s">
        <v>290</v>
      </c>
      <c r="E21" s="8" t="s">
        <v>985</v>
      </c>
      <c r="F21" s="8" t="s">
        <v>968</v>
      </c>
      <c r="G21" s="142" t="s">
        <v>1318</v>
      </c>
    </row>
    <row r="22" spans="1:7" x14ac:dyDescent="0.35">
      <c r="A22" s="8" t="s">
        <v>1319</v>
      </c>
      <c r="B22" s="8" t="s">
        <v>329</v>
      </c>
      <c r="C22" s="8" t="s">
        <v>1320</v>
      </c>
      <c r="D22" s="8" t="s">
        <v>290</v>
      </c>
      <c r="E22" s="8" t="s">
        <v>985</v>
      </c>
      <c r="F22" s="8" t="s">
        <v>1097</v>
      </c>
      <c r="G22" s="143" t="s">
        <v>1455</v>
      </c>
    </row>
    <row r="23" spans="1:7" x14ac:dyDescent="0.35">
      <c r="A23" s="8" t="s">
        <v>1321</v>
      </c>
      <c r="B23" s="8" t="s">
        <v>329</v>
      </c>
      <c r="C23" s="8" t="s">
        <v>1320</v>
      </c>
      <c r="D23" s="8" t="s">
        <v>290</v>
      </c>
      <c r="E23" s="8" t="s">
        <v>985</v>
      </c>
      <c r="F23" s="8" t="s">
        <v>1097</v>
      </c>
      <c r="G23" s="8" t="s">
        <v>1460</v>
      </c>
    </row>
    <row r="24" spans="1:7" x14ac:dyDescent="0.35">
      <c r="A24" s="8" t="s">
        <v>1322</v>
      </c>
      <c r="B24" s="8" t="s">
        <v>329</v>
      </c>
      <c r="C24" s="8" t="s">
        <v>1323</v>
      </c>
      <c r="D24" s="8" t="s">
        <v>290</v>
      </c>
      <c r="E24" s="8" t="s">
        <v>985</v>
      </c>
      <c r="F24" s="8" t="s">
        <v>955</v>
      </c>
      <c r="G24" s="143" t="s">
        <v>1456</v>
      </c>
    </row>
    <row r="25" spans="1:7" x14ac:dyDescent="0.35">
      <c r="A25" s="8" t="s">
        <v>1324</v>
      </c>
      <c r="B25" s="8" t="s">
        <v>329</v>
      </c>
      <c r="C25" s="8" t="s">
        <v>1323</v>
      </c>
      <c r="D25" s="8" t="s">
        <v>290</v>
      </c>
      <c r="E25" s="8" t="s">
        <v>985</v>
      </c>
      <c r="F25" s="8" t="s">
        <v>955</v>
      </c>
      <c r="G25" s="142" t="s">
        <v>1218</v>
      </c>
    </row>
    <row r="26" spans="1:7" x14ac:dyDescent="0.35">
      <c r="A26" s="8" t="s">
        <v>1327</v>
      </c>
      <c r="B26" s="8" t="s">
        <v>329</v>
      </c>
      <c r="C26" s="8" t="s">
        <v>1328</v>
      </c>
      <c r="D26" s="8" t="s">
        <v>290</v>
      </c>
      <c r="E26" s="8" t="s">
        <v>1326</v>
      </c>
      <c r="F26" s="8" t="s">
        <v>1103</v>
      </c>
      <c r="G26" s="143" t="s">
        <v>1457</v>
      </c>
    </row>
    <row r="27" spans="1:7" x14ac:dyDescent="0.35">
      <c r="A27" s="8"/>
      <c r="B27" s="8"/>
      <c r="C27" s="8"/>
      <c r="D27" s="8"/>
      <c r="E27" s="8"/>
      <c r="F27" s="8"/>
      <c r="G27" s="8"/>
    </row>
    <row r="28" spans="1:7" x14ac:dyDescent="0.35">
      <c r="A28" s="8"/>
      <c r="B28" s="8"/>
      <c r="C28" s="8"/>
      <c r="D28" s="8"/>
      <c r="E28" s="8"/>
      <c r="F28" s="8"/>
      <c r="G28" s="8"/>
    </row>
    <row r="29" spans="1:7" x14ac:dyDescent="0.35">
      <c r="A29" s="8"/>
      <c r="B29" s="8"/>
      <c r="C29" s="8"/>
      <c r="D29" s="8"/>
      <c r="E29" s="8"/>
      <c r="F29" s="8"/>
      <c r="G29" s="8"/>
    </row>
    <row r="30" spans="1:7" x14ac:dyDescent="0.35">
      <c r="A30" s="8"/>
      <c r="B30" s="8"/>
      <c r="C30" s="8"/>
      <c r="D30" s="8"/>
      <c r="E30" s="8"/>
      <c r="F30" s="8"/>
      <c r="G30" s="8"/>
    </row>
    <row r="31" spans="1:7" x14ac:dyDescent="0.35">
      <c r="A31" s="8"/>
      <c r="B31" s="8"/>
      <c r="C31" s="8"/>
      <c r="D31" s="8"/>
      <c r="E31" s="8"/>
      <c r="F31" s="8"/>
      <c r="G31" s="8"/>
    </row>
    <row r="32" spans="1:7" x14ac:dyDescent="0.35">
      <c r="A32" s="8"/>
      <c r="B32" s="8"/>
      <c r="C32" s="8"/>
      <c r="D32" s="8"/>
      <c r="E32" s="8"/>
      <c r="F32" s="8"/>
      <c r="G32" s="8"/>
    </row>
    <row r="33" spans="1:7" x14ac:dyDescent="0.35">
      <c r="A33" s="8"/>
      <c r="B33" s="8"/>
      <c r="C33" s="8"/>
      <c r="D33" s="8"/>
      <c r="E33" s="8"/>
      <c r="F33" s="8"/>
      <c r="G33" s="8"/>
    </row>
    <row r="34" spans="1:7" x14ac:dyDescent="0.35">
      <c r="A34" s="8"/>
      <c r="B34" s="8"/>
      <c r="C34" s="8"/>
      <c r="D34" s="8"/>
      <c r="E34" s="8"/>
      <c r="F34" s="8"/>
      <c r="G34" s="8"/>
    </row>
    <row r="35" spans="1:7" x14ac:dyDescent="0.35">
      <c r="A35" s="8"/>
      <c r="B35" s="8"/>
      <c r="C35" s="8"/>
      <c r="D35" s="8"/>
      <c r="E35" s="8"/>
      <c r="F35" s="8"/>
      <c r="G35" s="8"/>
    </row>
    <row r="36" spans="1:7" x14ac:dyDescent="0.35">
      <c r="A36" s="8"/>
      <c r="B36" s="8"/>
      <c r="C36" s="8"/>
      <c r="D36" s="8"/>
      <c r="E36" s="8"/>
      <c r="F36" s="8"/>
      <c r="G36" s="8"/>
    </row>
    <row r="37" spans="1:7" x14ac:dyDescent="0.35">
      <c r="A37" s="8"/>
      <c r="B37" s="8"/>
      <c r="C37" s="8"/>
      <c r="D37" s="8"/>
      <c r="E37" s="8"/>
      <c r="F37" s="8"/>
      <c r="G37" s="8"/>
    </row>
    <row r="38" spans="1:7" x14ac:dyDescent="0.35">
      <c r="A38" s="8"/>
      <c r="B38" s="8"/>
      <c r="C38" s="8"/>
      <c r="D38" s="8"/>
      <c r="E38" s="8"/>
      <c r="F38" s="8"/>
      <c r="G38" s="8"/>
    </row>
    <row r="39" spans="1:7" x14ac:dyDescent="0.35">
      <c r="A39" s="8"/>
      <c r="B39" s="8"/>
      <c r="C39" s="8"/>
      <c r="D39" s="8"/>
      <c r="E39" s="8"/>
      <c r="F39" s="8"/>
      <c r="G39" s="8"/>
    </row>
    <row r="40" spans="1:7" x14ac:dyDescent="0.35">
      <c r="A40" s="8"/>
      <c r="B40" s="8"/>
      <c r="C40" s="8"/>
      <c r="D40" s="8"/>
      <c r="E40" s="8"/>
      <c r="F40" s="8"/>
      <c r="G40" s="8"/>
    </row>
    <row r="41" spans="1:7" x14ac:dyDescent="0.35">
      <c r="A41" s="8"/>
      <c r="B41" s="8"/>
      <c r="C41" s="8"/>
      <c r="D41" s="8"/>
      <c r="E41" s="8"/>
      <c r="F41" s="8"/>
      <c r="G41" s="8"/>
    </row>
  </sheetData>
  <conditionalFormatting sqref="G1:G1048576">
    <cfRule type="duplicateValues" dxfId="1008" priority="214"/>
  </conditionalFormatting>
  <dataValidations count="1">
    <dataValidation type="custom" allowBlank="1" showInputMessage="1" showErrorMessage="1" errorTitle="Duplicate Attribute resolution " error="There is already an attribute resolution defined with this name._x000a_Duplicate Attribute resolution are not allowed. " sqref="A3:A41" xr:uid="{00000000-0002-0000-7600-000000000000}">
      <formula1>COUNTIF($A$3:A3,A3) &lt; 2</formula1>
    </dataValidation>
  </dataValidations>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37">
    <tabColor rgb="FF92D050"/>
  </sheetPr>
  <dimension ref="A1:H45"/>
  <sheetViews>
    <sheetView showGridLines="0" zoomScale="80" zoomScaleNormal="80" workbookViewId="0">
      <selection activeCell="G6" sqref="G6:H6"/>
    </sheetView>
  </sheetViews>
  <sheetFormatPr defaultColWidth="8.81640625" defaultRowHeight="14.5" x14ac:dyDescent="0.35"/>
  <cols>
    <col min="1" max="1" width="39.453125" customWidth="1"/>
    <col min="2" max="2" width="11.6328125" bestFit="1" customWidth="1"/>
    <col min="4" max="4" width="16.81640625" bestFit="1" customWidth="1"/>
    <col min="5" max="5" width="9.1796875" bestFit="1" customWidth="1"/>
    <col min="7" max="7" width="40.1796875" bestFit="1" customWidth="1"/>
    <col min="8" max="8" width="11.6328125" bestFit="1" customWidth="1"/>
  </cols>
  <sheetData>
    <row r="1" spans="1:8" x14ac:dyDescent="0.35">
      <c r="A1" s="158" t="s">
        <v>1420</v>
      </c>
      <c r="B1" s="159"/>
      <c r="C1" s="28"/>
      <c r="D1" s="28"/>
      <c r="E1" s="28"/>
      <c r="F1" s="28"/>
      <c r="G1" s="28"/>
      <c r="H1" s="28"/>
    </row>
    <row r="2" spans="1:8" x14ac:dyDescent="0.35">
      <c r="A2" s="29" t="s">
        <v>230</v>
      </c>
      <c r="B2" s="35" t="s">
        <v>231</v>
      </c>
      <c r="C2" s="28"/>
      <c r="D2" s="158" t="s">
        <v>229</v>
      </c>
      <c r="E2" s="159"/>
      <c r="F2" s="28"/>
      <c r="G2" s="158" t="s">
        <v>240</v>
      </c>
      <c r="H2" s="159"/>
    </row>
    <row r="3" spans="1:8" x14ac:dyDescent="0.35">
      <c r="A3" s="8" t="s">
        <v>1421</v>
      </c>
      <c r="B3" s="78" t="s">
        <v>1423</v>
      </c>
      <c r="C3" s="28"/>
      <c r="D3" s="29" t="s">
        <v>232</v>
      </c>
      <c r="E3" s="35" t="s">
        <v>233</v>
      </c>
      <c r="F3" s="28"/>
      <c r="G3" s="29" t="s">
        <v>242</v>
      </c>
      <c r="H3" s="35" t="s">
        <v>243</v>
      </c>
    </row>
    <row r="4" spans="1:8" x14ac:dyDescent="0.35">
      <c r="A4" s="8" t="s">
        <v>1422</v>
      </c>
      <c r="B4" s="78" t="s">
        <v>1424</v>
      </c>
      <c r="C4" s="28"/>
      <c r="D4" s="71" t="s">
        <v>235</v>
      </c>
      <c r="E4" s="78" t="s">
        <v>41</v>
      </c>
      <c r="F4" s="28"/>
      <c r="G4" s="71" t="s">
        <v>1425</v>
      </c>
      <c r="H4" s="78">
        <v>0.3</v>
      </c>
    </row>
    <row r="5" spans="1:8" x14ac:dyDescent="0.35">
      <c r="A5" s="28"/>
      <c r="B5" s="28"/>
      <c r="C5" s="28"/>
      <c r="D5" s="71" t="s">
        <v>237</v>
      </c>
      <c r="E5" s="78" t="s">
        <v>42</v>
      </c>
      <c r="F5" s="28"/>
      <c r="G5" s="71" t="s">
        <v>1426</v>
      </c>
      <c r="H5" s="78">
        <v>0.25</v>
      </c>
    </row>
    <row r="6" spans="1:8" x14ac:dyDescent="0.35">
      <c r="A6" s="28"/>
      <c r="B6" s="28"/>
      <c r="C6" s="28"/>
      <c r="D6" s="71" t="s">
        <v>238</v>
      </c>
      <c r="E6" s="78" t="s">
        <v>42</v>
      </c>
      <c r="F6" s="28"/>
      <c r="G6" s="71" t="s">
        <v>1427</v>
      </c>
      <c r="H6" s="78">
        <v>0.25</v>
      </c>
    </row>
    <row r="7" spans="1:8" x14ac:dyDescent="0.35">
      <c r="A7" s="158" t="s">
        <v>228</v>
      </c>
      <c r="B7" s="159"/>
      <c r="C7" s="28"/>
      <c r="D7" s="71" t="s">
        <v>239</v>
      </c>
      <c r="E7" s="78" t="s">
        <v>42</v>
      </c>
      <c r="F7" s="28"/>
      <c r="G7" s="79"/>
      <c r="H7" s="79"/>
    </row>
    <row r="8" spans="1:8" x14ac:dyDescent="0.35">
      <c r="A8" s="29" t="s">
        <v>230</v>
      </c>
      <c r="B8" s="35" t="s">
        <v>231</v>
      </c>
      <c r="C8" s="28"/>
      <c r="D8" s="71" t="s">
        <v>241</v>
      </c>
      <c r="E8" s="78" t="s">
        <v>42</v>
      </c>
      <c r="F8" s="28"/>
      <c r="G8" s="79"/>
      <c r="H8" s="79"/>
    </row>
    <row r="9" spans="1:8" x14ac:dyDescent="0.35">
      <c r="A9" s="8" t="s">
        <v>234</v>
      </c>
      <c r="B9" s="77">
        <v>43466</v>
      </c>
      <c r="C9" s="28"/>
      <c r="D9" s="71" t="s">
        <v>244</v>
      </c>
      <c r="E9" s="78" t="s">
        <v>42</v>
      </c>
      <c r="F9" s="28"/>
      <c r="G9" s="79"/>
      <c r="H9" s="79"/>
    </row>
    <row r="10" spans="1:8" x14ac:dyDescent="0.35">
      <c r="A10" s="8" t="s">
        <v>236</v>
      </c>
      <c r="B10" s="77">
        <v>43611</v>
      </c>
      <c r="C10" s="28"/>
      <c r="D10" s="71" t="s">
        <v>245</v>
      </c>
      <c r="E10" s="78" t="s">
        <v>42</v>
      </c>
      <c r="F10" s="28"/>
      <c r="G10" s="79"/>
      <c r="H10" s="79"/>
    </row>
    <row r="11" spans="1:8" x14ac:dyDescent="0.35">
      <c r="A11" s="28"/>
      <c r="B11" s="28"/>
      <c r="C11" s="28"/>
      <c r="D11" s="71" t="s">
        <v>246</v>
      </c>
      <c r="E11" s="78" t="s">
        <v>42</v>
      </c>
      <c r="F11" s="28"/>
      <c r="G11" s="79"/>
      <c r="H11" s="79"/>
    </row>
    <row r="12" spans="1:8" x14ac:dyDescent="0.35">
      <c r="A12" s="28"/>
      <c r="B12" s="28"/>
      <c r="C12" s="28"/>
      <c r="D12" s="71" t="s">
        <v>247</v>
      </c>
      <c r="E12" s="78" t="s">
        <v>42</v>
      </c>
      <c r="F12" s="28"/>
      <c r="G12" s="79"/>
      <c r="H12" s="79"/>
    </row>
    <row r="13" spans="1:8" x14ac:dyDescent="0.35">
      <c r="A13" s="158" t="s">
        <v>250</v>
      </c>
      <c r="B13" s="159"/>
      <c r="C13" s="28"/>
      <c r="D13" s="71" t="s">
        <v>248</v>
      </c>
      <c r="E13" s="78" t="s">
        <v>42</v>
      </c>
      <c r="F13" s="28"/>
      <c r="G13" s="79"/>
      <c r="H13" s="79"/>
    </row>
    <row r="14" spans="1:8" x14ac:dyDescent="0.35">
      <c r="A14" s="29" t="s">
        <v>252</v>
      </c>
      <c r="B14" s="29" t="s">
        <v>233</v>
      </c>
      <c r="C14" s="28"/>
      <c r="D14" s="71" t="s">
        <v>249</v>
      </c>
      <c r="E14" s="78" t="s">
        <v>42</v>
      </c>
      <c r="F14" s="28"/>
      <c r="G14" s="79"/>
      <c r="H14" s="79"/>
    </row>
    <row r="15" spans="1:8" x14ac:dyDescent="0.35">
      <c r="A15" s="8" t="s">
        <v>254</v>
      </c>
      <c r="B15" s="78" t="s">
        <v>42</v>
      </c>
      <c r="C15" s="28"/>
      <c r="D15" s="71" t="s">
        <v>251</v>
      </c>
      <c r="E15" s="78" t="s">
        <v>42</v>
      </c>
      <c r="F15" s="28"/>
      <c r="G15" s="79"/>
      <c r="H15" s="79"/>
    </row>
    <row r="16" spans="1:8" x14ac:dyDescent="0.35">
      <c r="A16" s="8" t="s">
        <v>256</v>
      </c>
      <c r="B16" s="78" t="s">
        <v>42</v>
      </c>
      <c r="C16" s="28"/>
      <c r="D16" s="71" t="s">
        <v>253</v>
      </c>
      <c r="E16" s="78" t="s">
        <v>42</v>
      </c>
      <c r="F16" s="28"/>
      <c r="G16" s="79"/>
      <c r="H16" s="79"/>
    </row>
    <row r="17" spans="1:8" x14ac:dyDescent="0.35">
      <c r="A17" s="8" t="s">
        <v>258</v>
      </c>
      <c r="B17" s="78" t="s">
        <v>42</v>
      </c>
      <c r="C17" s="28"/>
      <c r="D17" s="71" t="s">
        <v>255</v>
      </c>
      <c r="E17" s="78" t="s">
        <v>42</v>
      </c>
      <c r="F17" s="28"/>
      <c r="G17" s="79"/>
      <c r="H17" s="79"/>
    </row>
    <row r="18" spans="1:8" x14ac:dyDescent="0.35">
      <c r="A18" s="8" t="s">
        <v>260</v>
      </c>
      <c r="B18" s="78" t="s">
        <v>41</v>
      </c>
      <c r="C18" s="28"/>
      <c r="D18" s="71" t="s">
        <v>257</v>
      </c>
      <c r="E18" s="78" t="s">
        <v>42</v>
      </c>
      <c r="F18" s="28"/>
      <c r="G18" s="79"/>
      <c r="H18" s="79"/>
    </row>
    <row r="19" spans="1:8" ht="17" x14ac:dyDescent="0.4">
      <c r="A19" s="8" t="s">
        <v>262</v>
      </c>
      <c r="B19" s="78" t="s">
        <v>42</v>
      </c>
      <c r="C19" s="28"/>
      <c r="D19" s="71" t="s">
        <v>259</v>
      </c>
      <c r="E19" s="78" t="s">
        <v>42</v>
      </c>
      <c r="F19" s="28"/>
      <c r="G19" s="162"/>
      <c r="H19" s="163"/>
    </row>
    <row r="20" spans="1:8" ht="17" x14ac:dyDescent="0.4">
      <c r="A20" s="28"/>
      <c r="B20" s="28"/>
      <c r="C20" s="28"/>
      <c r="D20" s="71" t="s">
        <v>261</v>
      </c>
      <c r="E20" s="78" t="s">
        <v>42</v>
      </c>
      <c r="F20" s="28"/>
      <c r="G20" s="162"/>
      <c r="H20" s="163"/>
    </row>
    <row r="21" spans="1:8" x14ac:dyDescent="0.35">
      <c r="A21" s="160" t="s">
        <v>864</v>
      </c>
      <c r="B21" s="161"/>
      <c r="C21" s="28"/>
      <c r="D21" s="71" t="s">
        <v>263</v>
      </c>
      <c r="E21" s="78" t="s">
        <v>42</v>
      </c>
      <c r="F21" s="28"/>
      <c r="G21" s="79"/>
      <c r="H21" s="79"/>
    </row>
    <row r="22" spans="1:8" x14ac:dyDescent="0.35">
      <c r="A22" s="29" t="s">
        <v>266</v>
      </c>
      <c r="B22" s="29" t="s">
        <v>231</v>
      </c>
      <c r="C22" s="28"/>
      <c r="D22" s="71" t="s">
        <v>264</v>
      </c>
      <c r="E22" s="78" t="s">
        <v>42</v>
      </c>
      <c r="F22" s="28"/>
      <c r="G22" s="79"/>
      <c r="H22" s="79"/>
    </row>
    <row r="23" spans="1:8" x14ac:dyDescent="0.35">
      <c r="A23" s="8" t="s">
        <v>268</v>
      </c>
      <c r="B23" s="78">
        <v>3650</v>
      </c>
      <c r="C23" s="28"/>
      <c r="D23" s="71" t="s">
        <v>265</v>
      </c>
      <c r="E23" s="78" t="s">
        <v>42</v>
      </c>
      <c r="F23" s="28"/>
      <c r="G23" s="79"/>
      <c r="H23" s="79"/>
    </row>
    <row r="24" spans="1:8" x14ac:dyDescent="0.35">
      <c r="A24" s="28"/>
      <c r="B24" s="28"/>
      <c r="C24" s="28"/>
      <c r="D24" s="71" t="s">
        <v>267</v>
      </c>
      <c r="E24" s="78" t="s">
        <v>42</v>
      </c>
      <c r="F24" s="28"/>
      <c r="G24" s="79"/>
      <c r="H24" s="79"/>
    </row>
    <row r="25" spans="1:8" x14ac:dyDescent="0.35">
      <c r="A25" s="28"/>
      <c r="B25" s="28"/>
      <c r="C25" s="28"/>
      <c r="D25" s="71" t="s">
        <v>269</v>
      </c>
      <c r="E25" s="78" t="s">
        <v>42</v>
      </c>
      <c r="F25" s="28"/>
      <c r="G25" s="79"/>
      <c r="H25" s="79"/>
    </row>
    <row r="26" spans="1:8" x14ac:dyDescent="0.35">
      <c r="A26" s="28"/>
      <c r="B26" s="28"/>
      <c r="C26" s="28"/>
      <c r="D26" s="71" t="s">
        <v>270</v>
      </c>
      <c r="E26" s="78" t="s">
        <v>42</v>
      </c>
      <c r="F26" s="28"/>
      <c r="G26" s="79"/>
      <c r="H26" s="79"/>
    </row>
    <row r="27" spans="1:8" x14ac:dyDescent="0.35">
      <c r="A27" s="28"/>
      <c r="B27" s="28"/>
      <c r="C27" s="28"/>
      <c r="D27" s="71" t="s">
        <v>271</v>
      </c>
      <c r="E27" s="78" t="s">
        <v>42</v>
      </c>
      <c r="F27" s="28"/>
      <c r="G27" s="79"/>
      <c r="H27" s="79"/>
    </row>
    <row r="28" spans="1:8" x14ac:dyDescent="0.35">
      <c r="A28" s="28"/>
      <c r="B28" s="28"/>
      <c r="C28" s="28"/>
      <c r="D28" s="79"/>
      <c r="E28" s="79"/>
      <c r="F28" s="28"/>
      <c r="G28" s="79"/>
      <c r="H28" s="79"/>
    </row>
    <row r="29" spans="1:8" x14ac:dyDescent="0.35">
      <c r="A29" s="28"/>
      <c r="B29" s="28"/>
      <c r="D29" s="79"/>
      <c r="E29" s="79"/>
      <c r="G29" s="79"/>
      <c r="H29" s="79"/>
    </row>
    <row r="30" spans="1:8" x14ac:dyDescent="0.35">
      <c r="A30" s="28"/>
      <c r="B30" s="28"/>
      <c r="D30" s="79"/>
      <c r="E30" s="79"/>
      <c r="G30" s="79"/>
      <c r="H30" s="79"/>
    </row>
    <row r="31" spans="1:8" x14ac:dyDescent="0.35">
      <c r="A31" s="28"/>
      <c r="B31" s="28"/>
      <c r="D31" s="79"/>
      <c r="E31" s="79"/>
      <c r="G31" s="79"/>
      <c r="H31" s="79"/>
    </row>
    <row r="32" spans="1:8" x14ac:dyDescent="0.35">
      <c r="A32" s="28"/>
      <c r="B32" s="28"/>
      <c r="D32" s="79"/>
      <c r="E32" s="79"/>
      <c r="G32" s="79"/>
      <c r="H32" s="79"/>
    </row>
    <row r="33" spans="1:8" x14ac:dyDescent="0.35">
      <c r="A33" s="28"/>
      <c r="B33" s="28"/>
      <c r="D33" s="79"/>
      <c r="E33" s="79"/>
      <c r="G33" s="79"/>
      <c r="H33" s="79"/>
    </row>
    <row r="34" spans="1:8" x14ac:dyDescent="0.35">
      <c r="A34" s="28"/>
      <c r="B34" s="28"/>
      <c r="D34" s="79"/>
      <c r="E34" s="79"/>
      <c r="G34" s="79"/>
      <c r="H34" s="79"/>
    </row>
    <row r="35" spans="1:8" x14ac:dyDescent="0.35">
      <c r="A35" s="28"/>
      <c r="B35" s="28"/>
      <c r="D35" s="79"/>
      <c r="E35" s="79"/>
      <c r="G35" s="79"/>
      <c r="H35" s="79"/>
    </row>
    <row r="36" spans="1:8" x14ac:dyDescent="0.35">
      <c r="A36" s="28"/>
      <c r="B36" s="28"/>
      <c r="D36" s="79"/>
      <c r="E36" s="79"/>
      <c r="G36" s="79"/>
      <c r="H36" s="79"/>
    </row>
    <row r="37" spans="1:8" x14ac:dyDescent="0.35">
      <c r="A37" s="28"/>
      <c r="B37" s="28"/>
      <c r="D37" s="79"/>
      <c r="E37" s="79"/>
      <c r="G37" s="79"/>
      <c r="H37" s="79"/>
    </row>
    <row r="38" spans="1:8" x14ac:dyDescent="0.35">
      <c r="A38" s="28"/>
      <c r="B38" s="28"/>
    </row>
    <row r="39" spans="1:8" x14ac:dyDescent="0.35">
      <c r="A39" s="28"/>
      <c r="B39" s="28"/>
    </row>
    <row r="40" spans="1:8" x14ac:dyDescent="0.35">
      <c r="A40" s="28"/>
      <c r="B40" s="28"/>
    </row>
    <row r="41" spans="1:8" x14ac:dyDescent="0.35">
      <c r="A41" s="28"/>
      <c r="B41" s="28"/>
    </row>
    <row r="42" spans="1:8" x14ac:dyDescent="0.35">
      <c r="A42" s="28"/>
      <c r="B42" s="28"/>
    </row>
    <row r="43" spans="1:8" x14ac:dyDescent="0.35">
      <c r="A43" s="28"/>
      <c r="B43" s="28"/>
    </row>
    <row r="44" spans="1:8" x14ac:dyDescent="0.35">
      <c r="A44" s="28"/>
      <c r="B44" s="28"/>
    </row>
    <row r="45" spans="1:8" x14ac:dyDescent="0.35">
      <c r="A45" s="28"/>
      <c r="B45" s="28"/>
    </row>
  </sheetData>
  <dataValidations count="1">
    <dataValidation type="decimal" allowBlank="1" showInputMessage="1" showErrorMessage="1" errorTitle="Invalid Contribution " error="The values for contribution targets can range from 0 to 1 only." sqref="H6" xr:uid="{F41C81A1-5026-B941-8359-642117E73E2E}">
      <formula1>0</formula1>
      <formula2>1</formula2>
    </dataValidation>
  </dataValidations>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38">
    <tabColor rgb="FF92D050"/>
  </sheetPr>
  <dimension ref="A1:C11"/>
  <sheetViews>
    <sheetView showGridLines="0" workbookViewId="0">
      <selection activeCell="A3" sqref="A3:B3"/>
    </sheetView>
  </sheetViews>
  <sheetFormatPr defaultColWidth="8.81640625" defaultRowHeight="14.5" x14ac:dyDescent="0.35"/>
  <cols>
    <col min="1" max="1" width="16.453125" bestFit="1" customWidth="1"/>
    <col min="2" max="2" width="15.81640625" customWidth="1"/>
  </cols>
  <sheetData>
    <row r="1" spans="1:3" x14ac:dyDescent="0.35">
      <c r="A1" s="31" t="s">
        <v>211</v>
      </c>
      <c r="B1" s="28"/>
      <c r="C1" s="28"/>
    </row>
    <row r="2" spans="1:3" x14ac:dyDescent="0.35">
      <c r="A2" s="29" t="s">
        <v>209</v>
      </c>
      <c r="B2" s="29" t="s">
        <v>210</v>
      </c>
      <c r="C2" s="28"/>
    </row>
    <row r="3" spans="1:3" x14ac:dyDescent="0.35">
      <c r="A3" s="32">
        <v>43466</v>
      </c>
      <c r="B3" s="32">
        <v>43611</v>
      </c>
      <c r="C3" s="28"/>
    </row>
    <row r="4" spans="1:3" x14ac:dyDescent="0.35">
      <c r="A4" s="33"/>
      <c r="B4" s="33"/>
      <c r="C4" s="28"/>
    </row>
    <row r="5" spans="1:3" x14ac:dyDescent="0.35">
      <c r="A5" s="28"/>
      <c r="B5" s="28"/>
      <c r="C5" s="28"/>
    </row>
    <row r="6" spans="1:3" x14ac:dyDescent="0.35">
      <c r="A6" s="28"/>
      <c r="B6" s="28"/>
      <c r="C6" s="28"/>
    </row>
    <row r="7" spans="1:3" x14ac:dyDescent="0.35">
      <c r="A7" s="28"/>
      <c r="B7" s="28"/>
      <c r="C7" s="28"/>
    </row>
    <row r="8" spans="1:3" x14ac:dyDescent="0.35">
      <c r="A8" s="28"/>
      <c r="B8" s="28"/>
      <c r="C8" s="28"/>
    </row>
    <row r="9" spans="1:3" x14ac:dyDescent="0.35">
      <c r="A9" s="28"/>
      <c r="B9" s="28"/>
      <c r="C9" s="28"/>
    </row>
    <row r="10" spans="1:3" x14ac:dyDescent="0.35">
      <c r="A10" s="28"/>
      <c r="B10" s="28"/>
      <c r="C10" s="28"/>
    </row>
    <row r="11" spans="1:3" x14ac:dyDescent="0.35">
      <c r="A11" s="28"/>
      <c r="B11" s="28"/>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A3286-04C6-DE4C-B57A-5C3BE034E4A1}">
  <sheetPr codeName="Sheet17"/>
  <dimension ref="A1:W101"/>
  <sheetViews>
    <sheetView zoomScale="60" zoomScaleNormal="60" workbookViewId="0"/>
  </sheetViews>
  <sheetFormatPr defaultColWidth="8.6328125" defaultRowHeight="14.5" x14ac:dyDescent="0.35"/>
  <cols>
    <col min="1" max="1" width="35.6328125" style="28" bestFit="1" customWidth="1"/>
    <col min="2" max="2" width="31.453125" style="28" bestFit="1" customWidth="1"/>
    <col min="3" max="3" width="29.6328125" style="28" bestFit="1" customWidth="1"/>
    <col min="4" max="5" width="29.453125" style="28" bestFit="1" customWidth="1"/>
    <col min="6" max="6" width="6.1796875" style="28" customWidth="1"/>
    <col min="7" max="7" width="25.1796875" style="28" bestFit="1" customWidth="1"/>
    <col min="8" max="8" width="17.453125" style="28" bestFit="1" customWidth="1"/>
    <col min="9" max="9" width="29.6328125" style="28" bestFit="1" customWidth="1"/>
    <col min="10" max="11" width="29.453125" style="28" bestFit="1" customWidth="1"/>
    <col min="12" max="12" width="4.1796875" style="28" customWidth="1"/>
    <col min="13" max="13" width="33" style="28" bestFit="1" customWidth="1"/>
    <col min="14" max="14" width="18" style="28" bestFit="1" customWidth="1"/>
    <col min="15" max="15" width="29.453125" style="28" bestFit="1" customWidth="1"/>
    <col min="16" max="16" width="6.1796875" style="28" customWidth="1"/>
    <col min="17" max="17" width="25.1796875" style="28" bestFit="1" customWidth="1"/>
    <col min="18" max="18" width="5.453125" style="28" bestFit="1" customWidth="1"/>
    <col min="19" max="19" width="29.453125" style="28" bestFit="1" customWidth="1"/>
    <col min="20" max="20" width="6.1796875" style="28" customWidth="1"/>
    <col min="21" max="21" width="19.6328125" style="28" bestFit="1" customWidth="1"/>
    <col min="22" max="22" width="8.6328125" style="28"/>
    <col min="23" max="23" width="22.1796875" style="28" bestFit="1" customWidth="1"/>
    <col min="24" max="16384" width="8.6328125" style="28"/>
  </cols>
  <sheetData>
    <row r="1" spans="1:23" x14ac:dyDescent="0.35">
      <c r="A1" s="113" t="s">
        <v>1336</v>
      </c>
      <c r="B1" s="8"/>
      <c r="D1" s="113" t="s">
        <v>1337</v>
      </c>
      <c r="E1" s="8"/>
    </row>
    <row r="2" spans="1:23" x14ac:dyDescent="0.35">
      <c r="A2" s="29" t="s">
        <v>1338</v>
      </c>
      <c r="B2" s="146" t="b">
        <v>1</v>
      </c>
      <c r="D2" s="29" t="s">
        <v>209</v>
      </c>
      <c r="E2" s="29" t="s">
        <v>210</v>
      </c>
    </row>
    <row r="3" spans="1:23" x14ac:dyDescent="0.35">
      <c r="A3" s="29" t="s">
        <v>1339</v>
      </c>
      <c r="B3" s="146" t="b">
        <v>1</v>
      </c>
      <c r="C3" s="147"/>
      <c r="D3" s="32">
        <v>43525</v>
      </c>
      <c r="E3" s="32">
        <v>43611</v>
      </c>
    </row>
    <row r="5" spans="1:23" x14ac:dyDescent="0.35">
      <c r="A5" s="31"/>
      <c r="B5" s="31"/>
      <c r="C5" s="31"/>
    </row>
    <row r="6" spans="1:23" x14ac:dyDescent="0.35">
      <c r="A6" s="113" t="s">
        <v>1340</v>
      </c>
      <c r="B6" s="113"/>
      <c r="C6" s="113"/>
      <c r="D6" s="113"/>
      <c r="E6" s="113"/>
      <c r="G6" s="113" t="s">
        <v>1341</v>
      </c>
      <c r="H6" s="113"/>
      <c r="I6" s="113"/>
      <c r="J6" s="113"/>
      <c r="K6" s="113"/>
      <c r="M6" s="113" t="s">
        <v>1342</v>
      </c>
      <c r="N6" s="113"/>
      <c r="O6" s="113"/>
      <c r="Q6" s="113" t="s">
        <v>1343</v>
      </c>
      <c r="R6" s="113"/>
      <c r="S6" s="113"/>
      <c r="U6" s="113" t="s">
        <v>1344</v>
      </c>
      <c r="V6" s="113"/>
      <c r="W6" s="113"/>
    </row>
    <row r="7" spans="1:23" x14ac:dyDescent="0.35">
      <c r="A7" s="16" t="s">
        <v>1345</v>
      </c>
      <c r="B7" s="29" t="s">
        <v>1346</v>
      </c>
      <c r="C7" s="29" t="s">
        <v>1347</v>
      </c>
      <c r="D7" s="29" t="s">
        <v>1348</v>
      </c>
      <c r="E7" s="29" t="s">
        <v>1349</v>
      </c>
      <c r="G7" s="16" t="s">
        <v>1345</v>
      </c>
      <c r="H7" s="29" t="s">
        <v>1346</v>
      </c>
      <c r="I7" s="29" t="s">
        <v>1347</v>
      </c>
      <c r="J7" s="29" t="s">
        <v>1348</v>
      </c>
      <c r="K7" s="29" t="s">
        <v>1349</v>
      </c>
      <c r="M7" s="16" t="s">
        <v>1350</v>
      </c>
      <c r="N7" s="29" t="s">
        <v>1346</v>
      </c>
      <c r="O7" s="29" t="s">
        <v>1348</v>
      </c>
      <c r="Q7" s="16" t="s">
        <v>1350</v>
      </c>
      <c r="R7" s="29" t="s">
        <v>1346</v>
      </c>
      <c r="S7" s="29" t="s">
        <v>1348</v>
      </c>
      <c r="U7" s="16" t="s">
        <v>1350</v>
      </c>
      <c r="V7" s="29" t="s">
        <v>1346</v>
      </c>
      <c r="W7" s="29" t="s">
        <v>1348</v>
      </c>
    </row>
    <row r="8" spans="1:23" x14ac:dyDescent="0.35">
      <c r="A8" s="8" t="s">
        <v>68</v>
      </c>
      <c r="B8" s="8" t="s">
        <v>68</v>
      </c>
      <c r="C8" s="8" t="s">
        <v>42</v>
      </c>
      <c r="D8" s="8" t="s">
        <v>42</v>
      </c>
      <c r="E8" s="8" t="s">
        <v>42</v>
      </c>
      <c r="G8" s="8" t="s">
        <v>69</v>
      </c>
      <c r="H8" s="8" t="str">
        <f>G8</f>
        <v>userid</v>
      </c>
      <c r="I8" s="8" t="s">
        <v>42</v>
      </c>
      <c r="J8" s="8" t="s">
        <v>42</v>
      </c>
      <c r="K8" s="8" t="s">
        <v>42</v>
      </c>
      <c r="M8" s="148" t="s">
        <v>1351</v>
      </c>
      <c r="N8" s="8" t="s">
        <v>1352</v>
      </c>
      <c r="O8" s="8" t="s">
        <v>41</v>
      </c>
      <c r="Q8" s="8"/>
      <c r="R8" s="8"/>
      <c r="S8" s="8"/>
      <c r="U8" s="8"/>
      <c r="V8" s="8"/>
      <c r="W8" s="8"/>
    </row>
    <row r="9" spans="1:23" x14ac:dyDescent="0.35">
      <c r="A9" s="8" t="s">
        <v>38</v>
      </c>
      <c r="B9" s="8" t="s">
        <v>38</v>
      </c>
      <c r="C9" s="8" t="s">
        <v>41</v>
      </c>
      <c r="D9" s="8" t="s">
        <v>41</v>
      </c>
      <c r="E9" s="8" t="s">
        <v>42</v>
      </c>
      <c r="G9" s="8" t="s">
        <v>330</v>
      </c>
      <c r="H9" s="8" t="str">
        <f t="shared" ref="H9:H43" si="0">G9</f>
        <v>is_fig_flag</v>
      </c>
      <c r="I9" s="8" t="s">
        <v>42</v>
      </c>
      <c r="J9" s="8" t="s">
        <v>42</v>
      </c>
      <c r="K9" s="8" t="s">
        <v>42</v>
      </c>
      <c r="M9" s="148" t="s">
        <v>1353</v>
      </c>
      <c r="N9" s="8" t="s">
        <v>1354</v>
      </c>
      <c r="O9" s="8" t="s">
        <v>41</v>
      </c>
      <c r="Q9" s="8"/>
      <c r="R9" s="8"/>
      <c r="S9" s="8"/>
      <c r="U9" s="8"/>
      <c r="V9" s="8"/>
      <c r="W9" s="8"/>
    </row>
    <row r="10" spans="1:23" x14ac:dyDescent="0.35">
      <c r="A10" s="8" t="s">
        <v>72</v>
      </c>
      <c r="B10" s="8" t="s">
        <v>72</v>
      </c>
      <c r="C10" s="8" t="s">
        <v>41</v>
      </c>
      <c r="D10" s="8" t="s">
        <v>41</v>
      </c>
      <c r="E10" s="8" t="s">
        <v>42</v>
      </c>
      <c r="G10" s="8" t="s">
        <v>239</v>
      </c>
      <c r="H10" s="8" t="str">
        <f t="shared" si="0"/>
        <v>act_e1_segment</v>
      </c>
      <c r="I10" s="8" t="s">
        <v>42</v>
      </c>
      <c r="J10" s="8" t="s">
        <v>42</v>
      </c>
      <c r="K10" s="8" t="s">
        <v>42</v>
      </c>
      <c r="M10" s="148" t="s">
        <v>1355</v>
      </c>
      <c r="N10" s="8" t="s">
        <v>1356</v>
      </c>
      <c r="O10" s="8" t="s">
        <v>41</v>
      </c>
      <c r="Q10" s="8"/>
      <c r="R10" s="8"/>
      <c r="S10" s="8"/>
      <c r="U10" s="8"/>
      <c r="V10" s="8"/>
      <c r="W10" s="8"/>
    </row>
    <row r="11" spans="1:23" x14ac:dyDescent="0.35">
      <c r="A11" s="8" t="s">
        <v>73</v>
      </c>
      <c r="B11" s="8" t="s">
        <v>73</v>
      </c>
      <c r="C11" s="8" t="s">
        <v>41</v>
      </c>
      <c r="D11" s="8" t="s">
        <v>41</v>
      </c>
      <c r="E11" s="8" t="s">
        <v>42</v>
      </c>
      <c r="G11" s="8" t="s">
        <v>331</v>
      </c>
      <c r="H11" s="8" t="str">
        <f t="shared" si="0"/>
        <v>actuuid</v>
      </c>
      <c r="I11" s="8" t="s">
        <v>42</v>
      </c>
      <c r="J11" s="8" t="s">
        <v>42</v>
      </c>
      <c r="K11" s="8" t="s">
        <v>42</v>
      </c>
      <c r="M11" s="148" t="s">
        <v>1357</v>
      </c>
      <c r="N11" s="8" t="s">
        <v>1358</v>
      </c>
      <c r="O11" s="8" t="s">
        <v>41</v>
      </c>
      <c r="Q11" s="8"/>
      <c r="R11" s="8"/>
      <c r="S11" s="8"/>
      <c r="U11" s="8"/>
      <c r="V11" s="8"/>
      <c r="W11" s="8"/>
    </row>
    <row r="12" spans="1:23" x14ac:dyDescent="0.35">
      <c r="A12" s="8" t="s">
        <v>74</v>
      </c>
      <c r="B12" s="8" t="s">
        <v>74</v>
      </c>
      <c r="C12" s="8" t="s">
        <v>41</v>
      </c>
      <c r="D12" s="8" t="s">
        <v>41</v>
      </c>
      <c r="E12" s="8" t="s">
        <v>42</v>
      </c>
      <c r="G12" s="8" t="s">
        <v>332</v>
      </c>
      <c r="H12" s="8" t="str">
        <f t="shared" si="0"/>
        <v>act_time</v>
      </c>
      <c r="I12" s="8" t="s">
        <v>42</v>
      </c>
      <c r="J12" s="8" t="s">
        <v>42</v>
      </c>
      <c r="K12" s="8" t="s">
        <v>42</v>
      </c>
      <c r="M12" s="148" t="s">
        <v>1359</v>
      </c>
      <c r="N12" s="8" t="s">
        <v>1360</v>
      </c>
      <c r="O12" s="8" t="s">
        <v>41</v>
      </c>
      <c r="Q12" s="8"/>
      <c r="R12" s="8"/>
      <c r="S12" s="8"/>
      <c r="U12" s="8"/>
      <c r="V12" s="8"/>
      <c r="W12" s="8"/>
    </row>
    <row r="13" spans="1:23" x14ac:dyDescent="0.35">
      <c r="A13" s="8" t="s">
        <v>75</v>
      </c>
      <c r="B13" s="8" t="s">
        <v>75</v>
      </c>
      <c r="C13" s="8" t="s">
        <v>41</v>
      </c>
      <c r="D13" s="8" t="s">
        <v>41</v>
      </c>
      <c r="E13" s="8" t="s">
        <v>42</v>
      </c>
      <c r="G13" s="8" t="s">
        <v>235</v>
      </c>
      <c r="H13" s="8" t="str">
        <f t="shared" si="0"/>
        <v>activity_type</v>
      </c>
      <c r="I13" s="8" t="s">
        <v>41</v>
      </c>
      <c r="J13" s="8" t="s">
        <v>41</v>
      </c>
      <c r="K13" s="8" t="s">
        <v>42</v>
      </c>
      <c r="M13" s="148" t="s">
        <v>1361</v>
      </c>
      <c r="N13" s="8" t="s">
        <v>1362</v>
      </c>
      <c r="O13" s="8" t="s">
        <v>41</v>
      </c>
      <c r="Q13" s="8"/>
      <c r="R13" s="8"/>
      <c r="S13" s="8"/>
      <c r="U13" s="8"/>
      <c r="V13" s="8"/>
      <c r="W13" s="8"/>
    </row>
    <row r="14" spans="1:23" x14ac:dyDescent="0.35">
      <c r="A14" s="8" t="s">
        <v>76</v>
      </c>
      <c r="B14" s="8" t="s">
        <v>76</v>
      </c>
      <c r="C14" s="8" t="s">
        <v>41</v>
      </c>
      <c r="D14" s="8" t="s">
        <v>41</v>
      </c>
      <c r="E14" s="8" t="s">
        <v>42</v>
      </c>
      <c r="G14" s="8" t="s">
        <v>237</v>
      </c>
      <c r="H14" s="8" t="str">
        <f t="shared" si="0"/>
        <v>act_channel</v>
      </c>
      <c r="I14" s="8" t="s">
        <v>41</v>
      </c>
      <c r="J14" s="8" t="s">
        <v>41</v>
      </c>
      <c r="K14" s="8" t="s">
        <v>42</v>
      </c>
      <c r="M14" s="148" t="s">
        <v>1363</v>
      </c>
      <c r="N14" s="8" t="s">
        <v>1364</v>
      </c>
      <c r="O14" s="8" t="s">
        <v>41</v>
      </c>
      <c r="Q14" s="8"/>
      <c r="R14" s="8"/>
      <c r="S14" s="8"/>
      <c r="U14" s="8"/>
      <c r="V14" s="8"/>
      <c r="W14" s="8"/>
    </row>
    <row r="15" spans="1:23" x14ac:dyDescent="0.35">
      <c r="A15" s="8" t="s">
        <v>77</v>
      </c>
      <c r="B15" s="8" t="s">
        <v>77</v>
      </c>
      <c r="C15" s="8" t="s">
        <v>41</v>
      </c>
      <c r="D15" s="8" t="s">
        <v>41</v>
      </c>
      <c r="E15" s="8" t="s">
        <v>42</v>
      </c>
      <c r="G15" s="8" t="s">
        <v>333</v>
      </c>
      <c r="H15" s="8" t="str">
        <f t="shared" si="0"/>
        <v>order_id</v>
      </c>
      <c r="I15" s="8" t="s">
        <v>42</v>
      </c>
      <c r="J15" s="8" t="s">
        <v>42</v>
      </c>
      <c r="K15" s="8" t="s">
        <v>42</v>
      </c>
      <c r="M15" s="148" t="s">
        <v>1365</v>
      </c>
      <c r="N15" s="8" t="s">
        <v>1366</v>
      </c>
      <c r="O15" s="8" t="s">
        <v>41</v>
      </c>
      <c r="Q15" s="8"/>
      <c r="R15" s="8"/>
      <c r="S15" s="8"/>
      <c r="U15" s="8"/>
      <c r="V15" s="8"/>
      <c r="W15" s="8"/>
    </row>
    <row r="16" spans="1:23" x14ac:dyDescent="0.35">
      <c r="A16" s="8" t="s">
        <v>78</v>
      </c>
      <c r="B16" s="8" t="s">
        <v>78</v>
      </c>
      <c r="C16" s="8" t="s">
        <v>41</v>
      </c>
      <c r="D16" s="8" t="s">
        <v>41</v>
      </c>
      <c r="E16" s="8" t="s">
        <v>42</v>
      </c>
      <c r="G16" s="8" t="s">
        <v>334</v>
      </c>
      <c r="H16" s="8" t="str">
        <f t="shared" si="0"/>
        <v>revenue</v>
      </c>
      <c r="I16" s="8" t="s">
        <v>42</v>
      </c>
      <c r="J16" s="8" t="s">
        <v>42</v>
      </c>
      <c r="K16" s="8" t="s">
        <v>42</v>
      </c>
      <c r="M16" s="148" t="s">
        <v>1367</v>
      </c>
      <c r="N16" s="8" t="s">
        <v>1368</v>
      </c>
      <c r="O16" s="8" t="s">
        <v>41</v>
      </c>
      <c r="Q16" s="8"/>
      <c r="R16" s="8"/>
      <c r="S16" s="8"/>
      <c r="U16" s="8"/>
      <c r="V16" s="8"/>
      <c r="W16" s="8"/>
    </row>
    <row r="17" spans="1:23" x14ac:dyDescent="0.35">
      <c r="A17" s="8" t="s">
        <v>79</v>
      </c>
      <c r="B17" s="8" t="s">
        <v>79</v>
      </c>
      <c r="C17" s="8" t="s">
        <v>41</v>
      </c>
      <c r="D17" s="8" t="s">
        <v>41</v>
      </c>
      <c r="E17" s="8" t="s">
        <v>42</v>
      </c>
      <c r="G17" s="8" t="s">
        <v>335</v>
      </c>
      <c r="H17" s="8" t="str">
        <f t="shared" si="0"/>
        <v>quantity</v>
      </c>
      <c r="I17" s="8" t="s">
        <v>42</v>
      </c>
      <c r="J17" s="8" t="s">
        <v>42</v>
      </c>
      <c r="K17" s="8" t="s">
        <v>42</v>
      </c>
      <c r="M17" s="148" t="s">
        <v>1369</v>
      </c>
      <c r="N17" s="8" t="s">
        <v>1370</v>
      </c>
      <c r="O17" s="8" t="s">
        <v>41</v>
      </c>
      <c r="Q17" s="8"/>
      <c r="R17" s="8"/>
      <c r="S17" s="8"/>
      <c r="U17" s="8"/>
      <c r="V17" s="8"/>
      <c r="W17" s="8"/>
    </row>
    <row r="18" spans="1:23" x14ac:dyDescent="0.35">
      <c r="A18" s="8" t="s">
        <v>80</v>
      </c>
      <c r="B18" s="8" t="s">
        <v>80</v>
      </c>
      <c r="C18" s="8" t="s">
        <v>41</v>
      </c>
      <c r="D18" s="8" t="s">
        <v>41</v>
      </c>
      <c r="E18" s="8" t="s">
        <v>42</v>
      </c>
      <c r="G18" s="8" t="s">
        <v>238</v>
      </c>
      <c r="H18" s="8" t="str">
        <f t="shared" si="0"/>
        <v>act_product_key</v>
      </c>
      <c r="I18" s="8" t="s">
        <v>42</v>
      </c>
      <c r="J18" s="8" t="s">
        <v>42</v>
      </c>
      <c r="K18" s="8" t="s">
        <v>42</v>
      </c>
      <c r="M18" s="149" t="s">
        <v>1371</v>
      </c>
      <c r="N18" s="8" t="s">
        <v>1372</v>
      </c>
      <c r="O18" s="8" t="s">
        <v>41</v>
      </c>
      <c r="Q18" s="8"/>
      <c r="R18" s="8"/>
      <c r="S18" s="8"/>
      <c r="U18" s="8"/>
      <c r="V18" s="8"/>
      <c r="W18" s="8"/>
    </row>
    <row r="19" spans="1:23" x14ac:dyDescent="0.35">
      <c r="A19" s="8" t="s">
        <v>66</v>
      </c>
      <c r="B19" s="8" t="s">
        <v>66</v>
      </c>
      <c r="C19" s="8" t="s">
        <v>42</v>
      </c>
      <c r="D19" s="8" t="s">
        <v>42</v>
      </c>
      <c r="E19" s="8" t="s">
        <v>42</v>
      </c>
      <c r="G19" s="8" t="s">
        <v>336</v>
      </c>
      <c r="H19" s="8" t="str">
        <f t="shared" si="0"/>
        <v>act_is_bot_user</v>
      </c>
      <c r="I19" s="8" t="s">
        <v>42</v>
      </c>
      <c r="J19" s="8" t="s">
        <v>42</v>
      </c>
      <c r="K19" s="8" t="s">
        <v>42</v>
      </c>
      <c r="M19" s="148" t="s">
        <v>1428</v>
      </c>
      <c r="N19" s="8" t="s">
        <v>1373</v>
      </c>
      <c r="O19" s="8" t="s">
        <v>41</v>
      </c>
      <c r="Q19" s="8"/>
      <c r="R19" s="8"/>
      <c r="S19" s="8"/>
      <c r="U19" s="8"/>
      <c r="V19" s="8"/>
      <c r="W19" s="8"/>
    </row>
    <row r="20" spans="1:23" x14ac:dyDescent="0.35">
      <c r="A20" s="8" t="s">
        <v>81</v>
      </c>
      <c r="B20" s="8" t="s">
        <v>81</v>
      </c>
      <c r="C20" s="8" t="s">
        <v>42</v>
      </c>
      <c r="D20" s="8" t="s">
        <v>42</v>
      </c>
      <c r="E20" s="8" t="s">
        <v>42</v>
      </c>
      <c r="G20" s="8" t="s">
        <v>337</v>
      </c>
      <c r="H20" s="8" t="str">
        <f t="shared" si="0"/>
        <v>act_is_opted_out</v>
      </c>
      <c r="I20" s="8" t="s">
        <v>42</v>
      </c>
      <c r="J20" s="8" t="s">
        <v>42</v>
      </c>
      <c r="K20" s="8" t="s">
        <v>42</v>
      </c>
      <c r="M20" s="148" t="s">
        <v>1429</v>
      </c>
      <c r="N20" s="8" t="s">
        <v>1374</v>
      </c>
      <c r="O20" s="8" t="s">
        <v>41</v>
      </c>
      <c r="Q20" s="8"/>
      <c r="R20" s="8"/>
      <c r="S20" s="8"/>
      <c r="U20" s="8"/>
      <c r="V20" s="8"/>
      <c r="W20" s="8"/>
    </row>
    <row r="21" spans="1:23" x14ac:dyDescent="0.35">
      <c r="A21" s="8" t="s">
        <v>82</v>
      </c>
      <c r="B21" s="8" t="s">
        <v>82</v>
      </c>
      <c r="C21" s="8" t="s">
        <v>42</v>
      </c>
      <c r="D21" s="8" t="s">
        <v>42</v>
      </c>
      <c r="E21" s="8" t="s">
        <v>42</v>
      </c>
      <c r="G21" s="8" t="s">
        <v>338</v>
      </c>
      <c r="H21" s="8" t="str">
        <f t="shared" si="0"/>
        <v>apc</v>
      </c>
      <c r="I21" s="8" t="s">
        <v>42</v>
      </c>
      <c r="J21" s="8" t="s">
        <v>42</v>
      </c>
      <c r="K21" s="8" t="s">
        <v>42</v>
      </c>
      <c r="M21" s="148" t="s">
        <v>1430</v>
      </c>
      <c r="N21" s="8" t="s">
        <v>1375</v>
      </c>
      <c r="O21" s="8" t="s">
        <v>41</v>
      </c>
      <c r="Q21" s="8"/>
      <c r="R21" s="8"/>
      <c r="S21" s="8"/>
      <c r="U21" s="8"/>
      <c r="V21" s="8"/>
      <c r="W21" s="8"/>
    </row>
    <row r="22" spans="1:23" x14ac:dyDescent="0.35">
      <c r="A22" s="8" t="s">
        <v>1376</v>
      </c>
      <c r="B22" s="8" t="s">
        <v>1376</v>
      </c>
      <c r="C22" s="8" t="s">
        <v>42</v>
      </c>
      <c r="D22" s="8" t="s">
        <v>42</v>
      </c>
      <c r="E22" s="8" t="s">
        <v>42</v>
      </c>
      <c r="G22" s="8" t="s">
        <v>339</v>
      </c>
      <c r="H22" s="8" t="str">
        <f t="shared" si="0"/>
        <v>act_source</v>
      </c>
      <c r="I22" s="8" t="s">
        <v>41</v>
      </c>
      <c r="J22" s="8" t="s">
        <v>41</v>
      </c>
      <c r="K22" s="8" t="s">
        <v>42</v>
      </c>
      <c r="M22" s="148" t="s">
        <v>1431</v>
      </c>
      <c r="N22" s="8" t="s">
        <v>1377</v>
      </c>
      <c r="O22" s="8" t="s">
        <v>41</v>
      </c>
      <c r="Q22" s="8"/>
      <c r="R22" s="8"/>
      <c r="S22" s="8"/>
      <c r="U22" s="8"/>
      <c r="V22" s="8"/>
      <c r="W22" s="8"/>
    </row>
    <row r="23" spans="1:23" x14ac:dyDescent="0.35">
      <c r="A23" s="8" t="s">
        <v>83</v>
      </c>
      <c r="B23" s="8" t="s">
        <v>83</v>
      </c>
      <c r="C23" s="8" t="s">
        <v>42</v>
      </c>
      <c r="D23" s="8" t="s">
        <v>42</v>
      </c>
      <c r="E23" s="8" t="s">
        <v>42</v>
      </c>
      <c r="G23" s="8" t="s">
        <v>26</v>
      </c>
      <c r="H23" s="8" t="str">
        <f t="shared" si="0"/>
        <v>ak_user_id</v>
      </c>
      <c r="I23" s="8" t="s">
        <v>42</v>
      </c>
      <c r="J23" s="8" t="s">
        <v>42</v>
      </c>
      <c r="K23" s="8" t="s">
        <v>42</v>
      </c>
      <c r="M23" s="150" t="s">
        <v>865</v>
      </c>
      <c r="N23" s="8" t="s">
        <v>327</v>
      </c>
      <c r="O23" s="8" t="s">
        <v>41</v>
      </c>
      <c r="Q23" s="8"/>
      <c r="R23" s="8"/>
      <c r="S23" s="8"/>
      <c r="U23" s="8"/>
      <c r="V23" s="8"/>
      <c r="W23" s="8"/>
    </row>
    <row r="24" spans="1:23" x14ac:dyDescent="0.35">
      <c r="A24" s="8" t="s">
        <v>84</v>
      </c>
      <c r="B24" s="8" t="s">
        <v>84</v>
      </c>
      <c r="C24" s="8" t="s">
        <v>42</v>
      </c>
      <c r="D24" s="8" t="s">
        <v>42</v>
      </c>
      <c r="E24" s="8" t="s">
        <v>42</v>
      </c>
      <c r="G24" s="8" t="s">
        <v>241</v>
      </c>
      <c r="H24" s="8" t="str">
        <f t="shared" si="0"/>
        <v>act_custom1</v>
      </c>
      <c r="I24" s="8" t="s">
        <v>41</v>
      </c>
      <c r="J24" s="8" t="s">
        <v>41</v>
      </c>
      <c r="K24" s="8" t="s">
        <v>42</v>
      </c>
      <c r="M24" s="150" t="s">
        <v>1432</v>
      </c>
      <c r="N24" s="8" t="s">
        <v>1433</v>
      </c>
      <c r="O24" s="8" t="s">
        <v>41</v>
      </c>
      <c r="Q24" s="8"/>
      <c r="R24" s="8"/>
      <c r="S24" s="8"/>
      <c r="U24" s="8"/>
      <c r="V24" s="8"/>
      <c r="W24" s="8"/>
    </row>
    <row r="25" spans="1:23" x14ac:dyDescent="0.35">
      <c r="A25" s="8" t="s">
        <v>85</v>
      </c>
      <c r="B25" s="8" t="s">
        <v>85</v>
      </c>
      <c r="C25" s="8" t="s">
        <v>42</v>
      </c>
      <c r="D25" s="8" t="s">
        <v>42</v>
      </c>
      <c r="E25" s="8" t="s">
        <v>42</v>
      </c>
      <c r="G25" s="8" t="s">
        <v>244</v>
      </c>
      <c r="H25" s="8" t="str">
        <f t="shared" si="0"/>
        <v>act_custom2</v>
      </c>
      <c r="I25" s="8" t="s">
        <v>41</v>
      </c>
      <c r="J25" s="8" t="s">
        <v>41</v>
      </c>
      <c r="K25" s="8" t="s">
        <v>42</v>
      </c>
      <c r="M25" s="150" t="s">
        <v>1434</v>
      </c>
      <c r="N25" s="8" t="s">
        <v>1435</v>
      </c>
      <c r="O25" s="8" t="s">
        <v>41</v>
      </c>
      <c r="Q25" s="8"/>
      <c r="R25" s="8"/>
      <c r="S25" s="8"/>
      <c r="U25" s="8"/>
      <c r="V25" s="8"/>
      <c r="W25" s="8"/>
    </row>
    <row r="26" spans="1:23" x14ac:dyDescent="0.35">
      <c r="A26" s="8" t="s">
        <v>86</v>
      </c>
      <c r="B26" s="8" t="s">
        <v>86</v>
      </c>
      <c r="C26" s="8" t="s">
        <v>42</v>
      </c>
      <c r="D26" s="8" t="s">
        <v>42</v>
      </c>
      <c r="E26" s="8" t="s">
        <v>42</v>
      </c>
      <c r="G26" s="8" t="s">
        <v>245</v>
      </c>
      <c r="H26" s="8" t="str">
        <f t="shared" si="0"/>
        <v>act_custom3</v>
      </c>
      <c r="I26" s="8" t="s">
        <v>41</v>
      </c>
      <c r="J26" s="8" t="s">
        <v>41</v>
      </c>
      <c r="K26" s="8" t="s">
        <v>42</v>
      </c>
      <c r="M26" s="150" t="s">
        <v>1436</v>
      </c>
      <c r="N26" s="8" t="s">
        <v>1437</v>
      </c>
      <c r="O26" s="8" t="s">
        <v>41</v>
      </c>
      <c r="Q26" s="8"/>
      <c r="R26" s="8"/>
      <c r="S26" s="8"/>
      <c r="U26" s="8"/>
      <c r="V26" s="8"/>
      <c r="W26" s="8"/>
    </row>
    <row r="27" spans="1:23" x14ac:dyDescent="0.35">
      <c r="A27" s="8" t="s">
        <v>26</v>
      </c>
      <c r="B27" s="8" t="s">
        <v>26</v>
      </c>
      <c r="C27" s="8" t="s">
        <v>42</v>
      </c>
      <c r="D27" s="8" t="s">
        <v>42</v>
      </c>
      <c r="E27" s="8" t="s">
        <v>42</v>
      </c>
      <c r="G27" s="8" t="s">
        <v>246</v>
      </c>
      <c r="H27" s="8" t="str">
        <f t="shared" si="0"/>
        <v>act_custom4</v>
      </c>
      <c r="I27" s="8" t="s">
        <v>41</v>
      </c>
      <c r="J27" s="8" t="s">
        <v>41</v>
      </c>
      <c r="K27" s="8" t="s">
        <v>42</v>
      </c>
      <c r="Q27" s="8"/>
      <c r="R27" s="8"/>
      <c r="S27" s="8"/>
      <c r="U27" s="8"/>
      <c r="V27" s="8"/>
      <c r="W27" s="8"/>
    </row>
    <row r="28" spans="1:23" x14ac:dyDescent="0.35">
      <c r="A28" s="8" t="s">
        <v>720</v>
      </c>
      <c r="B28" s="8" t="s">
        <v>1668</v>
      </c>
      <c r="C28" s="8" t="s">
        <v>41</v>
      </c>
      <c r="D28" s="8" t="s">
        <v>41</v>
      </c>
      <c r="E28" s="8" t="s">
        <v>42</v>
      </c>
      <c r="G28" s="8" t="s">
        <v>247</v>
      </c>
      <c r="H28" s="8" t="str">
        <f t="shared" si="0"/>
        <v>act_custom5</v>
      </c>
      <c r="I28" s="8" t="s">
        <v>41</v>
      </c>
      <c r="J28" s="8" t="s">
        <v>41</v>
      </c>
      <c r="K28" s="8" t="s">
        <v>42</v>
      </c>
      <c r="Q28" s="8"/>
      <c r="R28" s="8"/>
      <c r="S28" s="8"/>
      <c r="U28" s="8"/>
      <c r="V28" s="8"/>
      <c r="W28" s="8"/>
    </row>
    <row r="29" spans="1:23" x14ac:dyDescent="0.35">
      <c r="A29" s="8" t="s">
        <v>87</v>
      </c>
      <c r="B29" s="8" t="s">
        <v>87</v>
      </c>
      <c r="C29" s="8" t="s">
        <v>42</v>
      </c>
      <c r="D29" s="8" t="s">
        <v>42</v>
      </c>
      <c r="E29" s="8" t="s">
        <v>42</v>
      </c>
      <c r="G29" s="8" t="s">
        <v>248</v>
      </c>
      <c r="H29" s="8" t="str">
        <f t="shared" si="0"/>
        <v>act_custom6</v>
      </c>
      <c r="I29" s="8" t="s">
        <v>41</v>
      </c>
      <c r="J29" s="8" t="s">
        <v>41</v>
      </c>
      <c r="K29" s="8" t="s">
        <v>42</v>
      </c>
      <c r="M29" s="113" t="s">
        <v>1438</v>
      </c>
      <c r="N29" s="113"/>
      <c r="O29" s="113"/>
      <c r="Q29" s="8"/>
      <c r="R29" s="8"/>
      <c r="S29" s="8"/>
      <c r="U29" s="8"/>
      <c r="V29" s="8"/>
      <c r="W29" s="8"/>
    </row>
    <row r="30" spans="1:23" x14ac:dyDescent="0.35">
      <c r="A30" s="8" t="s">
        <v>88</v>
      </c>
      <c r="B30" s="8" t="s">
        <v>88</v>
      </c>
      <c r="C30" s="8" t="s">
        <v>41</v>
      </c>
      <c r="D30" s="8" t="s">
        <v>41</v>
      </c>
      <c r="E30" s="8" t="s">
        <v>42</v>
      </c>
      <c r="G30" s="8" t="s">
        <v>249</v>
      </c>
      <c r="H30" s="8" t="str">
        <f t="shared" si="0"/>
        <v>act_custom7</v>
      </c>
      <c r="I30" s="8" t="s">
        <v>41</v>
      </c>
      <c r="J30" s="8" t="s">
        <v>41</v>
      </c>
      <c r="K30" s="8" t="s">
        <v>42</v>
      </c>
      <c r="M30" s="16" t="s">
        <v>1350</v>
      </c>
      <c r="N30" s="29" t="s">
        <v>1346</v>
      </c>
      <c r="O30" s="29" t="s">
        <v>1348</v>
      </c>
      <c r="Q30" s="8"/>
      <c r="R30" s="8"/>
      <c r="S30" s="8"/>
      <c r="U30" s="8"/>
      <c r="V30" s="8"/>
      <c r="W30" s="8"/>
    </row>
    <row r="31" spans="1:23" x14ac:dyDescent="0.35">
      <c r="A31" s="8" t="s">
        <v>89</v>
      </c>
      <c r="B31" s="8" t="s">
        <v>89</v>
      </c>
      <c r="C31" s="8" t="s">
        <v>41</v>
      </c>
      <c r="D31" s="8" t="s">
        <v>41</v>
      </c>
      <c r="E31" s="8" t="s">
        <v>42</v>
      </c>
      <c r="G31" s="8" t="s">
        <v>251</v>
      </c>
      <c r="H31" s="8" t="str">
        <f t="shared" si="0"/>
        <v>act_custom8</v>
      </c>
      <c r="I31" s="8" t="s">
        <v>41</v>
      </c>
      <c r="J31" s="8" t="s">
        <v>41</v>
      </c>
      <c r="K31" s="8" t="s">
        <v>42</v>
      </c>
      <c r="M31" s="148" t="s">
        <v>1439</v>
      </c>
      <c r="N31" s="8" t="s">
        <v>1439</v>
      </c>
      <c r="O31" s="8" t="s">
        <v>41</v>
      </c>
      <c r="Q31" s="8"/>
      <c r="R31" s="8"/>
      <c r="S31" s="8"/>
      <c r="U31" s="8"/>
      <c r="V31" s="8"/>
      <c r="W31" s="8"/>
    </row>
    <row r="32" spans="1:23" x14ac:dyDescent="0.35">
      <c r="A32" s="8" t="s">
        <v>90</v>
      </c>
      <c r="B32" s="8" t="s">
        <v>90</v>
      </c>
      <c r="C32" s="8" t="s">
        <v>41</v>
      </c>
      <c r="D32" s="8" t="s">
        <v>41</v>
      </c>
      <c r="E32" s="8" t="s">
        <v>42</v>
      </c>
      <c r="G32" s="8" t="s">
        <v>253</v>
      </c>
      <c r="H32" s="8" t="str">
        <f t="shared" si="0"/>
        <v>act_custom9</v>
      </c>
      <c r="I32" s="8" t="s">
        <v>41</v>
      </c>
      <c r="J32" s="8" t="s">
        <v>41</v>
      </c>
      <c r="K32" s="8" t="s">
        <v>42</v>
      </c>
      <c r="M32" s="148" t="s">
        <v>1440</v>
      </c>
      <c r="N32" s="8" t="s">
        <v>1440</v>
      </c>
      <c r="O32" s="8" t="s">
        <v>41</v>
      </c>
      <c r="Q32" s="8"/>
      <c r="R32" s="8"/>
      <c r="S32" s="8"/>
      <c r="U32" s="8"/>
      <c r="V32" s="8"/>
      <c r="W32" s="8"/>
    </row>
    <row r="33" spans="1:23" x14ac:dyDescent="0.35">
      <c r="A33" s="8" t="s">
        <v>91</v>
      </c>
      <c r="B33" s="8" t="s">
        <v>91</v>
      </c>
      <c r="C33" s="8" t="s">
        <v>41</v>
      </c>
      <c r="D33" s="8" t="s">
        <v>41</v>
      </c>
      <c r="E33" s="8" t="s">
        <v>42</v>
      </c>
      <c r="G33" s="8" t="s">
        <v>255</v>
      </c>
      <c r="H33" s="8" t="str">
        <f t="shared" si="0"/>
        <v>act_custom10</v>
      </c>
      <c r="I33" s="8" t="s">
        <v>41</v>
      </c>
      <c r="J33" s="8" t="s">
        <v>41</v>
      </c>
      <c r="K33" s="8" t="s">
        <v>42</v>
      </c>
      <c r="M33" s="148" t="s">
        <v>1441</v>
      </c>
      <c r="N33" s="8" t="s">
        <v>1441</v>
      </c>
      <c r="O33" s="8" t="s">
        <v>41</v>
      </c>
      <c r="Q33" s="8"/>
      <c r="R33" s="8"/>
      <c r="S33" s="8"/>
      <c r="U33" s="8"/>
      <c r="V33" s="8"/>
      <c r="W33" s="8"/>
    </row>
    <row r="34" spans="1:23" x14ac:dyDescent="0.35">
      <c r="A34" s="8" t="s">
        <v>92</v>
      </c>
      <c r="B34" s="8" t="s">
        <v>92</v>
      </c>
      <c r="C34" s="8" t="s">
        <v>41</v>
      </c>
      <c r="D34" s="8" t="s">
        <v>41</v>
      </c>
      <c r="E34" s="8" t="s">
        <v>42</v>
      </c>
      <c r="G34" s="8" t="s">
        <v>257</v>
      </c>
      <c r="H34" s="8" t="str">
        <f t="shared" si="0"/>
        <v>act_custom11</v>
      </c>
      <c r="I34" s="8" t="s">
        <v>41</v>
      </c>
      <c r="J34" s="8" t="s">
        <v>41</v>
      </c>
      <c r="K34" s="8" t="s">
        <v>42</v>
      </c>
      <c r="M34" s="148" t="s">
        <v>1442</v>
      </c>
      <c r="N34" s="8" t="s">
        <v>1442</v>
      </c>
      <c r="O34" s="8" t="s">
        <v>41</v>
      </c>
      <c r="Q34" s="8"/>
      <c r="R34" s="8"/>
      <c r="S34" s="8"/>
      <c r="U34" s="8"/>
      <c r="V34" s="8"/>
      <c r="W34" s="8"/>
    </row>
    <row r="35" spans="1:23" x14ac:dyDescent="0.35">
      <c r="A35" s="8" t="s">
        <v>93</v>
      </c>
      <c r="B35" s="8" t="s">
        <v>93</v>
      </c>
      <c r="C35" s="8" t="s">
        <v>41</v>
      </c>
      <c r="D35" s="8" t="s">
        <v>41</v>
      </c>
      <c r="E35" s="8" t="s">
        <v>42</v>
      </c>
      <c r="G35" s="8" t="s">
        <v>259</v>
      </c>
      <c r="H35" s="8" t="str">
        <f t="shared" si="0"/>
        <v>act_custom12</v>
      </c>
      <c r="I35" s="8" t="s">
        <v>41</v>
      </c>
      <c r="J35" s="8" t="s">
        <v>41</v>
      </c>
      <c r="K35" s="8" t="s">
        <v>42</v>
      </c>
      <c r="M35" s="148" t="s">
        <v>1443</v>
      </c>
      <c r="N35" s="8" t="s">
        <v>1443</v>
      </c>
      <c r="O35" s="8" t="s">
        <v>41</v>
      </c>
      <c r="Q35" s="8"/>
      <c r="R35" s="8"/>
      <c r="S35" s="8"/>
      <c r="U35" s="8"/>
      <c r="V35" s="8"/>
      <c r="W35" s="8"/>
    </row>
    <row r="36" spans="1:23" x14ac:dyDescent="0.35">
      <c r="A36" s="8" t="s">
        <v>94</v>
      </c>
      <c r="B36" s="8" t="s">
        <v>94</v>
      </c>
      <c r="C36" s="8" t="s">
        <v>41</v>
      </c>
      <c r="D36" s="8" t="s">
        <v>41</v>
      </c>
      <c r="E36" s="8" t="s">
        <v>42</v>
      </c>
      <c r="G36" s="8" t="s">
        <v>261</v>
      </c>
      <c r="H36" s="8" t="str">
        <f t="shared" si="0"/>
        <v>act_custom13</v>
      </c>
      <c r="I36" s="8" t="s">
        <v>41</v>
      </c>
      <c r="J36" s="8" t="s">
        <v>41</v>
      </c>
      <c r="K36" s="8" t="s">
        <v>42</v>
      </c>
      <c r="M36" s="148" t="s">
        <v>1444</v>
      </c>
      <c r="N36" s="8" t="s">
        <v>1444</v>
      </c>
      <c r="O36" s="8" t="s">
        <v>41</v>
      </c>
      <c r="Q36" s="8"/>
      <c r="R36" s="8"/>
      <c r="S36" s="8"/>
      <c r="U36" s="8"/>
      <c r="V36" s="8"/>
      <c r="W36" s="8"/>
    </row>
    <row r="37" spans="1:23" x14ac:dyDescent="0.35">
      <c r="A37" s="8" t="s">
        <v>95</v>
      </c>
      <c r="B37" s="8" t="s">
        <v>95</v>
      </c>
      <c r="C37" s="8" t="s">
        <v>41</v>
      </c>
      <c r="D37" s="8" t="s">
        <v>41</v>
      </c>
      <c r="E37" s="8" t="s">
        <v>42</v>
      </c>
      <c r="G37" s="8" t="s">
        <v>263</v>
      </c>
      <c r="H37" s="8" t="str">
        <f t="shared" si="0"/>
        <v>act_custom14</v>
      </c>
      <c r="I37" s="8" t="s">
        <v>41</v>
      </c>
      <c r="J37" s="8" t="s">
        <v>41</v>
      </c>
      <c r="K37" s="8" t="s">
        <v>42</v>
      </c>
      <c r="M37" s="148" t="s">
        <v>1445</v>
      </c>
      <c r="N37" s="8" t="s">
        <v>1445</v>
      </c>
      <c r="O37" s="8" t="s">
        <v>41</v>
      </c>
      <c r="Q37" s="8"/>
      <c r="R37" s="8"/>
      <c r="S37" s="8"/>
      <c r="U37" s="8"/>
      <c r="V37" s="8"/>
      <c r="W37" s="8"/>
    </row>
    <row r="38" spans="1:23" x14ac:dyDescent="0.35">
      <c r="A38" s="8" t="s">
        <v>96</v>
      </c>
      <c r="B38" s="8" t="s">
        <v>96</v>
      </c>
      <c r="C38" s="8" t="s">
        <v>41</v>
      </c>
      <c r="D38" s="8" t="s">
        <v>41</v>
      </c>
      <c r="E38" s="8" t="s">
        <v>42</v>
      </c>
      <c r="G38" s="8" t="s">
        <v>264</v>
      </c>
      <c r="H38" s="8" t="str">
        <f t="shared" si="0"/>
        <v>act_custom15</v>
      </c>
      <c r="I38" s="8" t="s">
        <v>41</v>
      </c>
      <c r="J38" s="8" t="s">
        <v>41</v>
      </c>
      <c r="K38" s="8" t="s">
        <v>42</v>
      </c>
      <c r="M38" s="148" t="s">
        <v>1446</v>
      </c>
      <c r="N38" s="8" t="s">
        <v>1446</v>
      </c>
      <c r="O38" s="8" t="s">
        <v>41</v>
      </c>
      <c r="Q38" s="8"/>
      <c r="R38" s="8"/>
      <c r="S38" s="8"/>
      <c r="U38" s="8"/>
      <c r="V38" s="8"/>
      <c r="W38" s="8"/>
    </row>
    <row r="39" spans="1:23" x14ac:dyDescent="0.35">
      <c r="A39" s="8" t="s">
        <v>70</v>
      </c>
      <c r="B39" s="8" t="s">
        <v>70</v>
      </c>
      <c r="C39" s="8" t="s">
        <v>41</v>
      </c>
      <c r="D39" s="8" t="s">
        <v>41</v>
      </c>
      <c r="E39" s="8" t="s">
        <v>42</v>
      </c>
      <c r="G39" s="8" t="s">
        <v>265</v>
      </c>
      <c r="H39" s="8" t="str">
        <f t="shared" si="0"/>
        <v>act_custom16</v>
      </c>
      <c r="I39" s="8" t="s">
        <v>41</v>
      </c>
      <c r="J39" s="8" t="s">
        <v>41</v>
      </c>
      <c r="K39" s="8" t="s">
        <v>42</v>
      </c>
      <c r="M39" s="148" t="s">
        <v>1447</v>
      </c>
      <c r="N39" s="8" t="s">
        <v>1447</v>
      </c>
      <c r="O39" s="8" t="s">
        <v>41</v>
      </c>
      <c r="Q39" s="8"/>
      <c r="R39" s="8"/>
      <c r="S39" s="8"/>
      <c r="U39" s="8"/>
      <c r="V39" s="8"/>
      <c r="W39" s="8"/>
    </row>
    <row r="40" spans="1:23" x14ac:dyDescent="0.35">
      <c r="A40" s="8" t="s">
        <v>97</v>
      </c>
      <c r="B40" s="8" t="s">
        <v>97</v>
      </c>
      <c r="C40" s="8" t="s">
        <v>41</v>
      </c>
      <c r="D40" s="8" t="s">
        <v>41</v>
      </c>
      <c r="E40" s="8" t="s">
        <v>42</v>
      </c>
      <c r="G40" s="8" t="s">
        <v>267</v>
      </c>
      <c r="H40" s="8" t="str">
        <f t="shared" si="0"/>
        <v>act_custom17</v>
      </c>
      <c r="I40" s="8" t="s">
        <v>41</v>
      </c>
      <c r="J40" s="8" t="s">
        <v>41</v>
      </c>
      <c r="K40" s="8" t="s">
        <v>42</v>
      </c>
      <c r="M40" s="149" t="s">
        <v>1448</v>
      </c>
      <c r="N40" s="8" t="s">
        <v>1448</v>
      </c>
      <c r="O40" s="8" t="s">
        <v>41</v>
      </c>
      <c r="Q40" s="8"/>
      <c r="R40" s="8"/>
      <c r="S40" s="8"/>
      <c r="U40" s="8"/>
      <c r="V40" s="8"/>
      <c r="W40" s="8"/>
    </row>
    <row r="41" spans="1:23" x14ac:dyDescent="0.35">
      <c r="A41" s="8" t="s">
        <v>98</v>
      </c>
      <c r="B41" s="8" t="s">
        <v>98</v>
      </c>
      <c r="C41" s="8" t="s">
        <v>41</v>
      </c>
      <c r="D41" s="8" t="s">
        <v>41</v>
      </c>
      <c r="E41" s="8" t="s">
        <v>42</v>
      </c>
      <c r="G41" s="8" t="s">
        <v>269</v>
      </c>
      <c r="H41" s="8" t="str">
        <f t="shared" si="0"/>
        <v>act_custom18</v>
      </c>
      <c r="I41" s="8" t="s">
        <v>41</v>
      </c>
      <c r="J41" s="8" t="s">
        <v>41</v>
      </c>
      <c r="K41" s="8" t="s">
        <v>42</v>
      </c>
      <c r="M41" s="148" t="s">
        <v>1449</v>
      </c>
      <c r="N41" s="8" t="s">
        <v>1449</v>
      </c>
      <c r="O41" s="8" t="s">
        <v>41</v>
      </c>
      <c r="Q41" s="8"/>
      <c r="R41" s="8"/>
      <c r="S41" s="8"/>
      <c r="U41" s="8"/>
      <c r="V41" s="8"/>
      <c r="W41" s="8"/>
    </row>
    <row r="42" spans="1:23" x14ac:dyDescent="0.35">
      <c r="A42" s="8" t="s">
        <v>99</v>
      </c>
      <c r="B42" s="8" t="s">
        <v>99</v>
      </c>
      <c r="C42" s="8" t="s">
        <v>41</v>
      </c>
      <c r="D42" s="8" t="s">
        <v>41</v>
      </c>
      <c r="E42" s="8" t="s">
        <v>42</v>
      </c>
      <c r="G42" s="8" t="s">
        <v>270</v>
      </c>
      <c r="H42" s="8" t="str">
        <f t="shared" si="0"/>
        <v>act_custom19</v>
      </c>
      <c r="I42" s="8" t="s">
        <v>41</v>
      </c>
      <c r="J42" s="8" t="s">
        <v>41</v>
      </c>
      <c r="K42" s="8" t="s">
        <v>42</v>
      </c>
      <c r="M42" s="148" t="s">
        <v>1450</v>
      </c>
      <c r="N42" s="8" t="s">
        <v>1450</v>
      </c>
      <c r="O42" s="8" t="s">
        <v>41</v>
      </c>
      <c r="Q42" s="8"/>
      <c r="R42" s="8"/>
      <c r="S42" s="8"/>
      <c r="U42" s="8"/>
      <c r="V42" s="8"/>
      <c r="W42" s="8"/>
    </row>
    <row r="43" spans="1:23" x14ac:dyDescent="0.35">
      <c r="A43" s="8" t="s">
        <v>100</v>
      </c>
      <c r="B43" s="8" t="s">
        <v>100</v>
      </c>
      <c r="C43" s="8" t="s">
        <v>41</v>
      </c>
      <c r="D43" s="8" t="s">
        <v>41</v>
      </c>
      <c r="E43" s="8" t="s">
        <v>42</v>
      </c>
      <c r="G43" s="8" t="s">
        <v>271</v>
      </c>
      <c r="H43" s="8" t="str">
        <f t="shared" si="0"/>
        <v>act_custom20</v>
      </c>
      <c r="I43" s="8" t="s">
        <v>41</v>
      </c>
      <c r="J43" s="8" t="s">
        <v>41</v>
      </c>
      <c r="K43" s="8" t="s">
        <v>42</v>
      </c>
      <c r="M43" s="148" t="s">
        <v>1451</v>
      </c>
      <c r="N43" s="8" t="s">
        <v>1451</v>
      </c>
      <c r="O43" s="8" t="s">
        <v>41</v>
      </c>
      <c r="Q43" s="8"/>
      <c r="R43" s="8"/>
      <c r="S43" s="8"/>
      <c r="U43" s="8"/>
      <c r="V43" s="8"/>
      <c r="W43" s="8"/>
    </row>
    <row r="44" spans="1:23" x14ac:dyDescent="0.35">
      <c r="A44" s="8" t="s">
        <v>101</v>
      </c>
      <c r="B44" s="8" t="s">
        <v>101</v>
      </c>
      <c r="C44" s="8" t="s">
        <v>41</v>
      </c>
      <c r="D44" s="8" t="s">
        <v>41</v>
      </c>
      <c r="E44" s="8" t="s">
        <v>42</v>
      </c>
      <c r="G44" s="8"/>
      <c r="H44" s="8"/>
      <c r="I44" s="8"/>
      <c r="J44" s="8"/>
      <c r="K44" s="8"/>
      <c r="M44" s="148" t="s">
        <v>1452</v>
      </c>
      <c r="N44" s="8" t="s">
        <v>1452</v>
      </c>
      <c r="O44" s="8" t="s">
        <v>41</v>
      </c>
      <c r="Q44" s="8"/>
      <c r="R44" s="8"/>
      <c r="S44" s="8"/>
      <c r="U44" s="8"/>
      <c r="V44" s="8"/>
      <c r="W44" s="8"/>
    </row>
    <row r="45" spans="1:23" x14ac:dyDescent="0.35">
      <c r="A45" s="8" t="s">
        <v>102</v>
      </c>
      <c r="B45" s="8" t="s">
        <v>102</v>
      </c>
      <c r="C45" s="8" t="s">
        <v>41</v>
      </c>
      <c r="D45" s="8" t="s">
        <v>41</v>
      </c>
      <c r="E45" s="8" t="s">
        <v>42</v>
      </c>
      <c r="G45" s="8"/>
      <c r="H45" s="8"/>
      <c r="I45" s="8"/>
      <c r="J45" s="8"/>
      <c r="K45" s="8"/>
      <c r="M45" s="150" t="s">
        <v>1453</v>
      </c>
      <c r="N45" s="8" t="s">
        <v>1453</v>
      </c>
      <c r="O45" s="8" t="s">
        <v>41</v>
      </c>
      <c r="Q45" s="8"/>
      <c r="R45" s="8"/>
      <c r="S45" s="8"/>
      <c r="U45" s="8"/>
      <c r="V45" s="8"/>
      <c r="W45" s="8"/>
    </row>
    <row r="46" spans="1:23" x14ac:dyDescent="0.35">
      <c r="A46" s="8" t="s">
        <v>103</v>
      </c>
      <c r="B46" s="8" t="s">
        <v>103</v>
      </c>
      <c r="C46" s="8" t="s">
        <v>41</v>
      </c>
      <c r="D46" s="8" t="s">
        <v>41</v>
      </c>
      <c r="E46" s="8" t="s">
        <v>42</v>
      </c>
      <c r="G46" s="8"/>
      <c r="H46" s="8"/>
      <c r="I46" s="8"/>
      <c r="J46" s="8"/>
      <c r="K46" s="8"/>
      <c r="Q46" s="8"/>
      <c r="R46" s="8"/>
      <c r="S46" s="8"/>
      <c r="U46" s="8"/>
      <c r="V46" s="8"/>
      <c r="W46" s="8"/>
    </row>
    <row r="47" spans="1:23" x14ac:dyDescent="0.35">
      <c r="A47" s="8" t="s">
        <v>104</v>
      </c>
      <c r="B47" s="8" t="s">
        <v>104</v>
      </c>
      <c r="C47" s="8" t="s">
        <v>41</v>
      </c>
      <c r="D47" s="8" t="s">
        <v>41</v>
      </c>
      <c r="E47" s="8" t="s">
        <v>42</v>
      </c>
      <c r="G47" s="8"/>
      <c r="H47" s="8"/>
      <c r="I47" s="8"/>
      <c r="J47" s="8"/>
      <c r="K47" s="8"/>
      <c r="Q47" s="8"/>
      <c r="R47" s="8"/>
      <c r="S47" s="8"/>
      <c r="U47" s="8"/>
      <c r="V47" s="8"/>
      <c r="W47" s="8"/>
    </row>
    <row r="48" spans="1:23" x14ac:dyDescent="0.35">
      <c r="A48" s="8" t="s">
        <v>105</v>
      </c>
      <c r="B48" s="8" t="s">
        <v>105</v>
      </c>
      <c r="C48" s="8" t="s">
        <v>41</v>
      </c>
      <c r="D48" s="8" t="s">
        <v>41</v>
      </c>
      <c r="E48" s="8" t="s">
        <v>42</v>
      </c>
      <c r="G48" s="8"/>
      <c r="H48" s="8"/>
      <c r="I48" s="8"/>
      <c r="J48" s="8"/>
      <c r="K48" s="8"/>
      <c r="Q48" s="8"/>
      <c r="R48" s="8"/>
      <c r="S48" s="8"/>
      <c r="U48" s="8"/>
      <c r="V48" s="8"/>
      <c r="W48" s="8"/>
    </row>
    <row r="49" spans="1:23" x14ac:dyDescent="0.35">
      <c r="A49" s="8" t="s">
        <v>106</v>
      </c>
      <c r="B49" s="8" t="s">
        <v>106</v>
      </c>
      <c r="C49" s="8" t="s">
        <v>41</v>
      </c>
      <c r="D49" s="8" t="s">
        <v>41</v>
      </c>
      <c r="E49" s="8" t="s">
        <v>42</v>
      </c>
      <c r="G49" s="8"/>
      <c r="H49" s="8"/>
      <c r="I49" s="8"/>
      <c r="J49" s="8"/>
      <c r="K49" s="8"/>
      <c r="Q49" s="8"/>
      <c r="R49" s="8"/>
      <c r="S49" s="8"/>
      <c r="U49" s="8"/>
      <c r="V49" s="8"/>
      <c r="W49" s="8"/>
    </row>
    <row r="50" spans="1:23" x14ac:dyDescent="0.35">
      <c r="A50" s="8" t="s">
        <v>807</v>
      </c>
      <c r="B50" s="8" t="s">
        <v>1378</v>
      </c>
      <c r="C50" s="8" t="s">
        <v>41</v>
      </c>
      <c r="D50" s="8" t="s">
        <v>41</v>
      </c>
      <c r="E50" s="8" t="s">
        <v>42</v>
      </c>
      <c r="G50" s="8"/>
      <c r="H50" s="8"/>
      <c r="I50" s="8"/>
      <c r="J50" s="8"/>
      <c r="K50" s="8"/>
      <c r="Q50" s="8"/>
      <c r="R50" s="8"/>
      <c r="S50" s="8"/>
      <c r="U50" s="8"/>
      <c r="V50" s="8"/>
      <c r="W50" s="8"/>
    </row>
    <row r="51" spans="1:23" x14ac:dyDescent="0.35">
      <c r="A51" s="8" t="s">
        <v>808</v>
      </c>
      <c r="B51" s="8" t="s">
        <v>1379</v>
      </c>
      <c r="C51" s="8" t="s">
        <v>41</v>
      </c>
      <c r="D51" s="8" t="s">
        <v>41</v>
      </c>
      <c r="E51" s="8" t="s">
        <v>42</v>
      </c>
      <c r="G51" s="8"/>
      <c r="H51" s="8"/>
      <c r="I51" s="8"/>
      <c r="J51" s="8"/>
      <c r="K51" s="8"/>
    </row>
    <row r="52" spans="1:23" x14ac:dyDescent="0.35">
      <c r="A52" s="8" t="s">
        <v>810</v>
      </c>
      <c r="B52" s="8" t="s">
        <v>1380</v>
      </c>
      <c r="C52" s="8" t="s">
        <v>41</v>
      </c>
      <c r="D52" s="8" t="s">
        <v>41</v>
      </c>
      <c r="E52" s="8" t="s">
        <v>42</v>
      </c>
      <c r="G52" s="8"/>
      <c r="H52" s="8"/>
      <c r="I52" s="8"/>
      <c r="J52" s="8"/>
      <c r="K52" s="8"/>
    </row>
    <row r="53" spans="1:23" x14ac:dyDescent="0.35">
      <c r="A53" s="8" t="s">
        <v>812</v>
      </c>
      <c r="B53" s="8" t="s">
        <v>1381</v>
      </c>
      <c r="C53" s="8" t="s">
        <v>41</v>
      </c>
      <c r="D53" s="8" t="s">
        <v>41</v>
      </c>
      <c r="E53" s="8" t="s">
        <v>42</v>
      </c>
      <c r="G53" s="8"/>
      <c r="H53" s="8"/>
      <c r="I53" s="8"/>
      <c r="J53" s="8"/>
      <c r="K53" s="8"/>
    </row>
    <row r="54" spans="1:23" x14ac:dyDescent="0.35">
      <c r="A54" s="8" t="s">
        <v>813</v>
      </c>
      <c r="B54" s="8" t="s">
        <v>1382</v>
      </c>
      <c r="C54" s="8" t="s">
        <v>41</v>
      </c>
      <c r="D54" s="8" t="s">
        <v>41</v>
      </c>
      <c r="E54" s="8" t="s">
        <v>42</v>
      </c>
      <c r="G54" s="8"/>
      <c r="H54" s="8"/>
      <c r="I54" s="8"/>
      <c r="J54" s="8"/>
      <c r="K54" s="8"/>
    </row>
    <row r="55" spans="1:23" x14ac:dyDescent="0.35">
      <c r="A55" s="8" t="s">
        <v>814</v>
      </c>
      <c r="B55" s="151" t="s">
        <v>1386</v>
      </c>
      <c r="C55" s="8" t="s">
        <v>41</v>
      </c>
      <c r="D55" s="8" t="s">
        <v>41</v>
      </c>
      <c r="E55" s="8" t="s">
        <v>42</v>
      </c>
      <c r="G55" s="8"/>
      <c r="H55" s="8"/>
      <c r="I55" s="8"/>
      <c r="J55" s="8"/>
      <c r="K55" s="8"/>
    </row>
    <row r="56" spans="1:23" x14ac:dyDescent="0.35">
      <c r="A56" s="8" t="s">
        <v>1383</v>
      </c>
      <c r="B56" s="8" t="s">
        <v>1383</v>
      </c>
      <c r="C56" s="8" t="s">
        <v>41</v>
      </c>
      <c r="D56" s="8" t="s">
        <v>41</v>
      </c>
      <c r="E56" s="8" t="s">
        <v>42</v>
      </c>
      <c r="G56" s="8"/>
      <c r="H56" s="8"/>
      <c r="I56" s="8"/>
      <c r="J56" s="8"/>
      <c r="K56" s="8"/>
    </row>
    <row r="57" spans="1:23" x14ac:dyDescent="0.35">
      <c r="A57" s="8" t="s">
        <v>809</v>
      </c>
      <c r="B57" s="8" t="s">
        <v>1385</v>
      </c>
      <c r="C57" s="8" t="s">
        <v>41</v>
      </c>
      <c r="D57" s="8" t="s">
        <v>41</v>
      </c>
      <c r="E57" s="8" t="s">
        <v>42</v>
      </c>
      <c r="G57" s="8"/>
      <c r="H57" s="8"/>
      <c r="I57" s="8"/>
      <c r="J57" s="8"/>
      <c r="K57" s="8"/>
    </row>
    <row r="58" spans="1:23" x14ac:dyDescent="0.35">
      <c r="A58" s="8" t="s">
        <v>811</v>
      </c>
      <c r="B58" s="8" t="s">
        <v>1384</v>
      </c>
      <c r="C58" s="8" t="s">
        <v>41</v>
      </c>
      <c r="D58" s="8" t="s">
        <v>41</v>
      </c>
      <c r="E58" s="8" t="s">
        <v>42</v>
      </c>
      <c r="G58" s="8"/>
      <c r="H58" s="8"/>
      <c r="I58" s="8"/>
      <c r="J58" s="8"/>
      <c r="K58" s="8"/>
    </row>
    <row r="59" spans="1:23" x14ac:dyDescent="0.35">
      <c r="A59" s="118" t="s">
        <v>1304</v>
      </c>
      <c r="B59" s="8" t="s">
        <v>1387</v>
      </c>
      <c r="C59" s="8" t="s">
        <v>41</v>
      </c>
      <c r="D59" s="8" t="s">
        <v>41</v>
      </c>
      <c r="E59" s="8" t="s">
        <v>42</v>
      </c>
      <c r="G59" s="8"/>
      <c r="H59" s="8"/>
      <c r="I59" s="8"/>
      <c r="J59" s="8"/>
      <c r="K59" s="8"/>
    </row>
    <row r="60" spans="1:23" x14ac:dyDescent="0.35">
      <c r="A60" s="8" t="s">
        <v>1305</v>
      </c>
      <c r="B60" s="8" t="s">
        <v>1388</v>
      </c>
      <c r="C60" s="8" t="s">
        <v>41</v>
      </c>
      <c r="D60" s="8" t="s">
        <v>41</v>
      </c>
      <c r="E60" s="8" t="s">
        <v>42</v>
      </c>
      <c r="G60" s="8"/>
      <c r="H60" s="8"/>
      <c r="I60" s="8"/>
      <c r="J60" s="8"/>
      <c r="K60" s="8"/>
    </row>
    <row r="61" spans="1:23" x14ac:dyDescent="0.35">
      <c r="A61" s="8" t="s">
        <v>1306</v>
      </c>
      <c r="B61" s="8" t="s">
        <v>1389</v>
      </c>
      <c r="C61" s="8" t="s">
        <v>41</v>
      </c>
      <c r="D61" s="8" t="s">
        <v>41</v>
      </c>
      <c r="E61" s="8" t="s">
        <v>42</v>
      </c>
      <c r="G61" s="8"/>
      <c r="H61" s="8"/>
      <c r="I61" s="8"/>
      <c r="J61" s="8"/>
      <c r="K61" s="8"/>
    </row>
    <row r="62" spans="1:23" x14ac:dyDescent="0.35">
      <c r="A62" s="8"/>
      <c r="B62" s="8"/>
      <c r="C62" s="8"/>
      <c r="D62" s="8"/>
      <c r="E62" s="8"/>
      <c r="G62" s="8"/>
      <c r="H62" s="8"/>
      <c r="I62" s="8"/>
      <c r="J62" s="8"/>
      <c r="K62" s="8"/>
    </row>
    <row r="63" spans="1:23" x14ac:dyDescent="0.35">
      <c r="A63" s="8"/>
      <c r="B63" s="8"/>
      <c r="C63" s="8"/>
      <c r="D63" s="8"/>
      <c r="E63" s="8"/>
      <c r="G63" s="8"/>
      <c r="H63" s="8"/>
      <c r="I63" s="8"/>
      <c r="J63" s="8"/>
      <c r="K63" s="8"/>
    </row>
    <row r="64" spans="1:23" x14ac:dyDescent="0.35">
      <c r="A64" s="8"/>
      <c r="B64" s="8"/>
      <c r="C64" s="8"/>
      <c r="D64" s="8"/>
      <c r="E64" s="8"/>
      <c r="G64" s="8"/>
      <c r="H64" s="8"/>
      <c r="I64" s="8"/>
      <c r="J64" s="8"/>
      <c r="K64" s="8"/>
    </row>
    <row r="65" spans="1:11" x14ac:dyDescent="0.35">
      <c r="A65" s="118"/>
      <c r="B65" s="8"/>
      <c r="C65" s="8"/>
      <c r="D65" s="8"/>
      <c r="E65" s="8"/>
      <c r="G65" s="8"/>
      <c r="H65" s="8"/>
      <c r="I65" s="8"/>
      <c r="J65" s="8"/>
      <c r="K65" s="8"/>
    </row>
    <row r="66" spans="1:11" x14ac:dyDescent="0.35">
      <c r="A66" s="8"/>
      <c r="B66" s="8"/>
      <c r="C66" s="8"/>
      <c r="D66" s="8"/>
      <c r="E66" s="8"/>
      <c r="G66" s="8"/>
      <c r="H66" s="8"/>
      <c r="I66" s="8"/>
      <c r="J66" s="8"/>
      <c r="K66" s="8"/>
    </row>
    <row r="67" spans="1:11" x14ac:dyDescent="0.35">
      <c r="A67" s="8"/>
      <c r="B67" s="8"/>
      <c r="C67" s="8"/>
      <c r="D67" s="8"/>
      <c r="E67" s="8"/>
      <c r="G67" s="8"/>
      <c r="H67" s="8"/>
      <c r="I67" s="8"/>
      <c r="J67" s="8"/>
      <c r="K67" s="8"/>
    </row>
    <row r="68" spans="1:11" x14ac:dyDescent="0.35">
      <c r="A68" s="8"/>
      <c r="B68" s="8"/>
      <c r="C68" s="8"/>
      <c r="D68" s="8"/>
      <c r="E68" s="8"/>
      <c r="G68" s="8"/>
      <c r="H68" s="8"/>
      <c r="I68" s="8"/>
      <c r="J68" s="8"/>
      <c r="K68" s="8"/>
    </row>
    <row r="69" spans="1:11" x14ac:dyDescent="0.35">
      <c r="A69" s="8"/>
      <c r="B69" s="8"/>
      <c r="C69" s="8"/>
      <c r="D69" s="8"/>
      <c r="E69" s="8"/>
      <c r="G69" s="8"/>
      <c r="H69" s="8"/>
      <c r="I69" s="8"/>
      <c r="J69" s="8"/>
      <c r="K69" s="8"/>
    </row>
    <row r="70" spans="1:11" x14ac:dyDescent="0.35">
      <c r="A70" s="8"/>
      <c r="B70" s="8"/>
      <c r="C70" s="8"/>
      <c r="D70" s="8"/>
      <c r="E70" s="8"/>
      <c r="G70" s="8"/>
      <c r="H70" s="8"/>
      <c r="I70" s="8"/>
      <c r="J70" s="8"/>
      <c r="K70" s="8"/>
    </row>
    <row r="71" spans="1:11" x14ac:dyDescent="0.35">
      <c r="A71" s="8"/>
      <c r="B71" s="8"/>
      <c r="C71" s="8"/>
      <c r="D71" s="8"/>
      <c r="E71" s="8"/>
      <c r="G71" s="8"/>
      <c r="H71" s="8"/>
      <c r="I71" s="8"/>
      <c r="J71" s="8"/>
      <c r="K71" s="8"/>
    </row>
    <row r="72" spans="1:11" x14ac:dyDescent="0.35">
      <c r="A72" s="8"/>
      <c r="B72" s="8"/>
      <c r="C72" s="8"/>
      <c r="D72" s="8"/>
      <c r="E72" s="8"/>
      <c r="G72" s="8"/>
      <c r="H72" s="8"/>
      <c r="I72" s="8"/>
      <c r="J72" s="8"/>
      <c r="K72" s="8"/>
    </row>
    <row r="73" spans="1:11" x14ac:dyDescent="0.35">
      <c r="A73" s="8"/>
      <c r="B73" s="8"/>
      <c r="C73" s="8"/>
      <c r="D73" s="8"/>
      <c r="E73" s="8"/>
      <c r="G73" s="8"/>
      <c r="H73" s="8"/>
      <c r="I73" s="8"/>
      <c r="J73" s="8"/>
      <c r="K73" s="8"/>
    </row>
    <row r="74" spans="1:11" x14ac:dyDescent="0.35">
      <c r="A74" s="8"/>
      <c r="B74" s="8"/>
      <c r="C74" s="8"/>
      <c r="D74" s="8"/>
      <c r="E74" s="8"/>
      <c r="G74" s="8"/>
      <c r="H74" s="8"/>
      <c r="I74" s="8"/>
      <c r="J74" s="8"/>
      <c r="K74" s="8"/>
    </row>
    <row r="75" spans="1:11" x14ac:dyDescent="0.35">
      <c r="A75" s="8"/>
      <c r="B75" s="8"/>
      <c r="C75" s="8"/>
      <c r="D75" s="8"/>
      <c r="E75" s="8"/>
      <c r="G75" s="8"/>
      <c r="H75" s="8"/>
      <c r="I75" s="8"/>
      <c r="J75" s="8"/>
      <c r="K75" s="8"/>
    </row>
    <row r="76" spans="1:11" x14ac:dyDescent="0.35">
      <c r="A76" s="8"/>
      <c r="B76" s="8"/>
      <c r="C76" s="8"/>
      <c r="D76" s="8"/>
      <c r="E76" s="8"/>
      <c r="G76" s="8"/>
      <c r="H76" s="8"/>
      <c r="I76" s="8"/>
      <c r="J76" s="8"/>
      <c r="K76" s="8"/>
    </row>
    <row r="77" spans="1:11" x14ac:dyDescent="0.35">
      <c r="A77" s="8"/>
      <c r="B77" s="8"/>
      <c r="C77" s="8"/>
      <c r="D77" s="8"/>
      <c r="E77" s="8"/>
      <c r="G77" s="8"/>
      <c r="H77" s="8"/>
      <c r="I77" s="8"/>
      <c r="J77" s="8"/>
      <c r="K77" s="8"/>
    </row>
    <row r="78" spans="1:11" x14ac:dyDescent="0.35">
      <c r="A78" s="8"/>
      <c r="B78" s="8"/>
      <c r="C78" s="8"/>
      <c r="D78" s="8"/>
      <c r="E78" s="8"/>
      <c r="G78" s="8"/>
      <c r="H78" s="8"/>
      <c r="I78" s="8"/>
      <c r="J78" s="8"/>
      <c r="K78" s="8"/>
    </row>
    <row r="79" spans="1:11" x14ac:dyDescent="0.35">
      <c r="A79" s="8"/>
      <c r="B79" s="8"/>
      <c r="C79" s="8"/>
      <c r="D79" s="8"/>
      <c r="E79" s="8"/>
      <c r="G79" s="8"/>
      <c r="H79" s="8"/>
      <c r="I79" s="8"/>
      <c r="J79" s="8"/>
      <c r="K79" s="8"/>
    </row>
    <row r="80" spans="1:11" x14ac:dyDescent="0.35">
      <c r="A80" s="8"/>
      <c r="B80" s="8"/>
      <c r="C80" s="8"/>
      <c r="D80" s="8"/>
      <c r="E80" s="8"/>
      <c r="G80" s="8"/>
      <c r="H80" s="8"/>
      <c r="I80" s="8"/>
      <c r="J80" s="8"/>
      <c r="K80" s="8"/>
    </row>
    <row r="81" spans="1:11" x14ac:dyDescent="0.35">
      <c r="A81" s="8"/>
      <c r="B81" s="8"/>
      <c r="C81" s="8"/>
      <c r="D81" s="8"/>
      <c r="E81" s="8"/>
      <c r="G81" s="8"/>
      <c r="H81" s="8"/>
      <c r="I81" s="8"/>
      <c r="J81" s="8"/>
      <c r="K81" s="8"/>
    </row>
    <row r="82" spans="1:11" x14ac:dyDescent="0.35">
      <c r="A82" s="8"/>
      <c r="B82" s="8"/>
      <c r="C82" s="8"/>
      <c r="D82" s="8"/>
      <c r="E82" s="8"/>
      <c r="G82" s="8"/>
      <c r="H82" s="8"/>
      <c r="I82" s="8"/>
      <c r="J82" s="8"/>
      <c r="K82" s="8"/>
    </row>
    <row r="83" spans="1:11" x14ac:dyDescent="0.35">
      <c r="A83" s="8"/>
      <c r="B83" s="8"/>
      <c r="C83" s="8"/>
      <c r="D83" s="8"/>
      <c r="E83" s="8"/>
      <c r="G83" s="8"/>
      <c r="H83" s="8"/>
      <c r="I83" s="8"/>
      <c r="J83" s="8"/>
      <c r="K83" s="8"/>
    </row>
    <row r="84" spans="1:11" x14ac:dyDescent="0.35">
      <c r="A84" s="8"/>
      <c r="B84" s="8"/>
      <c r="C84" s="8"/>
      <c r="D84" s="8"/>
      <c r="E84" s="8"/>
      <c r="G84" s="8"/>
      <c r="H84" s="8"/>
      <c r="I84" s="8"/>
      <c r="J84" s="8"/>
      <c r="K84" s="8"/>
    </row>
    <row r="85" spans="1:11" x14ac:dyDescent="0.35">
      <c r="A85" s="8"/>
      <c r="B85" s="8"/>
      <c r="C85" s="8"/>
      <c r="D85" s="8"/>
      <c r="E85" s="8"/>
      <c r="G85" s="8"/>
      <c r="H85" s="8"/>
      <c r="I85" s="8"/>
      <c r="J85" s="8"/>
      <c r="K85" s="8"/>
    </row>
    <row r="86" spans="1:11" x14ac:dyDescent="0.35">
      <c r="A86" s="8"/>
      <c r="B86" s="8"/>
      <c r="C86" s="8"/>
      <c r="D86" s="8"/>
      <c r="E86" s="8"/>
      <c r="G86" s="8"/>
      <c r="H86" s="8"/>
      <c r="I86" s="8"/>
      <c r="J86" s="8"/>
      <c r="K86" s="8"/>
    </row>
    <row r="87" spans="1:11" x14ac:dyDescent="0.35">
      <c r="A87" s="8"/>
      <c r="B87" s="8"/>
      <c r="C87" s="8"/>
      <c r="D87" s="8"/>
      <c r="E87" s="8"/>
      <c r="G87" s="8"/>
      <c r="H87" s="8"/>
      <c r="I87" s="8"/>
      <c r="J87" s="8"/>
      <c r="K87" s="8"/>
    </row>
    <row r="88" spans="1:11" x14ac:dyDescent="0.35">
      <c r="A88" s="8"/>
      <c r="B88" s="8"/>
      <c r="C88" s="8"/>
      <c r="D88" s="8"/>
      <c r="E88" s="8"/>
      <c r="G88" s="8"/>
      <c r="H88" s="8"/>
      <c r="I88" s="8"/>
      <c r="J88" s="8"/>
      <c r="K88" s="8"/>
    </row>
    <row r="89" spans="1:11" x14ac:dyDescent="0.35">
      <c r="A89" s="8"/>
      <c r="B89" s="8"/>
      <c r="C89" s="8"/>
      <c r="D89" s="8"/>
      <c r="E89" s="8"/>
      <c r="G89" s="8"/>
      <c r="H89" s="8"/>
      <c r="I89" s="8"/>
      <c r="J89" s="8"/>
      <c r="K89" s="8"/>
    </row>
    <row r="90" spans="1:11" x14ac:dyDescent="0.35">
      <c r="A90" s="8"/>
      <c r="B90" s="8"/>
      <c r="C90" s="8"/>
      <c r="D90" s="8"/>
      <c r="E90" s="8"/>
      <c r="G90" s="8"/>
      <c r="H90" s="8"/>
      <c r="I90" s="8"/>
      <c r="J90" s="8"/>
      <c r="K90" s="8"/>
    </row>
    <row r="91" spans="1:11" x14ac:dyDescent="0.35">
      <c r="A91" s="8"/>
      <c r="B91" s="8"/>
      <c r="C91" s="8"/>
      <c r="D91" s="8"/>
      <c r="E91" s="8"/>
      <c r="G91" s="8"/>
      <c r="H91" s="8"/>
      <c r="I91" s="8"/>
      <c r="J91" s="8"/>
      <c r="K91" s="8"/>
    </row>
    <row r="92" spans="1:11" x14ac:dyDescent="0.35">
      <c r="A92" s="8"/>
      <c r="B92" s="8"/>
      <c r="C92" s="8"/>
      <c r="D92" s="8"/>
      <c r="E92" s="8"/>
      <c r="G92" s="8"/>
      <c r="H92" s="8"/>
      <c r="I92" s="8"/>
      <c r="J92" s="8"/>
      <c r="K92" s="8"/>
    </row>
    <row r="93" spans="1:11" x14ac:dyDescent="0.35">
      <c r="A93" s="8"/>
      <c r="B93" s="8"/>
      <c r="C93" s="8"/>
      <c r="D93" s="8"/>
      <c r="E93" s="8"/>
      <c r="G93" s="8"/>
      <c r="H93" s="8"/>
      <c r="I93" s="8"/>
      <c r="J93" s="8"/>
      <c r="K93" s="8"/>
    </row>
    <row r="94" spans="1:11" x14ac:dyDescent="0.35">
      <c r="A94" s="8"/>
      <c r="B94" s="8"/>
      <c r="C94" s="8"/>
      <c r="D94" s="8"/>
      <c r="E94" s="8"/>
      <c r="G94" s="8"/>
      <c r="H94" s="8"/>
      <c r="I94" s="8"/>
      <c r="J94" s="8"/>
      <c r="K94" s="8"/>
    </row>
    <row r="95" spans="1:11" x14ac:dyDescent="0.35">
      <c r="A95" s="8"/>
      <c r="B95" s="8"/>
      <c r="C95" s="8"/>
      <c r="D95" s="8"/>
      <c r="E95" s="8"/>
      <c r="G95" s="8"/>
      <c r="H95" s="8"/>
      <c r="I95" s="8"/>
      <c r="J95" s="8"/>
      <c r="K95" s="8"/>
    </row>
    <row r="96" spans="1:11" x14ac:dyDescent="0.35">
      <c r="A96" s="8"/>
      <c r="B96" s="8"/>
      <c r="C96" s="8"/>
      <c r="D96" s="8"/>
      <c r="E96" s="8"/>
      <c r="G96" s="8"/>
      <c r="H96" s="8"/>
      <c r="I96" s="8"/>
      <c r="J96" s="8"/>
      <c r="K96" s="8"/>
    </row>
    <row r="97" spans="1:11" x14ac:dyDescent="0.35">
      <c r="A97" s="8"/>
      <c r="B97" s="8"/>
      <c r="C97" s="8"/>
      <c r="D97" s="8"/>
      <c r="E97" s="8"/>
      <c r="G97" s="8"/>
      <c r="H97" s="8"/>
      <c r="I97" s="8"/>
      <c r="J97" s="8"/>
      <c r="K97" s="8"/>
    </row>
    <row r="98" spans="1:11" x14ac:dyDescent="0.35">
      <c r="A98" s="8"/>
      <c r="B98" s="8"/>
      <c r="C98" s="8"/>
      <c r="D98" s="8"/>
      <c r="E98" s="8"/>
      <c r="G98" s="8"/>
      <c r="H98" s="8"/>
      <c r="I98" s="8"/>
      <c r="J98" s="8"/>
      <c r="K98" s="8"/>
    </row>
    <row r="99" spans="1:11" x14ac:dyDescent="0.35">
      <c r="G99" s="8"/>
      <c r="H99" s="8"/>
      <c r="I99" s="8"/>
      <c r="J99" s="8"/>
      <c r="K99" s="8"/>
    </row>
    <row r="100" spans="1:11" x14ac:dyDescent="0.35">
      <c r="G100" s="8"/>
      <c r="H100" s="8"/>
      <c r="I100" s="8"/>
      <c r="J100" s="8"/>
      <c r="K100" s="8"/>
    </row>
    <row r="101" spans="1:11" x14ac:dyDescent="0.35">
      <c r="G101" s="8"/>
      <c r="H101" s="8"/>
      <c r="I101" s="8"/>
      <c r="J101" s="8"/>
      <c r="K101" s="8"/>
    </row>
  </sheetData>
  <protectedRanges>
    <protectedRange sqref="D3:E3" name="Range1_1"/>
    <protectedRange sqref="M8:M22" name="Range1_2"/>
    <protectedRange sqref="M31:M44" name="Range1_3"/>
  </protectedRanges>
  <conditionalFormatting sqref="C8 C52:D56 E8:E93 B9:B93">
    <cfRule type="cellIs" dxfId="1007" priority="211" operator="equal">
      <formula>"Y"</formula>
    </cfRule>
    <cfRule type="cellIs" dxfId="1006" priority="212" operator="equal">
      <formula>"Y"</formula>
    </cfRule>
    <cfRule type="cellIs" dxfId="1005" priority="213" operator="equal">
      <formula>"""Y"""</formula>
    </cfRule>
  </conditionalFormatting>
  <conditionalFormatting sqref="T44:T46">
    <cfRule type="cellIs" dxfId="1004" priority="205" operator="equal">
      <formula>"Y"</formula>
    </cfRule>
    <cfRule type="cellIs" dxfId="1003" priority="206" operator="equal">
      <formula>"Y"</formula>
    </cfRule>
    <cfRule type="cellIs" dxfId="1002" priority="207" operator="equal">
      <formula>"""Y"""</formula>
    </cfRule>
  </conditionalFormatting>
  <conditionalFormatting sqref="T31:T43">
    <cfRule type="cellIs" dxfId="1001" priority="208" operator="equal">
      <formula>"Y"</formula>
    </cfRule>
    <cfRule type="cellIs" dxfId="1000" priority="209" operator="equal">
      <formula>"Y"</formula>
    </cfRule>
    <cfRule type="cellIs" dxfId="999" priority="210" operator="equal">
      <formula>"""Y"""</formula>
    </cfRule>
  </conditionalFormatting>
  <conditionalFormatting sqref="V8:V50">
    <cfRule type="cellIs" dxfId="998" priority="202" operator="equal">
      <formula>"Y"</formula>
    </cfRule>
    <cfRule type="cellIs" dxfId="997" priority="203" operator="equal">
      <formula>"Y"</formula>
    </cfRule>
    <cfRule type="cellIs" dxfId="996" priority="204" operator="equal">
      <formula>"""Y"""</formula>
    </cfRule>
  </conditionalFormatting>
  <conditionalFormatting sqref="V9:V23">
    <cfRule type="cellIs" dxfId="995" priority="196" operator="equal">
      <formula>"Y"</formula>
    </cfRule>
    <cfRule type="cellIs" dxfId="994" priority="197" operator="equal">
      <formula>"Y"</formula>
    </cfRule>
    <cfRule type="cellIs" dxfId="993" priority="198" operator="equal">
      <formula>"""Y"""</formula>
    </cfRule>
  </conditionalFormatting>
  <conditionalFormatting sqref="I8:I13 I15:I21 I23 I44:I96">
    <cfRule type="cellIs" dxfId="992" priority="190" operator="equal">
      <formula>"Y"</formula>
    </cfRule>
    <cfRule type="cellIs" dxfId="991" priority="191" operator="equal">
      <formula>"Y"</formula>
    </cfRule>
    <cfRule type="cellIs" dxfId="990" priority="192" operator="equal">
      <formula>"""Y"""</formula>
    </cfRule>
  </conditionalFormatting>
  <conditionalFormatting sqref="C9 C57:D78 C80:C93 C19:C29 C32:D51 C11">
    <cfRule type="cellIs" dxfId="989" priority="193" operator="equal">
      <formula>"Y"</formula>
    </cfRule>
    <cfRule type="cellIs" dxfId="988" priority="194" operator="equal">
      <formula>"Y"</formula>
    </cfRule>
    <cfRule type="cellIs" dxfId="987" priority="195" operator="equal">
      <formula>"""Y"""</formula>
    </cfRule>
  </conditionalFormatting>
  <conditionalFormatting sqref="W8:W23">
    <cfRule type="cellIs" dxfId="986" priority="178" operator="equal">
      <formula>"Y"</formula>
    </cfRule>
    <cfRule type="cellIs" dxfId="985" priority="179" operator="equal">
      <formula>"Y"</formula>
    </cfRule>
    <cfRule type="cellIs" dxfId="984" priority="180" operator="equal">
      <formula>"""Y"""</formula>
    </cfRule>
  </conditionalFormatting>
  <conditionalFormatting sqref="K8:K96">
    <cfRule type="cellIs" dxfId="983" priority="187" operator="equal">
      <formula>"Y"</formula>
    </cfRule>
    <cfRule type="cellIs" dxfId="982" priority="188" operator="equal">
      <formula>"Y"</formula>
    </cfRule>
    <cfRule type="cellIs" dxfId="981" priority="189" operator="equal">
      <formula>"""Y"""</formula>
    </cfRule>
  </conditionalFormatting>
  <conditionalFormatting sqref="S8:S46">
    <cfRule type="cellIs" dxfId="980" priority="184" operator="equal">
      <formula>"Y"</formula>
    </cfRule>
    <cfRule type="cellIs" dxfId="979" priority="185" operator="equal">
      <formula>"Y"</formula>
    </cfRule>
    <cfRule type="cellIs" dxfId="978" priority="186" operator="equal">
      <formula>"""Y"""</formula>
    </cfRule>
  </conditionalFormatting>
  <conditionalFormatting sqref="B8">
    <cfRule type="cellIs" dxfId="977" priority="175" operator="equal">
      <formula>"Y"</formula>
    </cfRule>
    <cfRule type="cellIs" dxfId="976" priority="176" operator="equal">
      <formula>"Y"</formula>
    </cfRule>
    <cfRule type="cellIs" dxfId="975" priority="177" operator="equal">
      <formula>"""Y"""</formula>
    </cfRule>
  </conditionalFormatting>
  <conditionalFormatting sqref="H9:H96">
    <cfRule type="cellIs" dxfId="974" priority="169" operator="equal">
      <formula>"Y"</formula>
    </cfRule>
    <cfRule type="cellIs" dxfId="973" priority="170" operator="equal">
      <formula>"Y"</formula>
    </cfRule>
    <cfRule type="cellIs" dxfId="972" priority="171" operator="equal">
      <formula>"""Y"""</formula>
    </cfRule>
  </conditionalFormatting>
  <conditionalFormatting sqref="H8:H101">
    <cfRule type="cellIs" dxfId="971" priority="172" operator="equal">
      <formula>"Y"</formula>
    </cfRule>
    <cfRule type="cellIs" dxfId="970" priority="173" operator="equal">
      <formula>"Y"</formula>
    </cfRule>
    <cfRule type="cellIs" dxfId="969" priority="174" operator="equal">
      <formula>"""Y"""</formula>
    </cfRule>
  </conditionalFormatting>
  <conditionalFormatting sqref="R8:R50">
    <cfRule type="cellIs" dxfId="968" priority="163" operator="equal">
      <formula>"Y"</formula>
    </cfRule>
    <cfRule type="cellIs" dxfId="967" priority="164" operator="equal">
      <formula>"Y"</formula>
    </cfRule>
    <cfRule type="cellIs" dxfId="966" priority="165" operator="equal">
      <formula>"""Y"""</formula>
    </cfRule>
  </conditionalFormatting>
  <conditionalFormatting sqref="R9:R46">
    <cfRule type="cellIs" dxfId="965" priority="166" operator="equal">
      <formula>"Y"</formula>
    </cfRule>
    <cfRule type="cellIs" dxfId="964" priority="167" operator="equal">
      <formula>"Y"</formula>
    </cfRule>
    <cfRule type="cellIs" dxfId="963" priority="168" operator="equal">
      <formula>"""Y"""</formula>
    </cfRule>
  </conditionalFormatting>
  <conditionalFormatting sqref="R47:R50">
    <cfRule type="cellIs" dxfId="962" priority="154" operator="equal">
      <formula>"Y"</formula>
    </cfRule>
    <cfRule type="cellIs" dxfId="961" priority="155" operator="equal">
      <formula>"Y"</formula>
    </cfRule>
    <cfRule type="cellIs" dxfId="960" priority="156" operator="equal">
      <formula>"""Y"""</formula>
    </cfRule>
  </conditionalFormatting>
  <conditionalFormatting sqref="S47:S50">
    <cfRule type="cellIs" dxfId="959" priority="160" operator="equal">
      <formula>"Y"</formula>
    </cfRule>
    <cfRule type="cellIs" dxfId="958" priority="161" operator="equal">
      <formula>"Y"</formula>
    </cfRule>
    <cfRule type="cellIs" dxfId="957" priority="162" operator="equal">
      <formula>"""Y"""</formula>
    </cfRule>
  </conditionalFormatting>
  <conditionalFormatting sqref="R47:R50">
    <cfRule type="cellIs" dxfId="956" priority="157" operator="equal">
      <formula>"Y"</formula>
    </cfRule>
    <cfRule type="cellIs" dxfId="955" priority="158" operator="equal">
      <formula>"Y"</formula>
    </cfRule>
    <cfRule type="cellIs" dxfId="954" priority="159" operator="equal">
      <formula>"""Y"""</formula>
    </cfRule>
  </conditionalFormatting>
  <conditionalFormatting sqref="I97:I101">
    <cfRule type="cellIs" dxfId="953" priority="145" operator="equal">
      <formula>"Y"</formula>
    </cfRule>
    <cfRule type="cellIs" dxfId="952" priority="146" operator="equal">
      <formula>"Y"</formula>
    </cfRule>
    <cfRule type="cellIs" dxfId="951" priority="147" operator="equal">
      <formula>"""Y"""</formula>
    </cfRule>
  </conditionalFormatting>
  <conditionalFormatting sqref="E94:E98">
    <cfRule type="cellIs" dxfId="950" priority="148" operator="equal">
      <formula>"Y"</formula>
    </cfRule>
    <cfRule type="cellIs" dxfId="949" priority="149" operator="equal">
      <formula>"Y"</formula>
    </cfRule>
    <cfRule type="cellIs" dxfId="948" priority="150" operator="equal">
      <formula>"""Y"""</formula>
    </cfRule>
  </conditionalFormatting>
  <conditionalFormatting sqref="C94:C98">
    <cfRule type="cellIs" dxfId="947" priority="151" operator="equal">
      <formula>"Y"</formula>
    </cfRule>
    <cfRule type="cellIs" dxfId="946" priority="152" operator="equal">
      <formula>"Y"</formula>
    </cfRule>
    <cfRule type="cellIs" dxfId="945" priority="153" operator="equal">
      <formula>"""Y"""</formula>
    </cfRule>
  </conditionalFormatting>
  <conditionalFormatting sqref="K97:K101">
    <cfRule type="cellIs" dxfId="944" priority="142" operator="equal">
      <formula>"Y"</formula>
    </cfRule>
    <cfRule type="cellIs" dxfId="943" priority="143" operator="equal">
      <formula>"Y"</formula>
    </cfRule>
    <cfRule type="cellIs" dxfId="942" priority="144" operator="equal">
      <formula>"""Y"""</formula>
    </cfRule>
  </conditionalFormatting>
  <conditionalFormatting sqref="B94:B98">
    <cfRule type="cellIs" dxfId="941" priority="139" operator="equal">
      <formula>"Y"</formula>
    </cfRule>
    <cfRule type="cellIs" dxfId="940" priority="140" operator="equal">
      <formula>"Y"</formula>
    </cfRule>
    <cfRule type="cellIs" dxfId="939" priority="141" operator="equal">
      <formula>"""Y"""</formula>
    </cfRule>
  </conditionalFormatting>
  <conditionalFormatting sqref="H97:H101">
    <cfRule type="cellIs" dxfId="938" priority="133" operator="equal">
      <formula>"Y"</formula>
    </cfRule>
    <cfRule type="cellIs" dxfId="937" priority="134" operator="equal">
      <formula>"Y"</formula>
    </cfRule>
    <cfRule type="cellIs" dxfId="936" priority="135" operator="equal">
      <formula>"""Y"""</formula>
    </cfRule>
  </conditionalFormatting>
  <conditionalFormatting sqref="H97:H101">
    <cfRule type="cellIs" dxfId="935" priority="136" operator="equal">
      <formula>"Y"</formula>
    </cfRule>
    <cfRule type="cellIs" dxfId="934" priority="137" operator="equal">
      <formula>"Y"</formula>
    </cfRule>
    <cfRule type="cellIs" dxfId="933" priority="138" operator="equal">
      <formula>"""Y"""</formula>
    </cfRule>
  </conditionalFormatting>
  <conditionalFormatting sqref="V24:V50">
    <cfRule type="cellIs" dxfId="932" priority="130" operator="equal">
      <formula>"Y"</formula>
    </cfRule>
    <cfRule type="cellIs" dxfId="931" priority="131" operator="equal">
      <formula>"Y"</formula>
    </cfRule>
    <cfRule type="cellIs" dxfId="930" priority="132" operator="equal">
      <formula>"""Y"""</formula>
    </cfRule>
  </conditionalFormatting>
  <conditionalFormatting sqref="W24:W50">
    <cfRule type="cellIs" dxfId="929" priority="127" operator="equal">
      <formula>"Y"</formula>
    </cfRule>
    <cfRule type="cellIs" dxfId="928" priority="128" operator="equal">
      <formula>"Y"</formula>
    </cfRule>
    <cfRule type="cellIs" dxfId="927" priority="129" operator="equal">
      <formula>"""Y"""</formula>
    </cfRule>
  </conditionalFormatting>
  <conditionalFormatting sqref="D8:D9 D67:D78 D80:D93 D19:D29 D32:D51 D11">
    <cfRule type="cellIs" dxfId="926" priority="124" operator="equal">
      <formula>"Y"</formula>
    </cfRule>
    <cfRule type="cellIs" dxfId="925" priority="125" operator="equal">
      <formula>"Y"</formula>
    </cfRule>
    <cfRule type="cellIs" dxfId="924" priority="126" operator="equal">
      <formula>"""Y"""</formula>
    </cfRule>
  </conditionalFormatting>
  <conditionalFormatting sqref="D94:D98">
    <cfRule type="cellIs" dxfId="923" priority="121" operator="equal">
      <formula>"Y"</formula>
    </cfRule>
    <cfRule type="cellIs" dxfId="922" priority="122" operator="equal">
      <formula>"Y"</formula>
    </cfRule>
    <cfRule type="cellIs" dxfId="921" priority="123" operator="equal">
      <formula>"""Y"""</formula>
    </cfRule>
  </conditionalFormatting>
  <conditionalFormatting sqref="J8:J13 J15:J21 J23 J44:J96">
    <cfRule type="cellIs" dxfId="920" priority="118" operator="equal">
      <formula>"Y"</formula>
    </cfRule>
    <cfRule type="cellIs" dxfId="919" priority="119" operator="equal">
      <formula>"Y"</formula>
    </cfRule>
    <cfRule type="cellIs" dxfId="918" priority="120" operator="equal">
      <formula>"""Y"""</formula>
    </cfRule>
  </conditionalFormatting>
  <conditionalFormatting sqref="J97:J101">
    <cfRule type="cellIs" dxfId="917" priority="115" operator="equal">
      <formula>"Y"</formula>
    </cfRule>
    <cfRule type="cellIs" dxfId="916" priority="116" operator="equal">
      <formula>"Y"</formula>
    </cfRule>
    <cfRule type="cellIs" dxfId="915" priority="117" operator="equal">
      <formula>"""Y"""</formula>
    </cfRule>
  </conditionalFormatting>
  <conditionalFormatting sqref="D57:D66">
    <cfRule type="cellIs" dxfId="914" priority="112" operator="equal">
      <formula>"Y"</formula>
    </cfRule>
    <cfRule type="cellIs" dxfId="913" priority="113" operator="equal">
      <formula>"Y"</formula>
    </cfRule>
    <cfRule type="cellIs" dxfId="912" priority="114" operator="equal">
      <formula>"""Y"""</formula>
    </cfRule>
  </conditionalFormatting>
  <conditionalFormatting sqref="C79:D79">
    <cfRule type="cellIs" dxfId="911" priority="109" operator="equal">
      <formula>"Y"</formula>
    </cfRule>
    <cfRule type="cellIs" dxfId="910" priority="110" operator="equal">
      <formula>"Y"</formula>
    </cfRule>
    <cfRule type="cellIs" dxfId="909" priority="111" operator="equal">
      <formula>"""Y"""</formula>
    </cfRule>
  </conditionalFormatting>
  <conditionalFormatting sqref="D79">
    <cfRule type="cellIs" dxfId="908" priority="106" operator="equal">
      <formula>"Y"</formula>
    </cfRule>
    <cfRule type="cellIs" dxfId="907" priority="107" operator="equal">
      <formula>"Y"</formula>
    </cfRule>
    <cfRule type="cellIs" dxfId="906" priority="108" operator="equal">
      <formula>"""Y"""</formula>
    </cfRule>
  </conditionalFormatting>
  <conditionalFormatting sqref="N11:N23 N8:N9">
    <cfRule type="cellIs" dxfId="905" priority="103" operator="equal">
      <formula>"Y"</formula>
    </cfRule>
    <cfRule type="cellIs" dxfId="904" priority="104" operator="equal">
      <formula>"Y"</formula>
    </cfRule>
    <cfRule type="cellIs" dxfId="903" priority="105" operator="equal">
      <formula>"""Y"""</formula>
    </cfRule>
  </conditionalFormatting>
  <conditionalFormatting sqref="N10">
    <cfRule type="cellIs" dxfId="902" priority="100" operator="equal">
      <formula>"Y"</formula>
    </cfRule>
    <cfRule type="cellIs" dxfId="901" priority="101" operator="equal">
      <formula>"Y"</formula>
    </cfRule>
    <cfRule type="cellIs" dxfId="900" priority="102" operator="equal">
      <formula>"""Y"""</formula>
    </cfRule>
  </conditionalFormatting>
  <conditionalFormatting sqref="O8:O23">
    <cfRule type="cellIs" dxfId="899" priority="97" operator="equal">
      <formula>"Y"</formula>
    </cfRule>
    <cfRule type="cellIs" dxfId="898" priority="98" operator="equal">
      <formula>"Y"</formula>
    </cfRule>
    <cfRule type="cellIs" dxfId="897" priority="99" operator="equal">
      <formula>"""Y"""</formula>
    </cfRule>
  </conditionalFormatting>
  <conditionalFormatting sqref="N34 O31:O34 N35:O45">
    <cfRule type="cellIs" dxfId="896" priority="94" operator="equal">
      <formula>"Y"</formula>
    </cfRule>
    <cfRule type="cellIs" dxfId="895" priority="95" operator="equal">
      <formula>"Y"</formula>
    </cfRule>
    <cfRule type="cellIs" dxfId="894" priority="96" operator="equal">
      <formula>"""Y"""</formula>
    </cfRule>
  </conditionalFormatting>
  <conditionalFormatting sqref="N31:N32">
    <cfRule type="cellIs" dxfId="893" priority="91" operator="equal">
      <formula>"Y"</formula>
    </cfRule>
    <cfRule type="cellIs" dxfId="892" priority="92" operator="equal">
      <formula>"Y"</formula>
    </cfRule>
    <cfRule type="cellIs" dxfId="891" priority="93" operator="equal">
      <formula>"""Y"""</formula>
    </cfRule>
  </conditionalFormatting>
  <conditionalFormatting sqref="O24:O26">
    <cfRule type="cellIs" dxfId="890" priority="85" operator="equal">
      <formula>"Y"</formula>
    </cfRule>
    <cfRule type="cellIs" dxfId="889" priority="86" operator="equal">
      <formula>"Y"</formula>
    </cfRule>
    <cfRule type="cellIs" dxfId="888" priority="87" operator="equal">
      <formula>"""Y"""</formula>
    </cfRule>
  </conditionalFormatting>
  <conditionalFormatting sqref="N24:N26">
    <cfRule type="cellIs" dxfId="887" priority="88" operator="equal">
      <formula>"Y"</formula>
    </cfRule>
    <cfRule type="cellIs" dxfId="886" priority="89" operator="equal">
      <formula>"Y"</formula>
    </cfRule>
    <cfRule type="cellIs" dxfId="885" priority="90" operator="equal">
      <formula>"""Y"""</formula>
    </cfRule>
  </conditionalFormatting>
  <conditionalFormatting sqref="N33">
    <cfRule type="cellIs" dxfId="884" priority="79" operator="equal">
      <formula>"Y"</formula>
    </cfRule>
    <cfRule type="cellIs" dxfId="883" priority="80" operator="equal">
      <formula>"Y"</formula>
    </cfRule>
    <cfRule type="cellIs" dxfId="882" priority="81" operator="equal">
      <formula>"""Y"""</formula>
    </cfRule>
  </conditionalFormatting>
  <conditionalFormatting sqref="N33">
    <cfRule type="cellIs" dxfId="881" priority="82" operator="equal">
      <formula>"Y"</formula>
    </cfRule>
    <cfRule type="cellIs" dxfId="880" priority="83" operator="equal">
      <formula>"Y"</formula>
    </cfRule>
    <cfRule type="cellIs" dxfId="879" priority="84" operator="equal">
      <formula>"""Y"""</formula>
    </cfRule>
  </conditionalFormatting>
  <conditionalFormatting sqref="C12">
    <cfRule type="cellIs" dxfId="878" priority="76" operator="equal">
      <formula>"Y"</formula>
    </cfRule>
    <cfRule type="cellIs" dxfId="877" priority="77" operator="equal">
      <formula>"Y"</formula>
    </cfRule>
    <cfRule type="cellIs" dxfId="876" priority="78" operator="equal">
      <formula>"""Y"""</formula>
    </cfRule>
  </conditionalFormatting>
  <conditionalFormatting sqref="D12">
    <cfRule type="cellIs" dxfId="875" priority="73" operator="equal">
      <formula>"Y"</formula>
    </cfRule>
    <cfRule type="cellIs" dxfId="874" priority="74" operator="equal">
      <formula>"Y"</formula>
    </cfRule>
    <cfRule type="cellIs" dxfId="873" priority="75" operator="equal">
      <formula>"""Y"""</formula>
    </cfRule>
  </conditionalFormatting>
  <conditionalFormatting sqref="C13">
    <cfRule type="cellIs" dxfId="872" priority="70" operator="equal">
      <formula>"Y"</formula>
    </cfRule>
    <cfRule type="cellIs" dxfId="871" priority="71" operator="equal">
      <formula>"Y"</formula>
    </cfRule>
    <cfRule type="cellIs" dxfId="870" priority="72" operator="equal">
      <formula>"""Y"""</formula>
    </cfRule>
  </conditionalFormatting>
  <conditionalFormatting sqref="D13">
    <cfRule type="cellIs" dxfId="869" priority="67" operator="equal">
      <formula>"Y"</formula>
    </cfRule>
    <cfRule type="cellIs" dxfId="868" priority="68" operator="equal">
      <formula>"Y"</formula>
    </cfRule>
    <cfRule type="cellIs" dxfId="867" priority="69" operator="equal">
      <formula>"""Y"""</formula>
    </cfRule>
  </conditionalFormatting>
  <conditionalFormatting sqref="C14">
    <cfRule type="cellIs" dxfId="866" priority="64" operator="equal">
      <formula>"Y"</formula>
    </cfRule>
    <cfRule type="cellIs" dxfId="865" priority="65" operator="equal">
      <formula>"Y"</formula>
    </cfRule>
    <cfRule type="cellIs" dxfId="864" priority="66" operator="equal">
      <formula>"""Y"""</formula>
    </cfRule>
  </conditionalFormatting>
  <conditionalFormatting sqref="D14">
    <cfRule type="cellIs" dxfId="863" priority="61" operator="equal">
      <formula>"Y"</formula>
    </cfRule>
    <cfRule type="cellIs" dxfId="862" priority="62" operator="equal">
      <formula>"Y"</formula>
    </cfRule>
    <cfRule type="cellIs" dxfId="861" priority="63" operator="equal">
      <formula>"""Y"""</formula>
    </cfRule>
  </conditionalFormatting>
  <conditionalFormatting sqref="C15">
    <cfRule type="cellIs" dxfId="860" priority="58" operator="equal">
      <formula>"Y"</formula>
    </cfRule>
    <cfRule type="cellIs" dxfId="859" priority="59" operator="equal">
      <formula>"Y"</formula>
    </cfRule>
    <cfRule type="cellIs" dxfId="858" priority="60" operator="equal">
      <formula>"""Y"""</formula>
    </cfRule>
  </conditionalFormatting>
  <conditionalFormatting sqref="D15">
    <cfRule type="cellIs" dxfId="857" priority="55" operator="equal">
      <formula>"Y"</formula>
    </cfRule>
    <cfRule type="cellIs" dxfId="856" priority="56" operator="equal">
      <formula>"Y"</formula>
    </cfRule>
    <cfRule type="cellIs" dxfId="855" priority="57" operator="equal">
      <formula>"""Y"""</formula>
    </cfRule>
  </conditionalFormatting>
  <conditionalFormatting sqref="C16">
    <cfRule type="cellIs" dxfId="854" priority="52" operator="equal">
      <formula>"Y"</formula>
    </cfRule>
    <cfRule type="cellIs" dxfId="853" priority="53" operator="equal">
      <formula>"Y"</formula>
    </cfRule>
    <cfRule type="cellIs" dxfId="852" priority="54" operator="equal">
      <formula>"""Y"""</formula>
    </cfRule>
  </conditionalFormatting>
  <conditionalFormatting sqref="D16">
    <cfRule type="cellIs" dxfId="851" priority="49" operator="equal">
      <formula>"Y"</formula>
    </cfRule>
    <cfRule type="cellIs" dxfId="850" priority="50" operator="equal">
      <formula>"Y"</formula>
    </cfRule>
    <cfRule type="cellIs" dxfId="849" priority="51" operator="equal">
      <formula>"""Y"""</formula>
    </cfRule>
  </conditionalFormatting>
  <conditionalFormatting sqref="C17">
    <cfRule type="cellIs" dxfId="848" priority="46" operator="equal">
      <formula>"Y"</formula>
    </cfRule>
    <cfRule type="cellIs" dxfId="847" priority="47" operator="equal">
      <formula>"Y"</formula>
    </cfRule>
    <cfRule type="cellIs" dxfId="846" priority="48" operator="equal">
      <formula>"""Y"""</formula>
    </cfRule>
  </conditionalFormatting>
  <conditionalFormatting sqref="D17">
    <cfRule type="cellIs" dxfId="845" priority="43" operator="equal">
      <formula>"Y"</formula>
    </cfRule>
    <cfRule type="cellIs" dxfId="844" priority="44" operator="equal">
      <formula>"Y"</formula>
    </cfRule>
    <cfRule type="cellIs" dxfId="843" priority="45" operator="equal">
      <formula>"""Y"""</formula>
    </cfRule>
  </conditionalFormatting>
  <conditionalFormatting sqref="C18">
    <cfRule type="cellIs" dxfId="842" priority="40" operator="equal">
      <formula>"Y"</formula>
    </cfRule>
    <cfRule type="cellIs" dxfId="841" priority="41" operator="equal">
      <formula>"Y"</formula>
    </cfRule>
    <cfRule type="cellIs" dxfId="840" priority="42" operator="equal">
      <formula>"""Y"""</formula>
    </cfRule>
  </conditionalFormatting>
  <conditionalFormatting sqref="D18">
    <cfRule type="cellIs" dxfId="839" priority="37" operator="equal">
      <formula>"Y"</formula>
    </cfRule>
    <cfRule type="cellIs" dxfId="838" priority="38" operator="equal">
      <formula>"Y"</formula>
    </cfRule>
    <cfRule type="cellIs" dxfId="837" priority="39" operator="equal">
      <formula>"""Y"""</formula>
    </cfRule>
  </conditionalFormatting>
  <conditionalFormatting sqref="C30">
    <cfRule type="cellIs" dxfId="836" priority="34" operator="equal">
      <formula>"Y"</formula>
    </cfRule>
    <cfRule type="cellIs" dxfId="835" priority="35" operator="equal">
      <formula>"Y"</formula>
    </cfRule>
    <cfRule type="cellIs" dxfId="834" priority="36" operator="equal">
      <formula>"""Y"""</formula>
    </cfRule>
  </conditionalFormatting>
  <conditionalFormatting sqref="D30">
    <cfRule type="cellIs" dxfId="833" priority="31" operator="equal">
      <formula>"Y"</formula>
    </cfRule>
    <cfRule type="cellIs" dxfId="832" priority="32" operator="equal">
      <formula>"Y"</formula>
    </cfRule>
    <cfRule type="cellIs" dxfId="831" priority="33" operator="equal">
      <formula>"""Y"""</formula>
    </cfRule>
  </conditionalFormatting>
  <conditionalFormatting sqref="C31">
    <cfRule type="cellIs" dxfId="830" priority="28" operator="equal">
      <formula>"Y"</formula>
    </cfRule>
    <cfRule type="cellIs" dxfId="829" priority="29" operator="equal">
      <formula>"Y"</formula>
    </cfRule>
    <cfRule type="cellIs" dxfId="828" priority="30" operator="equal">
      <formula>"""Y"""</formula>
    </cfRule>
  </conditionalFormatting>
  <conditionalFormatting sqref="D31">
    <cfRule type="cellIs" dxfId="827" priority="25" operator="equal">
      <formula>"Y"</formula>
    </cfRule>
    <cfRule type="cellIs" dxfId="826" priority="26" operator="equal">
      <formula>"Y"</formula>
    </cfRule>
    <cfRule type="cellIs" dxfId="825" priority="27" operator="equal">
      <formula>"""Y"""</formula>
    </cfRule>
  </conditionalFormatting>
  <conditionalFormatting sqref="I14">
    <cfRule type="cellIs" dxfId="824" priority="22" operator="equal">
      <formula>"Y"</formula>
    </cfRule>
    <cfRule type="cellIs" dxfId="823" priority="23" operator="equal">
      <formula>"Y"</formula>
    </cfRule>
    <cfRule type="cellIs" dxfId="822" priority="24" operator="equal">
      <formula>"""Y"""</formula>
    </cfRule>
  </conditionalFormatting>
  <conditionalFormatting sqref="J14">
    <cfRule type="cellIs" dxfId="821" priority="19" operator="equal">
      <formula>"Y"</formula>
    </cfRule>
    <cfRule type="cellIs" dxfId="820" priority="20" operator="equal">
      <formula>"Y"</formula>
    </cfRule>
    <cfRule type="cellIs" dxfId="819" priority="21" operator="equal">
      <formula>"""Y"""</formula>
    </cfRule>
  </conditionalFormatting>
  <conditionalFormatting sqref="I22">
    <cfRule type="cellIs" dxfId="818" priority="16" operator="equal">
      <formula>"Y"</formula>
    </cfRule>
    <cfRule type="cellIs" dxfId="817" priority="17" operator="equal">
      <formula>"Y"</formula>
    </cfRule>
    <cfRule type="cellIs" dxfId="816" priority="18" operator="equal">
      <formula>"""Y"""</formula>
    </cfRule>
  </conditionalFormatting>
  <conditionalFormatting sqref="J22">
    <cfRule type="cellIs" dxfId="815" priority="13" operator="equal">
      <formula>"Y"</formula>
    </cfRule>
    <cfRule type="cellIs" dxfId="814" priority="14" operator="equal">
      <formula>"Y"</formula>
    </cfRule>
    <cfRule type="cellIs" dxfId="813" priority="15" operator="equal">
      <formula>"""Y"""</formula>
    </cfRule>
  </conditionalFormatting>
  <conditionalFormatting sqref="I24:I43">
    <cfRule type="cellIs" dxfId="812" priority="10" operator="equal">
      <formula>"Y"</formula>
    </cfRule>
    <cfRule type="cellIs" dxfId="811" priority="11" operator="equal">
      <formula>"Y"</formula>
    </cfRule>
    <cfRule type="cellIs" dxfId="810" priority="12" operator="equal">
      <formula>"""Y"""</formula>
    </cfRule>
  </conditionalFormatting>
  <conditionalFormatting sqref="J24:J43">
    <cfRule type="cellIs" dxfId="809" priority="7" operator="equal">
      <formula>"Y"</formula>
    </cfRule>
    <cfRule type="cellIs" dxfId="808" priority="8" operator="equal">
      <formula>"Y"</formula>
    </cfRule>
    <cfRule type="cellIs" dxfId="807" priority="9" operator="equal">
      <formula>"""Y"""</formula>
    </cfRule>
  </conditionalFormatting>
  <conditionalFormatting sqref="C10">
    <cfRule type="cellIs" dxfId="806" priority="4" operator="equal">
      <formula>"Y"</formula>
    </cfRule>
    <cfRule type="cellIs" dxfId="805" priority="5" operator="equal">
      <formula>"Y"</formula>
    </cfRule>
    <cfRule type="cellIs" dxfId="804" priority="6" operator="equal">
      <formula>"""Y"""</formula>
    </cfRule>
  </conditionalFormatting>
  <conditionalFormatting sqref="D10">
    <cfRule type="cellIs" dxfId="803" priority="1" operator="equal">
      <formula>"Y"</formula>
    </cfRule>
    <cfRule type="cellIs" dxfId="802" priority="2" operator="equal">
      <formula>"Y"</formula>
    </cfRule>
    <cfRule type="cellIs" dxfId="801" priority="3" operator="equal">
      <formula>"""Y"""</formula>
    </cfRule>
  </conditionalFormatting>
  <dataValidations count="15">
    <dataValidation type="custom" allowBlank="1" showInputMessage="1" showErrorMessage="1" errorTitle="Duplicate Attribute resolution " error="There is already an attribute resolution defined with this name._x000a_Duplicate Attribute resolution are not allowed. " sqref="A55 A57:A67 A77" xr:uid="{B56FC49F-A57D-D14C-BE74-9DAAD06B0306}">
      <formula1>COUNTIF($A$3:A55,A55) &lt; 2</formula1>
    </dataValidation>
    <dataValidation operator="greaterThan" allowBlank="1" showInputMessage="1" showErrorMessage="1" sqref="C4" xr:uid="{0A8D3AC3-65C8-1A42-9DB9-765DBE442206}"/>
    <dataValidation type="whole" allowBlank="1" showInputMessage="1" showErrorMessage="1" sqref="F8:F55" xr:uid="{E6681215-A635-8A48-B0A7-32B6FFF57F30}">
      <formula1>1</formula1>
      <formula2>20</formula2>
    </dataValidation>
    <dataValidation type="list" allowBlank="1" showInputMessage="1" showErrorMessage="1" sqref="U8:U50 Q8:Q50 M23 M45" xr:uid="{FCABB33F-1ECD-3741-8491-9CA7D7738D74}">
      <formula1>expressionList</formula1>
    </dataValidation>
    <dataValidation type="custom" allowBlank="1" showInputMessage="1" showErrorMessage="1" errorTitle="Duplicate Expression Name" error="Duplicate Expression names are not allowed. Please rename the expression" sqref="M8:M22 M31:M44" xr:uid="{068A46B1-1FE2-3540-B945-C4F454F2B957}">
      <formula1>COUNTIF(expressionList,M8) &lt; 2</formula1>
    </dataValidation>
    <dataValidation type="list" operator="greaterThan" allowBlank="1" showInputMessage="1" showErrorMessage="1" sqref="B2:B3" xr:uid="{7903C38E-AA6A-6A48-9745-447839BCD2B0}">
      <formula1>Enable_Values</formula1>
    </dataValidation>
    <dataValidation type="list" showInputMessage="1" showErrorMessage="1" sqref="O31:O45 S8:S50 W8:W50 I8:K101 O8:O23 C29:C98 C8 E8:E98 D8 C10:C27 D10:D27 D29:D98" xr:uid="{41D70658-ED5A-484D-B95C-AACA091DDF19}">
      <formula1>applicableValues</formula1>
    </dataValidation>
    <dataValidation type="custom" showInputMessage="1" showErrorMessage="1" errorTitle="Duplicate Label" error="Duplicate labels are not allowed. Please rename the label." sqref="Q51:W52" xr:uid="{41A44D6E-C9C3-ED4B-BE86-20B656899A9E}">
      <formula1>COUNTIF($U$8:$U$96,$V51) &lt; 2</formula1>
    </dataValidation>
    <dataValidation type="date" operator="greaterThanOrEqual" allowBlank="1" showInputMessage="1" showErrorMessage="1" errorTitle="Invalid End Date" error="End Date should be greater then or equal to Start date" sqref="E3" xr:uid="{4B729BE2-9EA3-3A40-BDE7-2562B18DA2F2}">
      <formula1>D3</formula1>
    </dataValidation>
    <dataValidation type="custom" showInputMessage="1" showErrorMessage="1" errorTitle="Duplicate Label" error="Duplicate labels are not allowed. Please rename the label." sqref="H8:H101 N33" xr:uid="{FE9EAD6A-FB97-BD4A-8D4A-02FC417734AA}">
      <formula1>COUNTIF(albis_orig_n_resolved_cols,H8) &lt; 2</formula1>
    </dataValidation>
    <dataValidation type="custom" showInputMessage="1" showErrorMessage="1" errorTitle="Duplicate Label" error="Duplicate labels are not allowed. Please rename the label." sqref="R8:R50" xr:uid="{552EE47C-F2B9-264B-ADDE-251DD8B81040}">
      <formula1>COUNTIF(ff_derived_dimensions,R8) &lt; 2</formula1>
    </dataValidation>
    <dataValidation type="custom" showInputMessage="1" showErrorMessage="1" errorTitle="Duplicate Label" error="Duplicate labels are not allowed. Please rename the label." sqref="N8:N23 N31:N32 N34:N45" xr:uid="{81D434AE-9C18-AF48-8C0F-ABCD050CE934}">
      <formula1>COUNTIF(ff_standard_metrics,N8) &lt; 2</formula1>
    </dataValidation>
    <dataValidation type="custom" showInputMessage="1" showErrorMessage="1" errorTitle="Duplicate Label" error="Duplicate labels are not allowed. Please rename the label." sqref="V8:V50" xr:uid="{D455A2C8-5D21-6E48-9545-88EAB5FF1E9B}">
      <formula1>COUNTIF(ff_derived_metrics,V8) &lt; 2</formula1>
    </dataValidation>
    <dataValidation type="custom" showInputMessage="1" showErrorMessage="1" errorTitle="Duplicate Label" error="Duplicate labels are not allowed. Please rename the label." sqref="B8:B98" xr:uid="{AB3FD301-359C-824F-A3FA-40332D5480B7}">
      <formula1>COUNTIF(elbis_orig_n_resolved_cols,B8) &lt; 2</formula1>
    </dataValidation>
    <dataValidation showInputMessage="1" showErrorMessage="1" sqref="C28 D28" xr:uid="{90A84EB8-6C38-DE43-B11B-14B131DBCE2C}"/>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7A11E-BC9B-EE4E-B558-1A77C8D3BD76}">
  <sheetPr codeName="Sheet16"/>
  <dimension ref="A1:B4"/>
  <sheetViews>
    <sheetView workbookViewId="0">
      <selection activeCell="B3" sqref="B3"/>
    </sheetView>
  </sheetViews>
  <sheetFormatPr defaultColWidth="8.81640625" defaultRowHeight="14.5" x14ac:dyDescent="0.35"/>
  <cols>
    <col min="1" max="1" width="19.1796875" style="28" bestFit="1" customWidth="1"/>
    <col min="2" max="2" width="24.1796875" style="28" bestFit="1" customWidth="1"/>
    <col min="3" max="16384" width="8.81640625" style="28"/>
  </cols>
  <sheetData>
    <row r="1" spans="1:2" x14ac:dyDescent="0.35">
      <c r="A1" s="113" t="s">
        <v>1417</v>
      </c>
      <c r="B1" s="113"/>
    </row>
    <row r="2" spans="1:2" x14ac:dyDescent="0.35">
      <c r="A2" s="29" t="s">
        <v>230</v>
      </c>
      <c r="B2" s="29" t="s">
        <v>231</v>
      </c>
    </row>
    <row r="3" spans="1:2" x14ac:dyDescent="0.35">
      <c r="A3" s="8" t="s">
        <v>1418</v>
      </c>
      <c r="B3" s="78" t="s">
        <v>1667</v>
      </c>
    </row>
    <row r="4" spans="1:2" x14ac:dyDescent="0.35">
      <c r="A4" s="8" t="s">
        <v>1419</v>
      </c>
      <c r="B4" s="77" t="str">
        <f>DDM_Modeling!B4</f>
        <v>mspallstate</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10C4-8198-3F40-9636-8A0A12376821}">
  <sheetPr codeName="Sheet125"/>
  <dimension ref="B3:M116"/>
  <sheetViews>
    <sheetView topLeftCell="A24" zoomScaleNormal="100" workbookViewId="0">
      <selection activeCell="A47" sqref="A47"/>
    </sheetView>
  </sheetViews>
  <sheetFormatPr defaultColWidth="8.6328125" defaultRowHeight="14.5" x14ac:dyDescent="0.35"/>
  <cols>
    <col min="1" max="1" width="8.6328125" style="28"/>
    <col min="2" max="2" width="53.36328125" style="28" bestFit="1" customWidth="1"/>
    <col min="3" max="3" width="49.81640625" style="178" customWidth="1"/>
    <col min="4" max="4" width="41.6328125" style="178" customWidth="1"/>
    <col min="5" max="9" width="18.81640625" style="28" customWidth="1"/>
    <col min="10" max="10" width="16" style="28" bestFit="1" customWidth="1"/>
    <col min="11" max="11" width="8.6328125" style="28"/>
    <col min="12" max="12" width="30.36328125" style="28" bestFit="1" customWidth="1"/>
    <col min="13" max="13" width="25.36328125" style="28" bestFit="1" customWidth="1"/>
    <col min="14" max="14" width="16" style="28" bestFit="1" customWidth="1"/>
    <col min="15" max="16384" width="8.6328125" style="28"/>
  </cols>
  <sheetData>
    <row r="3" spans="2:13" x14ac:dyDescent="0.35">
      <c r="B3" s="25" t="s">
        <v>1474</v>
      </c>
      <c r="C3" s="166"/>
      <c r="D3" s="166"/>
      <c r="E3" s="25"/>
      <c r="F3" s="25"/>
      <c r="G3" s="25"/>
      <c r="H3" s="25"/>
      <c r="I3" s="25"/>
      <c r="L3" s="113" t="s">
        <v>1336</v>
      </c>
      <c r="M3" s="8"/>
    </row>
    <row r="4" spans="2:13" x14ac:dyDescent="0.35">
      <c r="B4" s="16" t="s">
        <v>1475</v>
      </c>
      <c r="C4" s="29" t="s">
        <v>1476</v>
      </c>
      <c r="D4" s="29" t="s">
        <v>1477</v>
      </c>
      <c r="E4" s="29" t="s">
        <v>1478</v>
      </c>
      <c r="F4" s="29" t="s">
        <v>1479</v>
      </c>
      <c r="G4" s="29" t="s">
        <v>1480</v>
      </c>
      <c r="H4" s="29" t="s">
        <v>1481</v>
      </c>
      <c r="I4" s="29" t="s">
        <v>1482</v>
      </c>
      <c r="L4" s="29" t="s">
        <v>1483</v>
      </c>
      <c r="M4" s="73" t="b">
        <v>0</v>
      </c>
    </row>
    <row r="5" spans="2:13" x14ac:dyDescent="0.35">
      <c r="B5" s="49" t="s">
        <v>1484</v>
      </c>
      <c r="C5" s="167" t="s">
        <v>1485</v>
      </c>
      <c r="D5" s="167" t="s">
        <v>1486</v>
      </c>
      <c r="E5" s="71" t="s">
        <v>1487</v>
      </c>
      <c r="F5" s="71"/>
      <c r="G5" s="71"/>
      <c r="H5" s="71"/>
      <c r="I5" s="71"/>
      <c r="L5" s="29" t="s">
        <v>1488</v>
      </c>
      <c r="M5" s="73" t="b">
        <v>1</v>
      </c>
    </row>
    <row r="6" spans="2:13" ht="29" x14ac:dyDescent="0.35">
      <c r="B6" s="168" t="s">
        <v>1489</v>
      </c>
      <c r="C6" s="169" t="s">
        <v>1490</v>
      </c>
      <c r="D6" s="170" t="s">
        <v>1491</v>
      </c>
      <c r="E6" s="8" t="s">
        <v>1379</v>
      </c>
      <c r="F6" s="81"/>
      <c r="G6" s="81"/>
      <c r="H6" s="81"/>
      <c r="I6" s="81"/>
    </row>
    <row r="7" spans="2:13" x14ac:dyDescent="0.35">
      <c r="B7" s="56" t="s">
        <v>1492</v>
      </c>
      <c r="C7" s="169" t="s">
        <v>1493</v>
      </c>
      <c r="D7" s="169"/>
      <c r="E7" s="71" t="s">
        <v>1494</v>
      </c>
      <c r="F7" s="71"/>
      <c r="G7" s="71"/>
      <c r="H7" s="71"/>
      <c r="I7" s="71"/>
    </row>
    <row r="8" spans="2:13" x14ac:dyDescent="0.35">
      <c r="B8" s="56" t="s">
        <v>1495</v>
      </c>
      <c r="C8" s="169" t="s">
        <v>1496</v>
      </c>
      <c r="D8" s="169" t="s">
        <v>1497</v>
      </c>
      <c r="E8" s="71" t="s">
        <v>1498</v>
      </c>
      <c r="F8" s="71"/>
      <c r="G8" s="71"/>
      <c r="H8" s="71"/>
      <c r="I8" s="71"/>
    </row>
    <row r="11" spans="2:13" x14ac:dyDescent="0.35">
      <c r="B11" s="25" t="s">
        <v>1499</v>
      </c>
      <c r="C11" s="25"/>
      <c r="D11" s="25"/>
      <c r="E11" s="25"/>
      <c r="F11" s="25"/>
      <c r="G11" s="25"/>
      <c r="H11" s="25"/>
      <c r="I11" s="25"/>
    </row>
    <row r="12" spans="2:13" x14ac:dyDescent="0.35">
      <c r="B12" s="16" t="s">
        <v>1475</v>
      </c>
      <c r="C12" s="29" t="s">
        <v>1476</v>
      </c>
      <c r="D12" s="29" t="s">
        <v>1477</v>
      </c>
      <c r="E12" s="29" t="s">
        <v>1478</v>
      </c>
      <c r="F12" s="29" t="s">
        <v>1479</v>
      </c>
      <c r="G12" s="29" t="s">
        <v>1480</v>
      </c>
      <c r="H12" s="29" t="s">
        <v>1481</v>
      </c>
      <c r="I12" s="29" t="s">
        <v>1482</v>
      </c>
    </row>
    <row r="13" spans="2:13" x14ac:dyDescent="0.35">
      <c r="B13" s="49" t="s">
        <v>1484</v>
      </c>
      <c r="C13" s="167" t="s">
        <v>1485</v>
      </c>
      <c r="D13" s="167" t="s">
        <v>1486</v>
      </c>
      <c r="E13" s="71" t="s">
        <v>1500</v>
      </c>
      <c r="F13" s="71"/>
      <c r="G13" s="71"/>
      <c r="H13" s="71"/>
      <c r="I13" s="71"/>
    </row>
    <row r="14" spans="2:13" x14ac:dyDescent="0.35">
      <c r="B14" s="56" t="s">
        <v>1489</v>
      </c>
      <c r="C14" s="169" t="s">
        <v>1501</v>
      </c>
      <c r="D14" s="169" t="s">
        <v>1502</v>
      </c>
      <c r="E14" s="8" t="s">
        <v>1379</v>
      </c>
      <c r="F14" s="71"/>
      <c r="G14" s="71"/>
      <c r="H14" s="71"/>
      <c r="I14" s="71"/>
    </row>
    <row r="15" spans="2:13" x14ac:dyDescent="0.35">
      <c r="B15" s="56" t="s">
        <v>1492</v>
      </c>
      <c r="C15" s="169" t="s">
        <v>1493</v>
      </c>
      <c r="D15" s="169"/>
      <c r="E15" s="71" t="s">
        <v>1494</v>
      </c>
      <c r="F15" s="71"/>
      <c r="G15" s="71"/>
      <c r="H15" s="71"/>
      <c r="I15" s="71"/>
    </row>
    <row r="16" spans="2:13" x14ac:dyDescent="0.35">
      <c r="B16" s="56" t="s">
        <v>1503</v>
      </c>
      <c r="C16" s="169" t="s">
        <v>1504</v>
      </c>
      <c r="D16" s="169"/>
      <c r="E16" s="8" t="s">
        <v>1379</v>
      </c>
      <c r="F16" s="71"/>
      <c r="G16" s="71"/>
      <c r="H16" s="71"/>
      <c r="I16" s="71"/>
    </row>
    <row r="17" spans="2:9" x14ac:dyDescent="0.35">
      <c r="B17" s="56" t="s">
        <v>1495</v>
      </c>
      <c r="C17" s="169" t="s">
        <v>1496</v>
      </c>
      <c r="D17" s="169" t="s">
        <v>1497</v>
      </c>
      <c r="E17" s="71" t="s">
        <v>1498</v>
      </c>
      <c r="F17" s="71"/>
      <c r="G17" s="71"/>
      <c r="H17" s="71"/>
      <c r="I17" s="71"/>
    </row>
    <row r="20" spans="2:9" x14ac:dyDescent="0.35">
      <c r="B20" s="25" t="s">
        <v>1505</v>
      </c>
      <c r="C20" s="25"/>
      <c r="D20" s="25"/>
      <c r="E20" s="25"/>
      <c r="F20" s="25"/>
      <c r="G20" s="25"/>
      <c r="H20" s="25"/>
      <c r="I20" s="25"/>
    </row>
    <row r="21" spans="2:9" x14ac:dyDescent="0.35">
      <c r="B21" s="16" t="s">
        <v>1475</v>
      </c>
      <c r="C21" s="29" t="s">
        <v>1476</v>
      </c>
      <c r="D21" s="29" t="s">
        <v>1477</v>
      </c>
      <c r="E21" s="29" t="s">
        <v>1478</v>
      </c>
      <c r="F21" s="29" t="s">
        <v>1479</v>
      </c>
      <c r="G21" s="29" t="s">
        <v>1480</v>
      </c>
      <c r="H21" s="29" t="s">
        <v>1481</v>
      </c>
      <c r="I21" s="29" t="s">
        <v>1482</v>
      </c>
    </row>
    <row r="22" spans="2:9" x14ac:dyDescent="0.35">
      <c r="B22" s="49" t="s">
        <v>1484</v>
      </c>
      <c r="C22" s="167" t="s">
        <v>1485</v>
      </c>
      <c r="D22" s="167" t="s">
        <v>1486</v>
      </c>
      <c r="E22" s="71" t="s">
        <v>1506</v>
      </c>
      <c r="F22" s="71"/>
      <c r="G22" s="71"/>
      <c r="H22" s="71"/>
      <c r="I22" s="71"/>
    </row>
    <row r="23" spans="2:9" ht="29" x14ac:dyDescent="0.35">
      <c r="B23" s="168" t="s">
        <v>1489</v>
      </c>
      <c r="C23" s="170" t="s">
        <v>1507</v>
      </c>
      <c r="D23" s="170"/>
      <c r="E23" s="8" t="s">
        <v>1379</v>
      </c>
      <c r="F23" s="71"/>
      <c r="G23" s="71"/>
      <c r="H23" s="71"/>
      <c r="I23" s="71"/>
    </row>
    <row r="24" spans="2:9" x14ac:dyDescent="0.35">
      <c r="B24" s="168" t="s">
        <v>1508</v>
      </c>
      <c r="C24" s="170" t="s">
        <v>1509</v>
      </c>
      <c r="D24" s="170"/>
      <c r="E24" s="71" t="b">
        <v>1</v>
      </c>
      <c r="F24" s="71"/>
      <c r="G24" s="71"/>
      <c r="H24" s="71"/>
      <c r="I24" s="71"/>
    </row>
    <row r="25" spans="2:9" x14ac:dyDescent="0.35">
      <c r="B25" s="168" t="s">
        <v>1510</v>
      </c>
      <c r="C25" s="170" t="s">
        <v>1511</v>
      </c>
      <c r="D25" s="170"/>
      <c r="E25" s="71" t="b">
        <v>1</v>
      </c>
      <c r="F25" s="71"/>
      <c r="G25" s="71"/>
      <c r="H25" s="71"/>
      <c r="I25" s="71"/>
    </row>
    <row r="26" spans="2:9" ht="29" x14ac:dyDescent="0.35">
      <c r="B26" s="168" t="s">
        <v>1503</v>
      </c>
      <c r="C26" s="170" t="s">
        <v>1512</v>
      </c>
      <c r="D26" s="170" t="s">
        <v>1513</v>
      </c>
      <c r="E26" s="71" t="s">
        <v>235</v>
      </c>
      <c r="F26" s="71"/>
      <c r="G26" s="71"/>
      <c r="H26" s="71"/>
      <c r="I26" s="81"/>
    </row>
    <row r="27" spans="2:9" x14ac:dyDescent="0.35">
      <c r="B27" s="56" t="s">
        <v>1495</v>
      </c>
      <c r="C27" s="169" t="s">
        <v>1514</v>
      </c>
      <c r="D27" s="169" t="s">
        <v>1497</v>
      </c>
      <c r="E27" s="71"/>
      <c r="F27" s="71"/>
      <c r="G27" s="71"/>
      <c r="H27" s="71"/>
      <c r="I27" s="71"/>
    </row>
    <row r="28" spans="2:9" x14ac:dyDescent="0.35">
      <c r="B28" s="171" t="s">
        <v>1515</v>
      </c>
      <c r="C28" s="172" t="s">
        <v>1516</v>
      </c>
      <c r="D28" s="169" t="s">
        <v>1497</v>
      </c>
      <c r="E28" s="71"/>
      <c r="F28" s="71"/>
      <c r="G28" s="71"/>
      <c r="H28" s="71"/>
      <c r="I28" s="71"/>
    </row>
    <row r="29" spans="2:9" x14ac:dyDescent="0.35">
      <c r="B29" s="171" t="s">
        <v>1517</v>
      </c>
      <c r="C29" s="170" t="s">
        <v>1518</v>
      </c>
      <c r="D29" s="172"/>
      <c r="E29" s="71"/>
      <c r="F29" s="71"/>
      <c r="G29" s="71"/>
      <c r="H29" s="71"/>
      <c r="I29" s="71"/>
    </row>
    <row r="30" spans="2:9" x14ac:dyDescent="0.35">
      <c r="B30" s="171" t="s">
        <v>1519</v>
      </c>
      <c r="C30" s="172" t="s">
        <v>1520</v>
      </c>
      <c r="D30" s="172"/>
      <c r="E30" s="71"/>
      <c r="F30" s="71"/>
      <c r="G30" s="71"/>
      <c r="H30" s="71"/>
      <c r="I30" s="71"/>
    </row>
    <row r="31" spans="2:9" x14ac:dyDescent="0.35">
      <c r="B31" s="173"/>
      <c r="C31" s="174"/>
      <c r="D31" s="174"/>
    </row>
    <row r="33" spans="2:9" x14ac:dyDescent="0.35">
      <c r="B33" s="25" t="s">
        <v>1521</v>
      </c>
      <c r="C33" s="25"/>
      <c r="D33" s="25"/>
      <c r="E33" s="25"/>
      <c r="F33" s="25"/>
      <c r="G33" s="25"/>
      <c r="H33" s="25"/>
      <c r="I33" s="25"/>
    </row>
    <row r="34" spans="2:9" x14ac:dyDescent="0.35">
      <c r="B34" s="16" t="s">
        <v>1475</v>
      </c>
      <c r="C34" s="29" t="s">
        <v>1476</v>
      </c>
      <c r="D34" s="29" t="s">
        <v>1477</v>
      </c>
      <c r="E34" s="29" t="s">
        <v>1478</v>
      </c>
      <c r="F34" s="29" t="s">
        <v>1479</v>
      </c>
      <c r="G34" s="29" t="s">
        <v>1480</v>
      </c>
      <c r="H34" s="29" t="s">
        <v>1481</v>
      </c>
      <c r="I34" s="29" t="s">
        <v>1482</v>
      </c>
    </row>
    <row r="35" spans="2:9" x14ac:dyDescent="0.35">
      <c r="B35" s="49" t="s">
        <v>1484</v>
      </c>
      <c r="C35" s="167" t="s">
        <v>1485</v>
      </c>
      <c r="D35" s="167" t="s">
        <v>1486</v>
      </c>
      <c r="E35" s="71" t="s">
        <v>1521</v>
      </c>
      <c r="F35" s="71"/>
      <c r="G35" s="71"/>
      <c r="H35" s="71"/>
      <c r="I35" s="71"/>
    </row>
    <row r="36" spans="2:9" ht="29" x14ac:dyDescent="0.35">
      <c r="B36" s="168" t="s">
        <v>1489</v>
      </c>
      <c r="C36" s="170" t="s">
        <v>1523</v>
      </c>
      <c r="D36" s="170"/>
      <c r="E36" s="71" t="s">
        <v>1637</v>
      </c>
      <c r="F36" s="71"/>
      <c r="G36" s="71"/>
      <c r="H36" s="71"/>
      <c r="I36" s="71"/>
    </row>
    <row r="37" spans="2:9" ht="29" x14ac:dyDescent="0.35">
      <c r="B37" s="168" t="s">
        <v>1524</v>
      </c>
      <c r="C37" s="170" t="s">
        <v>1525</v>
      </c>
      <c r="D37" s="170" t="s">
        <v>1513</v>
      </c>
      <c r="E37" s="71" t="s">
        <v>1637</v>
      </c>
      <c r="F37" s="81"/>
      <c r="G37" s="81"/>
      <c r="H37" s="81"/>
      <c r="I37" s="81"/>
    </row>
    <row r="38" spans="2:9" ht="29" x14ac:dyDescent="0.35">
      <c r="B38" s="168" t="s">
        <v>1526</v>
      </c>
      <c r="C38" s="170" t="s">
        <v>1527</v>
      </c>
      <c r="D38" s="170" t="s">
        <v>1513</v>
      </c>
      <c r="E38" s="81" t="s">
        <v>235</v>
      </c>
      <c r="F38" s="81"/>
      <c r="G38" s="81"/>
      <c r="H38" s="81"/>
      <c r="I38" s="81"/>
    </row>
    <row r="39" spans="2:9" ht="29" x14ac:dyDescent="0.35">
      <c r="B39" s="168" t="s">
        <v>1528</v>
      </c>
      <c r="C39" s="170" t="s">
        <v>1529</v>
      </c>
      <c r="D39" s="170"/>
      <c r="E39" s="175" t="s">
        <v>1530</v>
      </c>
      <c r="F39" s="175"/>
      <c r="G39" s="175"/>
      <c r="H39" s="175"/>
      <c r="I39" s="175"/>
    </row>
    <row r="40" spans="2:9" ht="29" x14ac:dyDescent="0.35">
      <c r="B40" s="168" t="s">
        <v>1531</v>
      </c>
      <c r="C40" s="170" t="s">
        <v>1532</v>
      </c>
      <c r="D40" s="170"/>
      <c r="E40" s="175" t="s">
        <v>1533</v>
      </c>
      <c r="F40" s="175"/>
      <c r="G40" s="175"/>
      <c r="H40" s="175"/>
      <c r="I40" s="175"/>
    </row>
    <row r="41" spans="2:9" ht="101.5" x14ac:dyDescent="0.35">
      <c r="B41" s="168" t="s">
        <v>1534</v>
      </c>
      <c r="C41" s="170" t="s">
        <v>1529</v>
      </c>
      <c r="D41" s="170" t="s">
        <v>1513</v>
      </c>
      <c r="E41" s="175" t="s">
        <v>1535</v>
      </c>
      <c r="F41" s="175"/>
      <c r="G41" s="175"/>
      <c r="H41" s="175"/>
      <c r="I41" s="175"/>
    </row>
    <row r="42" spans="2:9" x14ac:dyDescent="0.35">
      <c r="B42" s="56" t="s">
        <v>1495</v>
      </c>
      <c r="C42" s="169" t="s">
        <v>1514</v>
      </c>
      <c r="D42" s="169" t="s">
        <v>1497</v>
      </c>
      <c r="E42" s="71"/>
      <c r="F42" s="71"/>
      <c r="G42" s="71"/>
      <c r="H42" s="71"/>
      <c r="I42" s="71"/>
    </row>
    <row r="43" spans="2:9" x14ac:dyDescent="0.35">
      <c r="B43" s="171" t="s">
        <v>1515</v>
      </c>
      <c r="C43" s="172" t="s">
        <v>1516</v>
      </c>
      <c r="D43" s="169" t="s">
        <v>1497</v>
      </c>
      <c r="E43" s="112"/>
      <c r="F43" s="112"/>
      <c r="G43" s="112"/>
      <c r="H43" s="112"/>
      <c r="I43" s="112"/>
    </row>
    <row r="44" spans="2:9" x14ac:dyDescent="0.35">
      <c r="B44" s="171" t="s">
        <v>1536</v>
      </c>
      <c r="C44" s="172" t="s">
        <v>1537</v>
      </c>
      <c r="D44" s="172"/>
      <c r="E44" s="71"/>
      <c r="F44" s="112"/>
      <c r="G44" s="112"/>
      <c r="H44" s="112"/>
      <c r="I44" s="112"/>
    </row>
    <row r="45" spans="2:9" x14ac:dyDescent="0.35">
      <c r="B45" s="171" t="s">
        <v>1538</v>
      </c>
      <c r="C45" s="172" t="s">
        <v>1537</v>
      </c>
      <c r="D45" s="172"/>
      <c r="E45" s="81"/>
      <c r="F45" s="112"/>
      <c r="G45" s="112"/>
      <c r="H45" s="112"/>
      <c r="I45" s="112"/>
    </row>
    <row r="46" spans="2:9" x14ac:dyDescent="0.35">
      <c r="B46" s="171" t="s">
        <v>1517</v>
      </c>
      <c r="C46" s="172" t="s">
        <v>1518</v>
      </c>
      <c r="D46" s="172"/>
      <c r="E46" s="71"/>
      <c r="F46" s="71"/>
      <c r="G46" s="71"/>
      <c r="H46" s="71"/>
      <c r="I46" s="71"/>
    </row>
    <row r="47" spans="2:9" x14ac:dyDescent="0.35">
      <c r="B47" s="171" t="s">
        <v>1519</v>
      </c>
      <c r="C47" s="172" t="s">
        <v>1520</v>
      </c>
      <c r="D47" s="172"/>
      <c r="E47" s="112"/>
      <c r="F47" s="112"/>
      <c r="G47" s="112"/>
      <c r="H47" s="112"/>
      <c r="I47" s="112"/>
    </row>
    <row r="50" spans="2:9" x14ac:dyDescent="0.35">
      <c r="B50" s="25" t="s">
        <v>1539</v>
      </c>
      <c r="C50" s="25"/>
      <c r="D50" s="25"/>
      <c r="E50" s="25"/>
      <c r="F50" s="25"/>
      <c r="G50" s="25"/>
      <c r="H50" s="25"/>
      <c r="I50" s="25"/>
    </row>
    <row r="51" spans="2:9" x14ac:dyDescent="0.35">
      <c r="B51" s="16" t="s">
        <v>1475</v>
      </c>
      <c r="C51" s="29" t="s">
        <v>1476</v>
      </c>
      <c r="D51" s="29" t="s">
        <v>1477</v>
      </c>
      <c r="E51" s="29" t="s">
        <v>1478</v>
      </c>
      <c r="F51" s="29" t="s">
        <v>1479</v>
      </c>
      <c r="G51" s="29" t="s">
        <v>1480</v>
      </c>
      <c r="H51" s="29" t="s">
        <v>1481</v>
      </c>
      <c r="I51" s="29" t="s">
        <v>1482</v>
      </c>
    </row>
    <row r="52" spans="2:9" x14ac:dyDescent="0.35">
      <c r="B52" s="49" t="s">
        <v>1484</v>
      </c>
      <c r="C52" s="167" t="s">
        <v>1485</v>
      </c>
      <c r="D52" s="167" t="s">
        <v>1486</v>
      </c>
      <c r="E52" s="71" t="s">
        <v>1522</v>
      </c>
      <c r="F52" s="71"/>
      <c r="G52" s="71"/>
      <c r="H52" s="71"/>
      <c r="I52" s="71"/>
    </row>
    <row r="53" spans="2:9" ht="29" x14ac:dyDescent="0.35">
      <c r="B53" s="168" t="s">
        <v>1540</v>
      </c>
      <c r="C53" s="170" t="s">
        <v>1523</v>
      </c>
      <c r="D53" s="170"/>
      <c r="E53" s="71" t="s">
        <v>1637</v>
      </c>
      <c r="F53" s="71"/>
      <c r="G53" s="71"/>
      <c r="H53" s="71"/>
      <c r="I53" s="71"/>
    </row>
    <row r="54" spans="2:9" ht="29" x14ac:dyDescent="0.35">
      <c r="B54" s="168" t="s">
        <v>1541</v>
      </c>
      <c r="C54" s="170" t="s">
        <v>1542</v>
      </c>
      <c r="D54" s="170"/>
      <c r="E54" s="71" t="s">
        <v>235</v>
      </c>
      <c r="F54" s="71"/>
      <c r="G54" s="71"/>
      <c r="H54" s="71"/>
      <c r="I54" s="71"/>
    </row>
    <row r="55" spans="2:9" ht="43.5" x14ac:dyDescent="0.35">
      <c r="B55" s="168" t="s">
        <v>1528</v>
      </c>
      <c r="C55" s="170" t="s">
        <v>1543</v>
      </c>
      <c r="D55" s="170" t="s">
        <v>1544</v>
      </c>
      <c r="E55" s="170" t="s">
        <v>1545</v>
      </c>
      <c r="F55" s="170"/>
      <c r="G55" s="170"/>
      <c r="H55" s="170"/>
      <c r="I55" s="170"/>
    </row>
    <row r="56" spans="2:9" ht="29" x14ac:dyDescent="0.35">
      <c r="B56" s="168" t="s">
        <v>1524</v>
      </c>
      <c r="C56" s="170" t="s">
        <v>1525</v>
      </c>
      <c r="D56" s="170" t="s">
        <v>1513</v>
      </c>
      <c r="E56" s="71" t="s">
        <v>1637</v>
      </c>
      <c r="F56" s="81"/>
      <c r="G56" s="81"/>
      <c r="H56" s="81"/>
      <c r="I56" s="81"/>
    </row>
    <row r="57" spans="2:9" ht="29" x14ac:dyDescent="0.35">
      <c r="B57" s="168" t="s">
        <v>1526</v>
      </c>
      <c r="C57" s="170" t="s">
        <v>1527</v>
      </c>
      <c r="D57" s="170" t="s">
        <v>1513</v>
      </c>
      <c r="E57" s="81" t="s">
        <v>235</v>
      </c>
      <c r="F57" s="81"/>
      <c r="G57" s="81"/>
      <c r="H57" s="81"/>
      <c r="I57" s="81"/>
    </row>
    <row r="58" spans="2:9" x14ac:dyDescent="0.35">
      <c r="B58" s="168" t="s">
        <v>1495</v>
      </c>
      <c r="C58" s="170" t="s">
        <v>1514</v>
      </c>
      <c r="D58" s="169" t="s">
        <v>1497</v>
      </c>
      <c r="E58" s="71"/>
      <c r="F58" s="71"/>
      <c r="G58" s="71"/>
      <c r="H58" s="71"/>
      <c r="I58" s="71"/>
    </row>
    <row r="59" spans="2:9" x14ac:dyDescent="0.35">
      <c r="B59" s="56" t="s">
        <v>1515</v>
      </c>
      <c r="C59" s="169" t="s">
        <v>1516</v>
      </c>
      <c r="D59" s="169" t="s">
        <v>1497</v>
      </c>
      <c r="E59" s="71"/>
      <c r="F59" s="71"/>
      <c r="G59" s="71"/>
      <c r="H59" s="71"/>
      <c r="I59" s="71"/>
    </row>
    <row r="60" spans="2:9" x14ac:dyDescent="0.35">
      <c r="B60" s="171" t="s">
        <v>1536</v>
      </c>
      <c r="C60" s="172" t="s">
        <v>1537</v>
      </c>
      <c r="D60" s="172"/>
      <c r="E60" s="71"/>
      <c r="F60" s="112"/>
      <c r="G60" s="112"/>
      <c r="H60" s="112"/>
      <c r="I60" s="112"/>
    </row>
    <row r="61" spans="2:9" x14ac:dyDescent="0.35">
      <c r="B61" s="171" t="s">
        <v>1538</v>
      </c>
      <c r="C61" s="172" t="s">
        <v>1537</v>
      </c>
      <c r="D61" s="172"/>
      <c r="E61" s="71"/>
      <c r="F61" s="112"/>
      <c r="G61" s="112"/>
      <c r="H61" s="112"/>
      <c r="I61" s="112"/>
    </row>
    <row r="62" spans="2:9" x14ac:dyDescent="0.35">
      <c r="B62" s="171" t="s">
        <v>1517</v>
      </c>
      <c r="C62" s="172" t="s">
        <v>1518</v>
      </c>
      <c r="D62" s="172"/>
      <c r="E62" s="71"/>
      <c r="F62" s="71"/>
      <c r="G62" s="71"/>
      <c r="H62" s="71"/>
      <c r="I62" s="71"/>
    </row>
    <row r="63" spans="2:9" x14ac:dyDescent="0.35">
      <c r="B63" s="171" t="s">
        <v>1519</v>
      </c>
      <c r="C63" s="172" t="s">
        <v>1520</v>
      </c>
      <c r="D63" s="172"/>
      <c r="E63" s="112"/>
      <c r="F63" s="112"/>
      <c r="G63" s="112"/>
      <c r="H63" s="112"/>
      <c r="I63" s="112"/>
    </row>
    <row r="66" spans="2:5" x14ac:dyDescent="0.35">
      <c r="B66" s="25" t="s">
        <v>1546</v>
      </c>
      <c r="C66" s="25"/>
      <c r="D66" s="25"/>
    </row>
    <row r="67" spans="2:5" x14ac:dyDescent="0.35">
      <c r="B67" s="29" t="s">
        <v>1475</v>
      </c>
      <c r="C67" s="29" t="s">
        <v>1476</v>
      </c>
      <c r="D67" s="29" t="s">
        <v>1547</v>
      </c>
    </row>
    <row r="68" spans="2:5" ht="43.5" x14ac:dyDescent="0.35">
      <c r="B68" s="168" t="s">
        <v>1548</v>
      </c>
      <c r="C68" s="176" t="s">
        <v>1549</v>
      </c>
      <c r="D68" s="71"/>
    </row>
    <row r="69" spans="2:5" ht="29" x14ac:dyDescent="0.35">
      <c r="B69" s="168" t="s">
        <v>1550</v>
      </c>
      <c r="C69" s="170" t="s">
        <v>1551</v>
      </c>
      <c r="D69" s="71" t="s">
        <v>1552</v>
      </c>
    </row>
    <row r="70" spans="2:5" ht="43.5" x14ac:dyDescent="0.35">
      <c r="B70" s="168" t="s">
        <v>1553</v>
      </c>
      <c r="C70" s="170" t="s">
        <v>1554</v>
      </c>
      <c r="D70" s="71" t="s">
        <v>1498</v>
      </c>
    </row>
    <row r="71" spans="2:5" ht="58" x14ac:dyDescent="0.35">
      <c r="B71" s="168" t="s">
        <v>1555</v>
      </c>
      <c r="C71" s="176" t="s">
        <v>1556</v>
      </c>
      <c r="D71" s="71"/>
    </row>
    <row r="72" spans="2:5" ht="43.5" x14ac:dyDescent="0.35">
      <c r="B72" s="168" t="s">
        <v>1557</v>
      </c>
      <c r="C72" s="170" t="s">
        <v>1558</v>
      </c>
      <c r="D72" s="71"/>
    </row>
    <row r="74" spans="2:5" x14ac:dyDescent="0.35">
      <c r="C74" s="28"/>
      <c r="D74" s="28"/>
    </row>
    <row r="75" spans="2:5" x14ac:dyDescent="0.35">
      <c r="B75" s="113" t="s">
        <v>1559</v>
      </c>
      <c r="C75" s="113"/>
      <c r="D75" s="113"/>
      <c r="E75" s="8"/>
    </row>
    <row r="76" spans="2:5" x14ac:dyDescent="0.35">
      <c r="B76" s="29" t="s">
        <v>1560</v>
      </c>
      <c r="C76" s="29" t="s">
        <v>1350</v>
      </c>
      <c r="D76" s="29" t="s">
        <v>1346</v>
      </c>
      <c r="E76" s="29" t="s">
        <v>1561</v>
      </c>
    </row>
    <row r="77" spans="2:5" x14ac:dyDescent="0.35">
      <c r="B77" s="56" t="s">
        <v>1562</v>
      </c>
      <c r="C77" s="56" t="s">
        <v>1563</v>
      </c>
      <c r="D77" s="56" t="s">
        <v>1564</v>
      </c>
      <c r="E77" s="177" t="s">
        <v>1565</v>
      </c>
    </row>
    <row r="78" spans="2:5" x14ac:dyDescent="0.35">
      <c r="B78" s="56" t="s">
        <v>1566</v>
      </c>
      <c r="C78" s="56" t="s">
        <v>1567</v>
      </c>
      <c r="D78" s="56" t="s">
        <v>1568</v>
      </c>
      <c r="E78" s="177" t="s">
        <v>1565</v>
      </c>
    </row>
    <row r="79" spans="2:5" x14ac:dyDescent="0.35">
      <c r="B79" s="56" t="s">
        <v>1569</v>
      </c>
      <c r="C79" s="56" t="s">
        <v>1570</v>
      </c>
      <c r="D79" s="56" t="s">
        <v>1571</v>
      </c>
      <c r="E79" s="177" t="s">
        <v>1572</v>
      </c>
    </row>
    <row r="80" spans="2:5" x14ac:dyDescent="0.35">
      <c r="B80" s="56" t="s">
        <v>1573</v>
      </c>
      <c r="C80" s="56" t="s">
        <v>1574</v>
      </c>
      <c r="D80" s="56" t="s">
        <v>1575</v>
      </c>
      <c r="E80" s="177" t="s">
        <v>1572</v>
      </c>
    </row>
    <row r="81" spans="2:5" x14ac:dyDescent="0.35">
      <c r="B81" s="56" t="s">
        <v>1576</v>
      </c>
      <c r="C81" s="56" t="s">
        <v>1577</v>
      </c>
      <c r="D81" s="56" t="s">
        <v>1578</v>
      </c>
      <c r="E81" s="56" t="s">
        <v>1565</v>
      </c>
    </row>
    <row r="82" spans="2:5" x14ac:dyDescent="0.35">
      <c r="B82" s="56" t="s">
        <v>1579</v>
      </c>
      <c r="C82" s="56" t="s">
        <v>1580</v>
      </c>
      <c r="D82" s="56" t="s">
        <v>1581</v>
      </c>
      <c r="E82" s="177" t="s">
        <v>1572</v>
      </c>
    </row>
    <row r="83" spans="2:5" x14ac:dyDescent="0.35">
      <c r="B83" s="56" t="s">
        <v>1582</v>
      </c>
      <c r="C83" s="56" t="s">
        <v>1583</v>
      </c>
      <c r="D83" s="56" t="s">
        <v>1584</v>
      </c>
      <c r="E83" s="177" t="s">
        <v>1572</v>
      </c>
    </row>
    <row r="84" spans="2:5" x14ac:dyDescent="0.35">
      <c r="B84" s="56" t="s">
        <v>1585</v>
      </c>
      <c r="C84" s="56" t="s">
        <v>1586</v>
      </c>
      <c r="D84" s="56" t="s">
        <v>1587</v>
      </c>
      <c r="E84" s="177" t="s">
        <v>1565</v>
      </c>
    </row>
    <row r="85" spans="2:5" x14ac:dyDescent="0.35">
      <c r="B85" s="56" t="s">
        <v>1588</v>
      </c>
      <c r="C85" s="56" t="s">
        <v>1589</v>
      </c>
      <c r="D85" s="56" t="s">
        <v>1590</v>
      </c>
      <c r="E85" s="177" t="s">
        <v>1565</v>
      </c>
    </row>
    <row r="86" spans="2:5" x14ac:dyDescent="0.35">
      <c r="B86" s="56" t="s">
        <v>1591</v>
      </c>
      <c r="C86" s="56" t="s">
        <v>1592</v>
      </c>
      <c r="D86" s="56" t="s">
        <v>1593</v>
      </c>
      <c r="E86" s="177" t="s">
        <v>1565</v>
      </c>
    </row>
    <row r="87" spans="2:5" x14ac:dyDescent="0.35">
      <c r="B87" s="56" t="s">
        <v>1594</v>
      </c>
      <c r="C87" s="56" t="s">
        <v>1595</v>
      </c>
      <c r="D87" s="56" t="s">
        <v>1596</v>
      </c>
      <c r="E87" s="177" t="s">
        <v>1565</v>
      </c>
    </row>
    <row r="88" spans="2:5" x14ac:dyDescent="0.35">
      <c r="B88" s="56" t="s">
        <v>1597</v>
      </c>
      <c r="C88" s="56" t="s">
        <v>1598</v>
      </c>
      <c r="D88" s="56" t="s">
        <v>1599</v>
      </c>
      <c r="E88" s="177" t="s">
        <v>1565</v>
      </c>
    </row>
    <row r="89" spans="2:5" x14ac:dyDescent="0.35">
      <c r="B89" s="56" t="s">
        <v>1600</v>
      </c>
      <c r="C89" s="56" t="s">
        <v>1601</v>
      </c>
      <c r="D89" s="56" t="s">
        <v>1602</v>
      </c>
      <c r="E89" s="177" t="s">
        <v>1565</v>
      </c>
    </row>
    <row r="90" spans="2:5" x14ac:dyDescent="0.35">
      <c r="B90" s="56" t="s">
        <v>1603</v>
      </c>
      <c r="C90" s="56" t="s">
        <v>1604</v>
      </c>
      <c r="D90" s="56" t="s">
        <v>1605</v>
      </c>
      <c r="E90" s="177" t="s">
        <v>1606</v>
      </c>
    </row>
    <row r="91" spans="2:5" x14ac:dyDescent="0.35">
      <c r="B91" s="56" t="s">
        <v>1607</v>
      </c>
      <c r="C91" s="56" t="s">
        <v>1608</v>
      </c>
      <c r="D91" s="56" t="s">
        <v>1609</v>
      </c>
      <c r="E91" s="177" t="s">
        <v>1565</v>
      </c>
    </row>
    <row r="92" spans="2:5" x14ac:dyDescent="0.35">
      <c r="B92" s="56" t="s">
        <v>1610</v>
      </c>
      <c r="C92" s="56" t="s">
        <v>1432</v>
      </c>
      <c r="D92" s="56" t="s">
        <v>1611</v>
      </c>
      <c r="E92" s="177" t="s">
        <v>1565</v>
      </c>
    </row>
    <row r="93" spans="2:5" x14ac:dyDescent="0.35">
      <c r="B93" s="56" t="s">
        <v>1612</v>
      </c>
      <c r="C93" s="56" t="s">
        <v>1434</v>
      </c>
      <c r="D93" s="56" t="s">
        <v>1613</v>
      </c>
      <c r="E93" s="177" t="s">
        <v>1606</v>
      </c>
    </row>
    <row r="94" spans="2:5" x14ac:dyDescent="0.35">
      <c r="B94" s="71" t="s">
        <v>1614</v>
      </c>
      <c r="C94" s="71"/>
      <c r="D94" s="71"/>
      <c r="E94" s="71"/>
    </row>
    <row r="95" spans="2:5" x14ac:dyDescent="0.35">
      <c r="B95" s="71" t="s">
        <v>1615</v>
      </c>
      <c r="C95" s="71"/>
      <c r="D95" s="71"/>
      <c r="E95" s="71"/>
    </row>
    <row r="96" spans="2:5" x14ac:dyDescent="0.35">
      <c r="B96" s="71" t="s">
        <v>1616</v>
      </c>
      <c r="C96" s="71"/>
      <c r="D96" s="71"/>
      <c r="E96" s="71"/>
    </row>
    <row r="97" spans="2:5" x14ac:dyDescent="0.35">
      <c r="B97" s="71" t="s">
        <v>1617</v>
      </c>
      <c r="C97" s="71"/>
      <c r="D97" s="71"/>
      <c r="E97" s="71"/>
    </row>
    <row r="98" spans="2:5" x14ac:dyDescent="0.35">
      <c r="B98" s="71" t="s">
        <v>1618</v>
      </c>
      <c r="C98" s="71"/>
      <c r="D98" s="71"/>
      <c r="E98" s="71"/>
    </row>
    <row r="99" spans="2:5" x14ac:dyDescent="0.35">
      <c r="B99" s="71" t="s">
        <v>1619</v>
      </c>
      <c r="C99" s="71"/>
      <c r="D99" s="71"/>
      <c r="E99" s="71"/>
    </row>
    <row r="100" spans="2:5" x14ac:dyDescent="0.35">
      <c r="B100" s="71" t="s">
        <v>1620</v>
      </c>
      <c r="C100" s="71"/>
      <c r="D100" s="71"/>
      <c r="E100" s="71"/>
    </row>
    <row r="101" spans="2:5" x14ac:dyDescent="0.35">
      <c r="B101" s="71" t="s">
        <v>1621</v>
      </c>
      <c r="C101" s="71"/>
      <c r="D101" s="71"/>
      <c r="E101" s="71"/>
    </row>
    <row r="102" spans="2:5" x14ac:dyDescent="0.35">
      <c r="B102" s="71" t="s">
        <v>1622</v>
      </c>
      <c r="C102" s="71"/>
      <c r="D102" s="71"/>
      <c r="E102" s="71"/>
    </row>
    <row r="103" spans="2:5" x14ac:dyDescent="0.35">
      <c r="B103" s="71" t="s">
        <v>1623</v>
      </c>
      <c r="C103" s="71"/>
      <c r="D103" s="71"/>
      <c r="E103" s="71"/>
    </row>
    <row r="104" spans="2:5" x14ac:dyDescent="0.35">
      <c r="B104" s="71" t="s">
        <v>1624</v>
      </c>
      <c r="C104" s="71"/>
      <c r="D104" s="71"/>
      <c r="E104" s="71"/>
    </row>
    <row r="105" spans="2:5" x14ac:dyDescent="0.35">
      <c r="B105" s="71" t="s">
        <v>1625</v>
      </c>
      <c r="C105" s="71"/>
      <c r="D105" s="71"/>
      <c r="E105" s="71"/>
    </row>
    <row r="106" spans="2:5" x14ac:dyDescent="0.35">
      <c r="B106" s="71" t="s">
        <v>1626</v>
      </c>
      <c r="C106" s="71"/>
      <c r="D106" s="71"/>
      <c r="E106" s="71"/>
    </row>
    <row r="107" spans="2:5" x14ac:dyDescent="0.35">
      <c r="B107" s="71" t="s">
        <v>1627</v>
      </c>
      <c r="C107" s="71"/>
      <c r="D107" s="71"/>
      <c r="E107" s="71"/>
    </row>
    <row r="108" spans="2:5" x14ac:dyDescent="0.35">
      <c r="B108" s="71" t="s">
        <v>1628</v>
      </c>
      <c r="C108" s="71"/>
      <c r="D108" s="71"/>
      <c r="E108" s="71"/>
    </row>
    <row r="109" spans="2:5" x14ac:dyDescent="0.35">
      <c r="B109" s="71" t="s">
        <v>1629</v>
      </c>
      <c r="C109" s="71"/>
      <c r="D109" s="71"/>
      <c r="E109" s="71"/>
    </row>
    <row r="110" spans="2:5" x14ac:dyDescent="0.35">
      <c r="B110" s="71" t="s">
        <v>1630</v>
      </c>
      <c r="C110" s="71"/>
      <c r="D110" s="71"/>
      <c r="E110" s="71"/>
    </row>
    <row r="111" spans="2:5" x14ac:dyDescent="0.35">
      <c r="B111" s="71" t="s">
        <v>1631</v>
      </c>
      <c r="C111" s="71"/>
      <c r="D111" s="71"/>
      <c r="E111" s="71"/>
    </row>
    <row r="112" spans="2:5" x14ac:dyDescent="0.35">
      <c r="B112" s="71" t="s">
        <v>1632</v>
      </c>
      <c r="C112" s="71"/>
      <c r="D112" s="71"/>
      <c r="E112" s="71"/>
    </row>
    <row r="113" spans="2:5" x14ac:dyDescent="0.35">
      <c r="B113" s="71" t="s">
        <v>1633</v>
      </c>
      <c r="C113" s="71"/>
      <c r="D113" s="71"/>
      <c r="E113" s="71"/>
    </row>
    <row r="114" spans="2:5" x14ac:dyDescent="0.35">
      <c r="B114" s="71" t="s">
        <v>1634</v>
      </c>
      <c r="C114" s="71"/>
      <c r="D114" s="71"/>
      <c r="E114" s="71"/>
    </row>
    <row r="115" spans="2:5" x14ac:dyDescent="0.35">
      <c r="B115" s="71" t="s">
        <v>1635</v>
      </c>
      <c r="C115" s="71"/>
      <c r="D115" s="71"/>
      <c r="E115" s="71"/>
    </row>
    <row r="116" spans="2:5" x14ac:dyDescent="0.35">
      <c r="B116" s="71" t="s">
        <v>1636</v>
      </c>
      <c r="C116" s="71"/>
      <c r="D116" s="71"/>
      <c r="E116" s="71"/>
    </row>
  </sheetData>
  <conditionalFormatting sqref="E24:I25">
    <cfRule type="cellIs" dxfId="800" priority="808" operator="equal">
      <formula>"Y"</formula>
    </cfRule>
    <cfRule type="cellIs" dxfId="799" priority="809" operator="equal">
      <formula>"Y"</formula>
    </cfRule>
    <cfRule type="cellIs" dxfId="798" priority="810" operator="equal">
      <formula>"""Y"""</formula>
    </cfRule>
  </conditionalFormatting>
  <conditionalFormatting sqref="G8:I8">
    <cfRule type="cellIs" dxfId="797" priority="805" operator="equal">
      <formula>"Y"</formula>
    </cfRule>
    <cfRule type="cellIs" dxfId="796" priority="806" operator="equal">
      <formula>"Y"</formula>
    </cfRule>
    <cfRule type="cellIs" dxfId="795" priority="807" operator="equal">
      <formula>"""Y"""</formula>
    </cfRule>
  </conditionalFormatting>
  <conditionalFormatting sqref="E13">
    <cfRule type="cellIs" dxfId="794" priority="802" operator="equal">
      <formula>"Y"</formula>
    </cfRule>
    <cfRule type="cellIs" dxfId="793" priority="803" operator="equal">
      <formula>"Y"</formula>
    </cfRule>
    <cfRule type="cellIs" dxfId="792" priority="804" operator="equal">
      <formula>"""Y"""</formula>
    </cfRule>
  </conditionalFormatting>
  <conditionalFormatting sqref="F13">
    <cfRule type="cellIs" dxfId="791" priority="799" operator="equal">
      <formula>"Y"</formula>
    </cfRule>
    <cfRule type="cellIs" dxfId="790" priority="800" operator="equal">
      <formula>"Y"</formula>
    </cfRule>
    <cfRule type="cellIs" dxfId="789" priority="801" operator="equal">
      <formula>"""Y"""</formula>
    </cfRule>
  </conditionalFormatting>
  <conditionalFormatting sqref="F30:F31">
    <cfRule type="cellIs" dxfId="788" priority="787" operator="equal">
      <formula>"Y"</formula>
    </cfRule>
    <cfRule type="cellIs" dxfId="787" priority="788" operator="equal">
      <formula>"Y"</formula>
    </cfRule>
    <cfRule type="cellIs" dxfId="786" priority="789" operator="equal">
      <formula>"""Y"""</formula>
    </cfRule>
  </conditionalFormatting>
  <conditionalFormatting sqref="F22">
    <cfRule type="cellIs" dxfId="785" priority="793" operator="equal">
      <formula>"Y"</formula>
    </cfRule>
    <cfRule type="cellIs" dxfId="784" priority="794" operator="equal">
      <formula>"Y"</formula>
    </cfRule>
    <cfRule type="cellIs" dxfId="783" priority="795" operator="equal">
      <formula>"""Y"""</formula>
    </cfRule>
  </conditionalFormatting>
  <conditionalFormatting sqref="E30:E31">
    <cfRule type="cellIs" dxfId="782" priority="790" operator="equal">
      <formula>"Y"</formula>
    </cfRule>
    <cfRule type="cellIs" dxfId="781" priority="791" operator="equal">
      <formula>"Y"</formula>
    </cfRule>
    <cfRule type="cellIs" dxfId="780" priority="792" operator="equal">
      <formula>"""Y"""</formula>
    </cfRule>
  </conditionalFormatting>
  <conditionalFormatting sqref="E22">
    <cfRule type="cellIs" dxfId="779" priority="796" operator="equal">
      <formula>"Y"</formula>
    </cfRule>
    <cfRule type="cellIs" dxfId="778" priority="797" operator="equal">
      <formula>"Y"</formula>
    </cfRule>
    <cfRule type="cellIs" dxfId="777" priority="798" operator="equal">
      <formula>"""Y"""</formula>
    </cfRule>
  </conditionalFormatting>
  <conditionalFormatting sqref="G13">
    <cfRule type="cellIs" dxfId="776" priority="781" operator="equal">
      <formula>"Y"</formula>
    </cfRule>
    <cfRule type="cellIs" dxfId="775" priority="782" operator="equal">
      <formula>"Y"</formula>
    </cfRule>
    <cfRule type="cellIs" dxfId="774" priority="783" operator="equal">
      <formula>"""Y"""</formula>
    </cfRule>
  </conditionalFormatting>
  <conditionalFormatting sqref="G30:G31">
    <cfRule type="cellIs" dxfId="773" priority="775" operator="equal">
      <formula>"Y"</formula>
    </cfRule>
    <cfRule type="cellIs" dxfId="772" priority="776" operator="equal">
      <formula>"Y"</formula>
    </cfRule>
    <cfRule type="cellIs" dxfId="771" priority="777" operator="equal">
      <formula>"""Y"""</formula>
    </cfRule>
  </conditionalFormatting>
  <conditionalFormatting sqref="G22">
    <cfRule type="cellIs" dxfId="770" priority="778" operator="equal">
      <formula>"Y"</formula>
    </cfRule>
    <cfRule type="cellIs" dxfId="769" priority="779" operator="equal">
      <formula>"Y"</formula>
    </cfRule>
    <cfRule type="cellIs" dxfId="768" priority="780" operator="equal">
      <formula>"""Y"""</formula>
    </cfRule>
  </conditionalFormatting>
  <conditionalFormatting sqref="G5">
    <cfRule type="cellIs" dxfId="767" priority="784" operator="equal">
      <formula>"Y"</formula>
    </cfRule>
    <cfRule type="cellIs" dxfId="766" priority="785" operator="equal">
      <formula>"Y"</formula>
    </cfRule>
    <cfRule type="cellIs" dxfId="765" priority="786" operator="equal">
      <formula>"""Y"""</formula>
    </cfRule>
  </conditionalFormatting>
  <conditionalFormatting sqref="H5">
    <cfRule type="cellIs" dxfId="764" priority="772" operator="equal">
      <formula>"Y"</formula>
    </cfRule>
    <cfRule type="cellIs" dxfId="763" priority="773" operator="equal">
      <formula>"Y"</formula>
    </cfRule>
    <cfRule type="cellIs" dxfId="762" priority="774" operator="equal">
      <formula>"""Y"""</formula>
    </cfRule>
  </conditionalFormatting>
  <conditionalFormatting sqref="H30:H31">
    <cfRule type="cellIs" dxfId="761" priority="763" operator="equal">
      <formula>"Y"</formula>
    </cfRule>
    <cfRule type="cellIs" dxfId="760" priority="764" operator="equal">
      <formula>"Y"</formula>
    </cfRule>
    <cfRule type="cellIs" dxfId="759" priority="765" operator="equal">
      <formula>"""Y"""</formula>
    </cfRule>
  </conditionalFormatting>
  <conditionalFormatting sqref="H13">
    <cfRule type="cellIs" dxfId="758" priority="769" operator="equal">
      <formula>"Y"</formula>
    </cfRule>
    <cfRule type="cellIs" dxfId="757" priority="770" operator="equal">
      <formula>"Y"</formula>
    </cfRule>
    <cfRule type="cellIs" dxfId="756" priority="771" operator="equal">
      <formula>"""Y"""</formula>
    </cfRule>
  </conditionalFormatting>
  <conditionalFormatting sqref="H22">
    <cfRule type="cellIs" dxfId="755" priority="766" operator="equal">
      <formula>"Y"</formula>
    </cfRule>
    <cfRule type="cellIs" dxfId="754" priority="767" operator="equal">
      <formula>"Y"</formula>
    </cfRule>
    <cfRule type="cellIs" dxfId="753" priority="768" operator="equal">
      <formula>"""Y"""</formula>
    </cfRule>
  </conditionalFormatting>
  <conditionalFormatting sqref="I5">
    <cfRule type="cellIs" dxfId="752" priority="760" operator="equal">
      <formula>"Y"</formula>
    </cfRule>
    <cfRule type="cellIs" dxfId="751" priority="761" operator="equal">
      <formula>"Y"</formula>
    </cfRule>
    <cfRule type="cellIs" dxfId="750" priority="762" operator="equal">
      <formula>"""Y"""</formula>
    </cfRule>
  </conditionalFormatting>
  <conditionalFormatting sqref="I30:I31">
    <cfRule type="cellIs" dxfId="749" priority="751" operator="equal">
      <formula>"Y"</formula>
    </cfRule>
    <cfRule type="cellIs" dxfId="748" priority="752" operator="equal">
      <formula>"Y"</formula>
    </cfRule>
    <cfRule type="cellIs" dxfId="747" priority="753" operator="equal">
      <formula>"""Y"""</formula>
    </cfRule>
  </conditionalFormatting>
  <conditionalFormatting sqref="I13">
    <cfRule type="cellIs" dxfId="746" priority="757" operator="equal">
      <formula>"Y"</formula>
    </cfRule>
    <cfRule type="cellIs" dxfId="745" priority="758" operator="equal">
      <formula>"Y"</formula>
    </cfRule>
    <cfRule type="cellIs" dxfId="744" priority="759" operator="equal">
      <formula>"""Y"""</formula>
    </cfRule>
  </conditionalFormatting>
  <conditionalFormatting sqref="I22">
    <cfRule type="cellIs" dxfId="743" priority="754" operator="equal">
      <formula>"Y"</formula>
    </cfRule>
    <cfRule type="cellIs" dxfId="742" priority="755" operator="equal">
      <formula>"Y"</formula>
    </cfRule>
    <cfRule type="cellIs" dxfId="741" priority="756" operator="equal">
      <formula>"""Y"""</formula>
    </cfRule>
  </conditionalFormatting>
  <conditionalFormatting sqref="F36">
    <cfRule type="cellIs" dxfId="740" priority="748" operator="equal">
      <formula>"Y"</formula>
    </cfRule>
    <cfRule type="cellIs" dxfId="739" priority="749" operator="equal">
      <formula>"Y"</formula>
    </cfRule>
    <cfRule type="cellIs" dxfId="738" priority="750" operator="equal">
      <formula>"""Y"""</formula>
    </cfRule>
  </conditionalFormatting>
  <conditionalFormatting sqref="F35">
    <cfRule type="cellIs" dxfId="737" priority="742" operator="equal">
      <formula>"Y"</formula>
    </cfRule>
    <cfRule type="cellIs" dxfId="736" priority="743" operator="equal">
      <formula>"Y"</formula>
    </cfRule>
    <cfRule type="cellIs" dxfId="735" priority="744" operator="equal">
      <formula>"""Y"""</formula>
    </cfRule>
  </conditionalFormatting>
  <conditionalFormatting sqref="E35">
    <cfRule type="cellIs" dxfId="734" priority="745" operator="equal">
      <formula>"Y"</formula>
    </cfRule>
    <cfRule type="cellIs" dxfId="733" priority="746" operator="equal">
      <formula>"Y"</formula>
    </cfRule>
    <cfRule type="cellIs" dxfId="732" priority="747" operator="equal">
      <formula>"""Y"""</formula>
    </cfRule>
  </conditionalFormatting>
  <conditionalFormatting sqref="F42">
    <cfRule type="cellIs" dxfId="731" priority="733" operator="equal">
      <formula>"Y"</formula>
    </cfRule>
    <cfRule type="cellIs" dxfId="730" priority="734" operator="equal">
      <formula>"Y"</formula>
    </cfRule>
    <cfRule type="cellIs" dxfId="729" priority="735" operator="equal">
      <formula>"""Y"""</formula>
    </cfRule>
  </conditionalFormatting>
  <conditionalFormatting sqref="F38">
    <cfRule type="cellIs" dxfId="728" priority="739" operator="equal">
      <formula>"Y"</formula>
    </cfRule>
    <cfRule type="cellIs" dxfId="727" priority="740" operator="equal">
      <formula>"Y"</formula>
    </cfRule>
    <cfRule type="cellIs" dxfId="726" priority="741" operator="equal">
      <formula>"""Y"""</formula>
    </cfRule>
  </conditionalFormatting>
  <conditionalFormatting sqref="E42">
    <cfRule type="cellIs" dxfId="725" priority="736" operator="equal">
      <formula>"Y"</formula>
    </cfRule>
    <cfRule type="cellIs" dxfId="724" priority="737" operator="equal">
      <formula>"Y"</formula>
    </cfRule>
    <cfRule type="cellIs" dxfId="723" priority="738" operator="equal">
      <formula>"""Y"""</formula>
    </cfRule>
  </conditionalFormatting>
  <conditionalFormatting sqref="G36">
    <cfRule type="cellIs" dxfId="722" priority="730" operator="equal">
      <formula>"Y"</formula>
    </cfRule>
    <cfRule type="cellIs" dxfId="721" priority="731" operator="equal">
      <formula>"Y"</formula>
    </cfRule>
    <cfRule type="cellIs" dxfId="720" priority="732" operator="equal">
      <formula>"""Y"""</formula>
    </cfRule>
  </conditionalFormatting>
  <conditionalFormatting sqref="G35">
    <cfRule type="cellIs" dxfId="719" priority="727" operator="equal">
      <formula>"Y"</formula>
    </cfRule>
    <cfRule type="cellIs" dxfId="718" priority="728" operator="equal">
      <formula>"Y"</formula>
    </cfRule>
    <cfRule type="cellIs" dxfId="717" priority="729" operator="equal">
      <formula>"""Y"""</formula>
    </cfRule>
  </conditionalFormatting>
  <conditionalFormatting sqref="G38">
    <cfRule type="cellIs" dxfId="716" priority="724" operator="equal">
      <formula>"Y"</formula>
    </cfRule>
    <cfRule type="cellIs" dxfId="715" priority="725" operator="equal">
      <formula>"Y"</formula>
    </cfRule>
    <cfRule type="cellIs" dxfId="714" priority="726" operator="equal">
      <formula>"""Y"""</formula>
    </cfRule>
  </conditionalFormatting>
  <conditionalFormatting sqref="G42">
    <cfRule type="cellIs" dxfId="713" priority="721" operator="equal">
      <formula>"Y"</formula>
    </cfRule>
    <cfRule type="cellIs" dxfId="712" priority="722" operator="equal">
      <formula>"Y"</formula>
    </cfRule>
    <cfRule type="cellIs" dxfId="711" priority="723" operator="equal">
      <formula>"""Y"""</formula>
    </cfRule>
  </conditionalFormatting>
  <conditionalFormatting sqref="H36">
    <cfRule type="cellIs" dxfId="710" priority="718" operator="equal">
      <formula>"Y"</formula>
    </cfRule>
    <cfRule type="cellIs" dxfId="709" priority="719" operator="equal">
      <formula>"Y"</formula>
    </cfRule>
    <cfRule type="cellIs" dxfId="708" priority="720" operator="equal">
      <formula>"""Y"""</formula>
    </cfRule>
  </conditionalFormatting>
  <conditionalFormatting sqref="H35">
    <cfRule type="cellIs" dxfId="707" priority="715" operator="equal">
      <formula>"Y"</formula>
    </cfRule>
    <cfRule type="cellIs" dxfId="706" priority="716" operator="equal">
      <formula>"Y"</formula>
    </cfRule>
    <cfRule type="cellIs" dxfId="705" priority="717" operator="equal">
      <formula>"""Y"""</formula>
    </cfRule>
  </conditionalFormatting>
  <conditionalFormatting sqref="H38">
    <cfRule type="cellIs" dxfId="704" priority="712" operator="equal">
      <formula>"Y"</formula>
    </cfRule>
    <cfRule type="cellIs" dxfId="703" priority="713" operator="equal">
      <formula>"Y"</formula>
    </cfRule>
    <cfRule type="cellIs" dxfId="702" priority="714" operator="equal">
      <formula>"""Y"""</formula>
    </cfRule>
  </conditionalFormatting>
  <conditionalFormatting sqref="H42">
    <cfRule type="cellIs" dxfId="701" priority="709" operator="equal">
      <formula>"Y"</formula>
    </cfRule>
    <cfRule type="cellIs" dxfId="700" priority="710" operator="equal">
      <formula>"Y"</formula>
    </cfRule>
    <cfRule type="cellIs" dxfId="699" priority="711" operator="equal">
      <formula>"""Y"""</formula>
    </cfRule>
  </conditionalFormatting>
  <conditionalFormatting sqref="I36">
    <cfRule type="cellIs" dxfId="698" priority="706" operator="equal">
      <formula>"Y"</formula>
    </cfRule>
    <cfRule type="cellIs" dxfId="697" priority="707" operator="equal">
      <formula>"Y"</formula>
    </cfRule>
    <cfRule type="cellIs" dxfId="696" priority="708" operator="equal">
      <formula>"""Y"""</formula>
    </cfRule>
  </conditionalFormatting>
  <conditionalFormatting sqref="I35">
    <cfRule type="cellIs" dxfId="695" priority="703" operator="equal">
      <formula>"Y"</formula>
    </cfRule>
    <cfRule type="cellIs" dxfId="694" priority="704" operator="equal">
      <formula>"Y"</formula>
    </cfRule>
    <cfRule type="cellIs" dxfId="693" priority="705" operator="equal">
      <formula>"""Y"""</formula>
    </cfRule>
  </conditionalFormatting>
  <conditionalFormatting sqref="I38">
    <cfRule type="cellIs" dxfId="692" priority="700" operator="equal">
      <formula>"Y"</formula>
    </cfRule>
    <cfRule type="cellIs" dxfId="691" priority="701" operator="equal">
      <formula>"Y"</formula>
    </cfRule>
    <cfRule type="cellIs" dxfId="690" priority="702" operator="equal">
      <formula>"""Y"""</formula>
    </cfRule>
  </conditionalFormatting>
  <conditionalFormatting sqref="I42">
    <cfRule type="cellIs" dxfId="689" priority="697" operator="equal">
      <formula>"Y"</formula>
    </cfRule>
    <cfRule type="cellIs" dxfId="688" priority="698" operator="equal">
      <formula>"Y"</formula>
    </cfRule>
    <cfRule type="cellIs" dxfId="687" priority="699" operator="equal">
      <formula>"""Y"""</formula>
    </cfRule>
  </conditionalFormatting>
  <conditionalFormatting sqref="E54">
    <cfRule type="cellIs" dxfId="686" priority="694" operator="equal">
      <formula>"Y"</formula>
    </cfRule>
    <cfRule type="cellIs" dxfId="685" priority="695" operator="equal">
      <formula>"Y"</formula>
    </cfRule>
    <cfRule type="cellIs" dxfId="684" priority="696" operator="equal">
      <formula>"""Y"""</formula>
    </cfRule>
  </conditionalFormatting>
  <conditionalFormatting sqref="F53:F54">
    <cfRule type="cellIs" dxfId="683" priority="691" operator="equal">
      <formula>"Y"</formula>
    </cfRule>
    <cfRule type="cellIs" dxfId="682" priority="692" operator="equal">
      <formula>"Y"</formula>
    </cfRule>
    <cfRule type="cellIs" dxfId="681" priority="693" operator="equal">
      <formula>"""Y"""</formula>
    </cfRule>
  </conditionalFormatting>
  <conditionalFormatting sqref="E52">
    <cfRule type="cellIs" dxfId="680" priority="688" operator="equal">
      <formula>"Y"</formula>
    </cfRule>
    <cfRule type="cellIs" dxfId="679" priority="689" operator="equal">
      <formula>"Y"</formula>
    </cfRule>
    <cfRule type="cellIs" dxfId="678" priority="690" operator="equal">
      <formula>"""Y"""</formula>
    </cfRule>
  </conditionalFormatting>
  <conditionalFormatting sqref="F52">
    <cfRule type="cellIs" dxfId="677" priority="685" operator="equal">
      <formula>"Y"</formula>
    </cfRule>
    <cfRule type="cellIs" dxfId="676" priority="686" operator="equal">
      <formula>"Y"</formula>
    </cfRule>
    <cfRule type="cellIs" dxfId="675" priority="687" operator="equal">
      <formula>"""Y"""</formula>
    </cfRule>
  </conditionalFormatting>
  <conditionalFormatting sqref="E58">
    <cfRule type="cellIs" dxfId="674" priority="682" operator="equal">
      <formula>"Y"</formula>
    </cfRule>
    <cfRule type="cellIs" dxfId="673" priority="683" operator="equal">
      <formula>"Y"</formula>
    </cfRule>
    <cfRule type="cellIs" dxfId="672" priority="684" operator="equal">
      <formula>"""Y"""</formula>
    </cfRule>
  </conditionalFormatting>
  <conditionalFormatting sqref="F58">
    <cfRule type="cellIs" dxfId="671" priority="679" operator="equal">
      <formula>"Y"</formula>
    </cfRule>
    <cfRule type="cellIs" dxfId="670" priority="680" operator="equal">
      <formula>"Y"</formula>
    </cfRule>
    <cfRule type="cellIs" dxfId="669" priority="681" operator="equal">
      <formula>"""Y"""</formula>
    </cfRule>
  </conditionalFormatting>
  <conditionalFormatting sqref="F59">
    <cfRule type="cellIs" dxfId="668" priority="676" operator="equal">
      <formula>"Y"</formula>
    </cfRule>
    <cfRule type="cellIs" dxfId="667" priority="677" operator="equal">
      <formula>"Y"</formula>
    </cfRule>
    <cfRule type="cellIs" dxfId="666" priority="678" operator="equal">
      <formula>"""Y"""</formula>
    </cfRule>
  </conditionalFormatting>
  <conditionalFormatting sqref="G53:G54">
    <cfRule type="cellIs" dxfId="665" priority="673" operator="equal">
      <formula>"Y"</formula>
    </cfRule>
    <cfRule type="cellIs" dxfId="664" priority="674" operator="equal">
      <formula>"Y"</formula>
    </cfRule>
    <cfRule type="cellIs" dxfId="663" priority="675" operator="equal">
      <formula>"""Y"""</formula>
    </cfRule>
  </conditionalFormatting>
  <conditionalFormatting sqref="G52">
    <cfRule type="cellIs" dxfId="662" priority="670" operator="equal">
      <formula>"Y"</formula>
    </cfRule>
    <cfRule type="cellIs" dxfId="661" priority="671" operator="equal">
      <formula>"Y"</formula>
    </cfRule>
    <cfRule type="cellIs" dxfId="660" priority="672" operator="equal">
      <formula>"""Y"""</formula>
    </cfRule>
  </conditionalFormatting>
  <conditionalFormatting sqref="G58">
    <cfRule type="cellIs" dxfId="659" priority="667" operator="equal">
      <formula>"Y"</formula>
    </cfRule>
    <cfRule type="cellIs" dxfId="658" priority="668" operator="equal">
      <formula>"Y"</formula>
    </cfRule>
    <cfRule type="cellIs" dxfId="657" priority="669" operator="equal">
      <formula>"""Y"""</formula>
    </cfRule>
  </conditionalFormatting>
  <conditionalFormatting sqref="G59">
    <cfRule type="cellIs" dxfId="656" priority="664" operator="equal">
      <formula>"Y"</formula>
    </cfRule>
    <cfRule type="cellIs" dxfId="655" priority="665" operator="equal">
      <formula>"Y"</formula>
    </cfRule>
    <cfRule type="cellIs" dxfId="654" priority="666" operator="equal">
      <formula>"""Y"""</formula>
    </cfRule>
  </conditionalFormatting>
  <conditionalFormatting sqref="H53:H54">
    <cfRule type="cellIs" dxfId="653" priority="661" operator="equal">
      <formula>"Y"</formula>
    </cfRule>
    <cfRule type="cellIs" dxfId="652" priority="662" operator="equal">
      <formula>"Y"</formula>
    </cfRule>
    <cfRule type="cellIs" dxfId="651" priority="663" operator="equal">
      <formula>"""Y"""</formula>
    </cfRule>
  </conditionalFormatting>
  <conditionalFormatting sqref="H52">
    <cfRule type="cellIs" dxfId="650" priority="658" operator="equal">
      <formula>"Y"</formula>
    </cfRule>
    <cfRule type="cellIs" dxfId="649" priority="659" operator="equal">
      <formula>"Y"</formula>
    </cfRule>
    <cfRule type="cellIs" dxfId="648" priority="660" operator="equal">
      <formula>"""Y"""</formula>
    </cfRule>
  </conditionalFormatting>
  <conditionalFormatting sqref="H58">
    <cfRule type="cellIs" dxfId="647" priority="655" operator="equal">
      <formula>"Y"</formula>
    </cfRule>
    <cfRule type="cellIs" dxfId="646" priority="656" operator="equal">
      <formula>"Y"</formula>
    </cfRule>
    <cfRule type="cellIs" dxfId="645" priority="657" operator="equal">
      <formula>"""Y"""</formula>
    </cfRule>
  </conditionalFormatting>
  <conditionalFormatting sqref="H59">
    <cfRule type="cellIs" dxfId="644" priority="652" operator="equal">
      <formula>"Y"</formula>
    </cfRule>
    <cfRule type="cellIs" dxfId="643" priority="653" operator="equal">
      <formula>"Y"</formula>
    </cfRule>
    <cfRule type="cellIs" dxfId="642" priority="654" operator="equal">
      <formula>"""Y"""</formula>
    </cfRule>
  </conditionalFormatting>
  <conditionalFormatting sqref="I53:I54">
    <cfRule type="cellIs" dxfId="641" priority="649" operator="equal">
      <formula>"Y"</formula>
    </cfRule>
    <cfRule type="cellIs" dxfId="640" priority="650" operator="equal">
      <formula>"Y"</formula>
    </cfRule>
    <cfRule type="cellIs" dxfId="639" priority="651" operator="equal">
      <formula>"""Y"""</formula>
    </cfRule>
  </conditionalFormatting>
  <conditionalFormatting sqref="I52">
    <cfRule type="cellIs" dxfId="638" priority="646" operator="equal">
      <formula>"Y"</formula>
    </cfRule>
    <cfRule type="cellIs" dxfId="637" priority="647" operator="equal">
      <formula>"Y"</formula>
    </cfRule>
    <cfRule type="cellIs" dxfId="636" priority="648" operator="equal">
      <formula>"""Y"""</formula>
    </cfRule>
  </conditionalFormatting>
  <conditionalFormatting sqref="I58">
    <cfRule type="cellIs" dxfId="635" priority="643" operator="equal">
      <formula>"Y"</formula>
    </cfRule>
    <cfRule type="cellIs" dxfId="634" priority="644" operator="equal">
      <formula>"Y"</formula>
    </cfRule>
    <cfRule type="cellIs" dxfId="633" priority="645" operator="equal">
      <formula>"""Y"""</formula>
    </cfRule>
  </conditionalFormatting>
  <conditionalFormatting sqref="I59">
    <cfRule type="cellIs" dxfId="632" priority="640" operator="equal">
      <formula>"Y"</formula>
    </cfRule>
    <cfRule type="cellIs" dxfId="631" priority="641" operator="equal">
      <formula>"Y"</formula>
    </cfRule>
    <cfRule type="cellIs" dxfId="630" priority="642" operator="equal">
      <formula>"""Y"""</formula>
    </cfRule>
  </conditionalFormatting>
  <conditionalFormatting sqref="G7:I7">
    <cfRule type="cellIs" dxfId="629" priority="637" operator="equal">
      <formula>"Y"</formula>
    </cfRule>
    <cfRule type="cellIs" dxfId="628" priority="638" operator="equal">
      <formula>"Y"</formula>
    </cfRule>
    <cfRule type="cellIs" dxfId="627" priority="639" operator="equal">
      <formula>"""Y"""</formula>
    </cfRule>
  </conditionalFormatting>
  <conditionalFormatting sqref="E15:I15">
    <cfRule type="cellIs" dxfId="626" priority="634" operator="equal">
      <formula>"Y"</formula>
    </cfRule>
    <cfRule type="cellIs" dxfId="625" priority="635" operator="equal">
      <formula>"Y"</formula>
    </cfRule>
    <cfRule type="cellIs" dxfId="624" priority="636" operator="equal">
      <formula>"""Y"""</formula>
    </cfRule>
  </conditionalFormatting>
  <conditionalFormatting sqref="G8:I8">
    <cfRule type="cellIs" dxfId="623" priority="631" operator="equal">
      <formula>"Y"</formula>
    </cfRule>
    <cfRule type="cellIs" dxfId="622" priority="632" operator="equal">
      <formula>"Y"</formula>
    </cfRule>
    <cfRule type="cellIs" dxfId="621" priority="633" operator="equal">
      <formula>"""Y"""</formula>
    </cfRule>
  </conditionalFormatting>
  <conditionalFormatting sqref="G6:I6">
    <cfRule type="cellIs" dxfId="620" priority="616" operator="equal">
      <formula>"Y"</formula>
    </cfRule>
    <cfRule type="cellIs" dxfId="619" priority="617" operator="equal">
      <formula>"Y"</formula>
    </cfRule>
    <cfRule type="cellIs" dxfId="618" priority="618" operator="equal">
      <formula>"""Y"""</formula>
    </cfRule>
  </conditionalFormatting>
  <conditionalFormatting sqref="E27:I27">
    <cfRule type="cellIs" dxfId="617" priority="628" operator="equal">
      <formula>"Y"</formula>
    </cfRule>
    <cfRule type="cellIs" dxfId="616" priority="629" operator="equal">
      <formula>"Y"</formula>
    </cfRule>
    <cfRule type="cellIs" dxfId="615" priority="630" operator="equal">
      <formula>"""Y"""</formula>
    </cfRule>
  </conditionalFormatting>
  <conditionalFormatting sqref="F27:I27">
    <cfRule type="cellIs" dxfId="614" priority="625" operator="equal">
      <formula>"Y"</formula>
    </cfRule>
    <cfRule type="cellIs" dxfId="613" priority="626" operator="equal">
      <formula>"Y"</formula>
    </cfRule>
    <cfRule type="cellIs" dxfId="612" priority="627" operator="equal">
      <formula>"""Y"""</formula>
    </cfRule>
  </conditionalFormatting>
  <conditionalFormatting sqref="E28:I28">
    <cfRule type="cellIs" dxfId="611" priority="622" operator="equal">
      <formula>"Y"</formula>
    </cfRule>
    <cfRule type="cellIs" dxfId="610" priority="623" operator="equal">
      <formula>"Y"</formula>
    </cfRule>
    <cfRule type="cellIs" dxfId="609" priority="624" operator="equal">
      <formula>"""Y"""</formula>
    </cfRule>
  </conditionalFormatting>
  <conditionalFormatting sqref="F28:I28">
    <cfRule type="cellIs" dxfId="608" priority="619" operator="equal">
      <formula>"Y"</formula>
    </cfRule>
    <cfRule type="cellIs" dxfId="607" priority="620" operator="equal">
      <formula>"Y"</formula>
    </cfRule>
    <cfRule type="cellIs" dxfId="606" priority="621" operator="equal">
      <formula>"""Y"""</formula>
    </cfRule>
  </conditionalFormatting>
  <conditionalFormatting sqref="H16:I16">
    <cfRule type="cellIs" dxfId="605" priority="610" operator="equal">
      <formula>"Y"</formula>
    </cfRule>
    <cfRule type="cellIs" dxfId="604" priority="611" operator="equal">
      <formula>"Y"</formula>
    </cfRule>
    <cfRule type="cellIs" dxfId="603" priority="612" operator="equal">
      <formula>"""Y"""</formula>
    </cfRule>
  </conditionalFormatting>
  <conditionalFormatting sqref="F14:I14">
    <cfRule type="cellIs" dxfId="602" priority="613" operator="equal">
      <formula>"Y"</formula>
    </cfRule>
    <cfRule type="cellIs" dxfId="601" priority="614" operator="equal">
      <formula>"Y"</formula>
    </cfRule>
    <cfRule type="cellIs" dxfId="600" priority="615" operator="equal">
      <formula>"""Y"""</formula>
    </cfRule>
  </conditionalFormatting>
  <conditionalFormatting sqref="F23:I23">
    <cfRule type="cellIs" dxfId="599" priority="607" operator="equal">
      <formula>"Y"</formula>
    </cfRule>
    <cfRule type="cellIs" dxfId="598" priority="608" operator="equal">
      <formula>"Y"</formula>
    </cfRule>
    <cfRule type="cellIs" dxfId="597" priority="609" operator="equal">
      <formula>"""Y"""</formula>
    </cfRule>
  </conditionalFormatting>
  <conditionalFormatting sqref="I26">
    <cfRule type="cellIs" dxfId="596" priority="604" operator="equal">
      <formula>"Y"</formula>
    </cfRule>
    <cfRule type="cellIs" dxfId="595" priority="605" operator="equal">
      <formula>"Y"</formula>
    </cfRule>
    <cfRule type="cellIs" dxfId="594" priority="606" operator="equal">
      <formula>"""Y"""</formula>
    </cfRule>
  </conditionalFormatting>
  <conditionalFormatting sqref="E79">
    <cfRule type="cellIs" dxfId="593" priority="598" operator="equal">
      <formula>"Y"</formula>
    </cfRule>
    <cfRule type="cellIs" dxfId="592" priority="599" operator="equal">
      <formula>"Y"</formula>
    </cfRule>
    <cfRule type="cellIs" dxfId="591" priority="600" operator="equal">
      <formula>"""Y"""</formula>
    </cfRule>
  </conditionalFormatting>
  <conditionalFormatting sqref="B78:B86">
    <cfRule type="cellIs" dxfId="590" priority="592" operator="equal">
      <formula>"Y"</formula>
    </cfRule>
    <cfRule type="cellIs" dxfId="589" priority="593" operator="equal">
      <formula>"Y"</formula>
    </cfRule>
    <cfRule type="cellIs" dxfId="588" priority="594" operator="equal">
      <formula>"""Y"""</formula>
    </cfRule>
  </conditionalFormatting>
  <conditionalFormatting sqref="C79 C86">
    <cfRule type="cellIs" dxfId="587" priority="586" operator="equal">
      <formula>"Y"</formula>
    </cfRule>
    <cfRule type="cellIs" dxfId="586" priority="587" operator="equal">
      <formula>"Y"</formula>
    </cfRule>
    <cfRule type="cellIs" dxfId="585" priority="588" operator="equal">
      <formula>"""Y"""</formula>
    </cfRule>
  </conditionalFormatting>
  <conditionalFormatting sqref="C95">
    <cfRule type="cellIs" dxfId="584" priority="568" operator="equal">
      <formula>"Y"</formula>
    </cfRule>
    <cfRule type="cellIs" dxfId="583" priority="569" operator="equal">
      <formula>"Y"</formula>
    </cfRule>
    <cfRule type="cellIs" dxfId="582" priority="570" operator="equal">
      <formula>"""Y"""</formula>
    </cfRule>
  </conditionalFormatting>
  <conditionalFormatting sqref="D79">
    <cfRule type="cellIs" dxfId="581" priority="601" operator="equal">
      <formula>"Y"</formula>
    </cfRule>
    <cfRule type="cellIs" dxfId="580" priority="602" operator="equal">
      <formula>"Y"</formula>
    </cfRule>
    <cfRule type="cellIs" dxfId="579" priority="603" operator="equal">
      <formula>"""Y"""</formula>
    </cfRule>
  </conditionalFormatting>
  <conditionalFormatting sqref="B77">
    <cfRule type="cellIs" dxfId="578" priority="595" operator="equal">
      <formula>"Y"</formula>
    </cfRule>
    <cfRule type="cellIs" dxfId="577" priority="596" operator="equal">
      <formula>"Y"</formula>
    </cfRule>
    <cfRule type="cellIs" dxfId="576" priority="597" operator="equal">
      <formula>"""Y"""</formula>
    </cfRule>
  </conditionalFormatting>
  <conditionalFormatting sqref="C79 C86">
    <cfRule type="cellIs" dxfId="575" priority="589" operator="equal">
      <formula>"Y"</formula>
    </cfRule>
    <cfRule type="cellIs" dxfId="574" priority="590" operator="equal">
      <formula>"Y"</formula>
    </cfRule>
    <cfRule type="cellIs" dxfId="573" priority="591" operator="equal">
      <formula>"""Y"""</formula>
    </cfRule>
  </conditionalFormatting>
  <conditionalFormatting sqref="E95">
    <cfRule type="cellIs" dxfId="572" priority="580" operator="equal">
      <formula>"Y"</formula>
    </cfRule>
    <cfRule type="cellIs" dxfId="571" priority="581" operator="equal">
      <formula>"Y"</formula>
    </cfRule>
    <cfRule type="cellIs" dxfId="570" priority="582" operator="equal">
      <formula>"""Y"""</formula>
    </cfRule>
  </conditionalFormatting>
  <conditionalFormatting sqref="B88:B96">
    <cfRule type="cellIs" dxfId="569" priority="574" operator="equal">
      <formula>"Y"</formula>
    </cfRule>
    <cfRule type="cellIs" dxfId="568" priority="575" operator="equal">
      <formula>"Y"</formula>
    </cfRule>
    <cfRule type="cellIs" dxfId="567" priority="576" operator="equal">
      <formula>"""Y"""</formula>
    </cfRule>
  </conditionalFormatting>
  <conditionalFormatting sqref="D95">
    <cfRule type="cellIs" dxfId="566" priority="583" operator="equal">
      <formula>"Y"</formula>
    </cfRule>
    <cfRule type="cellIs" dxfId="565" priority="584" operator="equal">
      <formula>"Y"</formula>
    </cfRule>
    <cfRule type="cellIs" dxfId="564" priority="585" operator="equal">
      <formula>"""Y"""</formula>
    </cfRule>
  </conditionalFormatting>
  <conditionalFormatting sqref="B87">
    <cfRule type="cellIs" dxfId="563" priority="577" operator="equal">
      <formula>"Y"</formula>
    </cfRule>
    <cfRule type="cellIs" dxfId="562" priority="578" operator="equal">
      <formula>"Y"</formula>
    </cfRule>
    <cfRule type="cellIs" dxfId="561" priority="579" operator="equal">
      <formula>"""Y"""</formula>
    </cfRule>
  </conditionalFormatting>
  <conditionalFormatting sqref="C95">
    <cfRule type="cellIs" dxfId="560" priority="571" operator="equal">
      <formula>"Y"</formula>
    </cfRule>
    <cfRule type="cellIs" dxfId="559" priority="572" operator="equal">
      <formula>"Y"</formula>
    </cfRule>
    <cfRule type="cellIs" dxfId="558" priority="573" operator="equal">
      <formula>"""Y"""</formula>
    </cfRule>
  </conditionalFormatting>
  <conditionalFormatting sqref="F37:I37">
    <cfRule type="cellIs" dxfId="557" priority="565" operator="equal">
      <formula>"Y"</formula>
    </cfRule>
    <cfRule type="cellIs" dxfId="556" priority="566" operator="equal">
      <formula>"Y"</formula>
    </cfRule>
    <cfRule type="cellIs" dxfId="555" priority="567" operator="equal">
      <formula>"""Y"""</formula>
    </cfRule>
  </conditionalFormatting>
  <conditionalFormatting sqref="E38:I38">
    <cfRule type="cellIs" dxfId="554" priority="562" operator="equal">
      <formula>"Y"</formula>
    </cfRule>
    <cfRule type="cellIs" dxfId="553" priority="563" operator="equal">
      <formula>"Y"</formula>
    </cfRule>
    <cfRule type="cellIs" dxfId="552" priority="564" operator="equal">
      <formula>"""Y"""</formula>
    </cfRule>
  </conditionalFormatting>
  <conditionalFormatting sqref="E57">
    <cfRule type="cellIs" dxfId="551" priority="559" operator="equal">
      <formula>"Y"</formula>
    </cfRule>
    <cfRule type="cellIs" dxfId="550" priority="560" operator="equal">
      <formula>"Y"</formula>
    </cfRule>
    <cfRule type="cellIs" dxfId="549" priority="561" operator="equal">
      <formula>"""Y"""</formula>
    </cfRule>
  </conditionalFormatting>
  <conditionalFormatting sqref="F56">
    <cfRule type="cellIs" dxfId="548" priority="556" operator="equal">
      <formula>"Y"</formula>
    </cfRule>
    <cfRule type="cellIs" dxfId="547" priority="557" operator="equal">
      <formula>"Y"</formula>
    </cfRule>
    <cfRule type="cellIs" dxfId="546" priority="558" operator="equal">
      <formula>"""Y"""</formula>
    </cfRule>
  </conditionalFormatting>
  <conditionalFormatting sqref="F57">
    <cfRule type="cellIs" dxfId="545" priority="553" operator="equal">
      <formula>"Y"</formula>
    </cfRule>
    <cfRule type="cellIs" dxfId="544" priority="554" operator="equal">
      <formula>"Y"</formula>
    </cfRule>
    <cfRule type="cellIs" dxfId="543" priority="555" operator="equal">
      <formula>"""Y"""</formula>
    </cfRule>
  </conditionalFormatting>
  <conditionalFormatting sqref="G56">
    <cfRule type="cellIs" dxfId="542" priority="550" operator="equal">
      <formula>"Y"</formula>
    </cfRule>
    <cfRule type="cellIs" dxfId="541" priority="551" operator="equal">
      <formula>"Y"</formula>
    </cfRule>
    <cfRule type="cellIs" dxfId="540" priority="552" operator="equal">
      <formula>"""Y"""</formula>
    </cfRule>
  </conditionalFormatting>
  <conditionalFormatting sqref="G57">
    <cfRule type="cellIs" dxfId="539" priority="547" operator="equal">
      <formula>"Y"</formula>
    </cfRule>
    <cfRule type="cellIs" dxfId="538" priority="548" operator="equal">
      <formula>"Y"</formula>
    </cfRule>
    <cfRule type="cellIs" dxfId="537" priority="549" operator="equal">
      <formula>"""Y"""</formula>
    </cfRule>
  </conditionalFormatting>
  <conditionalFormatting sqref="H56">
    <cfRule type="cellIs" dxfId="536" priority="544" operator="equal">
      <formula>"Y"</formula>
    </cfRule>
    <cfRule type="cellIs" dxfId="535" priority="545" operator="equal">
      <formula>"Y"</formula>
    </cfRule>
    <cfRule type="cellIs" dxfId="534" priority="546" operator="equal">
      <formula>"""Y"""</formula>
    </cfRule>
  </conditionalFormatting>
  <conditionalFormatting sqref="H57">
    <cfRule type="cellIs" dxfId="533" priority="541" operator="equal">
      <formula>"Y"</formula>
    </cfRule>
    <cfRule type="cellIs" dxfId="532" priority="542" operator="equal">
      <formula>"Y"</formula>
    </cfRule>
    <cfRule type="cellIs" dxfId="531" priority="543" operator="equal">
      <formula>"""Y"""</formula>
    </cfRule>
  </conditionalFormatting>
  <conditionalFormatting sqref="I56">
    <cfRule type="cellIs" dxfId="530" priority="538" operator="equal">
      <formula>"Y"</formula>
    </cfRule>
    <cfRule type="cellIs" dxfId="529" priority="539" operator="equal">
      <formula>"Y"</formula>
    </cfRule>
    <cfRule type="cellIs" dxfId="528" priority="540" operator="equal">
      <formula>"""Y"""</formula>
    </cfRule>
  </conditionalFormatting>
  <conditionalFormatting sqref="I57">
    <cfRule type="cellIs" dxfId="527" priority="535" operator="equal">
      <formula>"Y"</formula>
    </cfRule>
    <cfRule type="cellIs" dxfId="526" priority="536" operator="equal">
      <formula>"Y"</formula>
    </cfRule>
    <cfRule type="cellIs" dxfId="525" priority="537" operator="equal">
      <formula>"""Y"""</formula>
    </cfRule>
  </conditionalFormatting>
  <conditionalFormatting sqref="E62:I62">
    <cfRule type="cellIs" dxfId="524" priority="532" operator="equal">
      <formula>"Y"</formula>
    </cfRule>
    <cfRule type="cellIs" dxfId="523" priority="533" operator="equal">
      <formula>"Y"</formula>
    </cfRule>
    <cfRule type="cellIs" dxfId="522" priority="534" operator="equal">
      <formula>"""Y"""</formula>
    </cfRule>
  </conditionalFormatting>
  <conditionalFormatting sqref="E46:I46">
    <cfRule type="cellIs" dxfId="521" priority="529" operator="equal">
      <formula>"Y"</formula>
    </cfRule>
    <cfRule type="cellIs" dxfId="520" priority="530" operator="equal">
      <formula>"Y"</formula>
    </cfRule>
    <cfRule type="cellIs" dxfId="519" priority="531" operator="equal">
      <formula>"""Y"""</formula>
    </cfRule>
  </conditionalFormatting>
  <conditionalFormatting sqref="E29:I29">
    <cfRule type="cellIs" dxfId="518" priority="526" operator="equal">
      <formula>"Y"</formula>
    </cfRule>
    <cfRule type="cellIs" dxfId="517" priority="527" operator="equal">
      <formula>"Y"</formula>
    </cfRule>
    <cfRule type="cellIs" dxfId="516" priority="528" operator="equal">
      <formula>"""Y"""</formula>
    </cfRule>
  </conditionalFormatting>
  <conditionalFormatting sqref="E77">
    <cfRule type="cellIs" dxfId="515" priority="520" operator="equal">
      <formula>"Y"</formula>
    </cfRule>
    <cfRule type="cellIs" dxfId="514" priority="521" operator="equal">
      <formula>"Y"</formula>
    </cfRule>
    <cfRule type="cellIs" dxfId="513" priority="522" operator="equal">
      <formula>"""Y"""</formula>
    </cfRule>
  </conditionalFormatting>
  <conditionalFormatting sqref="C77">
    <cfRule type="cellIs" dxfId="512" priority="514" operator="equal">
      <formula>"Y"</formula>
    </cfRule>
    <cfRule type="cellIs" dxfId="511" priority="515" operator="equal">
      <formula>"Y"</formula>
    </cfRule>
    <cfRule type="cellIs" dxfId="510" priority="516" operator="equal">
      <formula>"""Y"""</formula>
    </cfRule>
  </conditionalFormatting>
  <conditionalFormatting sqref="D77">
    <cfRule type="cellIs" dxfId="509" priority="523" operator="equal">
      <formula>"Y"</formula>
    </cfRule>
    <cfRule type="cellIs" dxfId="508" priority="524" operator="equal">
      <formula>"Y"</formula>
    </cfRule>
    <cfRule type="cellIs" dxfId="507" priority="525" operator="equal">
      <formula>"""Y"""</formula>
    </cfRule>
  </conditionalFormatting>
  <conditionalFormatting sqref="C77">
    <cfRule type="cellIs" dxfId="506" priority="517" operator="equal">
      <formula>"Y"</formula>
    </cfRule>
    <cfRule type="cellIs" dxfId="505" priority="518" operator="equal">
      <formula>"Y"</formula>
    </cfRule>
    <cfRule type="cellIs" dxfId="504" priority="519" operator="equal">
      <formula>"""Y"""</formula>
    </cfRule>
  </conditionalFormatting>
  <conditionalFormatting sqref="E78">
    <cfRule type="cellIs" dxfId="503" priority="508" operator="equal">
      <formula>"Y"</formula>
    </cfRule>
    <cfRule type="cellIs" dxfId="502" priority="509" operator="equal">
      <formula>"Y"</formula>
    </cfRule>
    <cfRule type="cellIs" dxfId="501" priority="510" operator="equal">
      <formula>"""Y"""</formula>
    </cfRule>
  </conditionalFormatting>
  <conditionalFormatting sqref="C78">
    <cfRule type="cellIs" dxfId="500" priority="502" operator="equal">
      <formula>"Y"</formula>
    </cfRule>
    <cfRule type="cellIs" dxfId="499" priority="503" operator="equal">
      <formula>"Y"</formula>
    </cfRule>
    <cfRule type="cellIs" dxfId="498" priority="504" operator="equal">
      <formula>"""Y"""</formula>
    </cfRule>
  </conditionalFormatting>
  <conditionalFormatting sqref="D78">
    <cfRule type="cellIs" dxfId="497" priority="511" operator="equal">
      <formula>"Y"</formula>
    </cfRule>
    <cfRule type="cellIs" dxfId="496" priority="512" operator="equal">
      <formula>"Y"</formula>
    </cfRule>
    <cfRule type="cellIs" dxfId="495" priority="513" operator="equal">
      <formula>"""Y"""</formula>
    </cfRule>
  </conditionalFormatting>
  <conditionalFormatting sqref="C78">
    <cfRule type="cellIs" dxfId="494" priority="505" operator="equal">
      <formula>"Y"</formula>
    </cfRule>
    <cfRule type="cellIs" dxfId="493" priority="506" operator="equal">
      <formula>"Y"</formula>
    </cfRule>
    <cfRule type="cellIs" dxfId="492" priority="507" operator="equal">
      <formula>"""Y"""</formula>
    </cfRule>
  </conditionalFormatting>
  <conditionalFormatting sqref="E80">
    <cfRule type="cellIs" dxfId="491" priority="496" operator="equal">
      <formula>"Y"</formula>
    </cfRule>
    <cfRule type="cellIs" dxfId="490" priority="497" operator="equal">
      <formula>"Y"</formula>
    </cfRule>
    <cfRule type="cellIs" dxfId="489" priority="498" operator="equal">
      <formula>"""Y"""</formula>
    </cfRule>
  </conditionalFormatting>
  <conditionalFormatting sqref="C80">
    <cfRule type="cellIs" dxfId="488" priority="490" operator="equal">
      <formula>"Y"</formula>
    </cfRule>
    <cfRule type="cellIs" dxfId="487" priority="491" operator="equal">
      <formula>"Y"</formula>
    </cfRule>
    <cfRule type="cellIs" dxfId="486" priority="492" operator="equal">
      <formula>"""Y"""</formula>
    </cfRule>
  </conditionalFormatting>
  <conditionalFormatting sqref="D80">
    <cfRule type="cellIs" dxfId="485" priority="499" operator="equal">
      <formula>"Y"</formula>
    </cfRule>
    <cfRule type="cellIs" dxfId="484" priority="500" operator="equal">
      <formula>"Y"</formula>
    </cfRule>
    <cfRule type="cellIs" dxfId="483" priority="501" operator="equal">
      <formula>"""Y"""</formula>
    </cfRule>
  </conditionalFormatting>
  <conditionalFormatting sqref="C80">
    <cfRule type="cellIs" dxfId="482" priority="493" operator="equal">
      <formula>"Y"</formula>
    </cfRule>
    <cfRule type="cellIs" dxfId="481" priority="494" operator="equal">
      <formula>"Y"</formula>
    </cfRule>
    <cfRule type="cellIs" dxfId="480" priority="495" operator="equal">
      <formula>"""Y"""</formula>
    </cfRule>
  </conditionalFormatting>
  <conditionalFormatting sqref="E81">
    <cfRule type="cellIs" dxfId="479" priority="484" operator="equal">
      <formula>"Y"</formula>
    </cfRule>
    <cfRule type="cellIs" dxfId="478" priority="485" operator="equal">
      <formula>"Y"</formula>
    </cfRule>
    <cfRule type="cellIs" dxfId="477" priority="486" operator="equal">
      <formula>"""Y"""</formula>
    </cfRule>
  </conditionalFormatting>
  <conditionalFormatting sqref="C81">
    <cfRule type="cellIs" dxfId="476" priority="478" operator="equal">
      <formula>"Y"</formula>
    </cfRule>
    <cfRule type="cellIs" dxfId="475" priority="479" operator="equal">
      <formula>"Y"</formula>
    </cfRule>
    <cfRule type="cellIs" dxfId="474" priority="480" operator="equal">
      <formula>"""Y"""</formula>
    </cfRule>
  </conditionalFormatting>
  <conditionalFormatting sqref="D81">
    <cfRule type="cellIs" dxfId="473" priority="487" operator="equal">
      <formula>"Y"</formula>
    </cfRule>
    <cfRule type="cellIs" dxfId="472" priority="488" operator="equal">
      <formula>"Y"</formula>
    </cfRule>
    <cfRule type="cellIs" dxfId="471" priority="489" operator="equal">
      <formula>"""Y"""</formula>
    </cfRule>
  </conditionalFormatting>
  <conditionalFormatting sqref="C81">
    <cfRule type="cellIs" dxfId="470" priority="481" operator="equal">
      <formula>"Y"</formula>
    </cfRule>
    <cfRule type="cellIs" dxfId="469" priority="482" operator="equal">
      <formula>"Y"</formula>
    </cfRule>
    <cfRule type="cellIs" dxfId="468" priority="483" operator="equal">
      <formula>"""Y"""</formula>
    </cfRule>
  </conditionalFormatting>
  <conditionalFormatting sqref="E82">
    <cfRule type="cellIs" dxfId="467" priority="472" operator="equal">
      <formula>"Y"</formula>
    </cfRule>
    <cfRule type="cellIs" dxfId="466" priority="473" operator="equal">
      <formula>"Y"</formula>
    </cfRule>
    <cfRule type="cellIs" dxfId="465" priority="474" operator="equal">
      <formula>"""Y"""</formula>
    </cfRule>
  </conditionalFormatting>
  <conditionalFormatting sqref="C82">
    <cfRule type="cellIs" dxfId="464" priority="466" operator="equal">
      <formula>"Y"</formula>
    </cfRule>
    <cfRule type="cellIs" dxfId="463" priority="467" operator="equal">
      <formula>"Y"</formula>
    </cfRule>
    <cfRule type="cellIs" dxfId="462" priority="468" operator="equal">
      <formula>"""Y"""</formula>
    </cfRule>
  </conditionalFormatting>
  <conditionalFormatting sqref="D82">
    <cfRule type="cellIs" dxfId="461" priority="475" operator="equal">
      <formula>"Y"</formula>
    </cfRule>
    <cfRule type="cellIs" dxfId="460" priority="476" operator="equal">
      <formula>"Y"</formula>
    </cfRule>
    <cfRule type="cellIs" dxfId="459" priority="477" operator="equal">
      <formula>"""Y"""</formula>
    </cfRule>
  </conditionalFormatting>
  <conditionalFormatting sqref="C82">
    <cfRule type="cellIs" dxfId="458" priority="469" operator="equal">
      <formula>"Y"</formula>
    </cfRule>
    <cfRule type="cellIs" dxfId="457" priority="470" operator="equal">
      <formula>"Y"</formula>
    </cfRule>
    <cfRule type="cellIs" dxfId="456" priority="471" operator="equal">
      <formula>"""Y"""</formula>
    </cfRule>
  </conditionalFormatting>
  <conditionalFormatting sqref="E83">
    <cfRule type="cellIs" dxfId="455" priority="460" operator="equal">
      <formula>"Y"</formula>
    </cfRule>
    <cfRule type="cellIs" dxfId="454" priority="461" operator="equal">
      <formula>"Y"</formula>
    </cfRule>
    <cfRule type="cellIs" dxfId="453" priority="462" operator="equal">
      <formula>"""Y"""</formula>
    </cfRule>
  </conditionalFormatting>
  <conditionalFormatting sqref="C83">
    <cfRule type="cellIs" dxfId="452" priority="454" operator="equal">
      <formula>"Y"</formula>
    </cfRule>
    <cfRule type="cellIs" dxfId="451" priority="455" operator="equal">
      <formula>"Y"</formula>
    </cfRule>
    <cfRule type="cellIs" dxfId="450" priority="456" operator="equal">
      <formula>"""Y"""</formula>
    </cfRule>
  </conditionalFormatting>
  <conditionalFormatting sqref="D83">
    <cfRule type="cellIs" dxfId="449" priority="463" operator="equal">
      <formula>"Y"</formula>
    </cfRule>
    <cfRule type="cellIs" dxfId="448" priority="464" operator="equal">
      <formula>"Y"</formula>
    </cfRule>
    <cfRule type="cellIs" dxfId="447" priority="465" operator="equal">
      <formula>"""Y"""</formula>
    </cfRule>
  </conditionalFormatting>
  <conditionalFormatting sqref="C83">
    <cfRule type="cellIs" dxfId="446" priority="457" operator="equal">
      <formula>"Y"</formula>
    </cfRule>
    <cfRule type="cellIs" dxfId="445" priority="458" operator="equal">
      <formula>"Y"</formula>
    </cfRule>
    <cfRule type="cellIs" dxfId="444" priority="459" operator="equal">
      <formula>"""Y"""</formula>
    </cfRule>
  </conditionalFormatting>
  <conditionalFormatting sqref="E85">
    <cfRule type="cellIs" dxfId="443" priority="448" operator="equal">
      <formula>"Y"</formula>
    </cfRule>
    <cfRule type="cellIs" dxfId="442" priority="449" operator="equal">
      <formula>"Y"</formula>
    </cfRule>
    <cfRule type="cellIs" dxfId="441" priority="450" operator="equal">
      <formula>"""Y"""</formula>
    </cfRule>
  </conditionalFormatting>
  <conditionalFormatting sqref="C85">
    <cfRule type="cellIs" dxfId="440" priority="442" operator="equal">
      <formula>"Y"</formula>
    </cfRule>
    <cfRule type="cellIs" dxfId="439" priority="443" operator="equal">
      <formula>"Y"</formula>
    </cfRule>
    <cfRule type="cellIs" dxfId="438" priority="444" operator="equal">
      <formula>"""Y"""</formula>
    </cfRule>
  </conditionalFormatting>
  <conditionalFormatting sqref="D85">
    <cfRule type="cellIs" dxfId="437" priority="451" operator="equal">
      <formula>"Y"</formula>
    </cfRule>
    <cfRule type="cellIs" dxfId="436" priority="452" operator="equal">
      <formula>"Y"</formula>
    </cfRule>
    <cfRule type="cellIs" dxfId="435" priority="453" operator="equal">
      <formula>"""Y"""</formula>
    </cfRule>
  </conditionalFormatting>
  <conditionalFormatting sqref="C85">
    <cfRule type="cellIs" dxfId="434" priority="445" operator="equal">
      <formula>"Y"</formula>
    </cfRule>
    <cfRule type="cellIs" dxfId="433" priority="446" operator="equal">
      <formula>"Y"</formula>
    </cfRule>
    <cfRule type="cellIs" dxfId="432" priority="447" operator="equal">
      <formula>"""Y"""</formula>
    </cfRule>
  </conditionalFormatting>
  <conditionalFormatting sqref="E84">
    <cfRule type="cellIs" dxfId="431" priority="436" operator="equal">
      <formula>"Y"</formula>
    </cfRule>
    <cfRule type="cellIs" dxfId="430" priority="437" operator="equal">
      <formula>"Y"</formula>
    </cfRule>
    <cfRule type="cellIs" dxfId="429" priority="438" operator="equal">
      <formula>"""Y"""</formula>
    </cfRule>
  </conditionalFormatting>
  <conditionalFormatting sqref="C84">
    <cfRule type="cellIs" dxfId="428" priority="430" operator="equal">
      <formula>"Y"</formula>
    </cfRule>
    <cfRule type="cellIs" dxfId="427" priority="431" operator="equal">
      <formula>"Y"</formula>
    </cfRule>
    <cfRule type="cellIs" dxfId="426" priority="432" operator="equal">
      <formula>"""Y"""</formula>
    </cfRule>
  </conditionalFormatting>
  <conditionalFormatting sqref="D84">
    <cfRule type="cellIs" dxfId="425" priority="439" operator="equal">
      <formula>"Y"</formula>
    </cfRule>
    <cfRule type="cellIs" dxfId="424" priority="440" operator="equal">
      <formula>"Y"</formula>
    </cfRule>
    <cfRule type="cellIs" dxfId="423" priority="441" operator="equal">
      <formula>"""Y"""</formula>
    </cfRule>
  </conditionalFormatting>
  <conditionalFormatting sqref="C84">
    <cfRule type="cellIs" dxfId="422" priority="433" operator="equal">
      <formula>"Y"</formula>
    </cfRule>
    <cfRule type="cellIs" dxfId="421" priority="434" operator="equal">
      <formula>"Y"</formula>
    </cfRule>
    <cfRule type="cellIs" dxfId="420" priority="435" operator="equal">
      <formula>"""Y"""</formula>
    </cfRule>
  </conditionalFormatting>
  <conditionalFormatting sqref="E86">
    <cfRule type="cellIs" dxfId="419" priority="424" operator="equal">
      <formula>"Y"</formula>
    </cfRule>
    <cfRule type="cellIs" dxfId="418" priority="425" operator="equal">
      <formula>"Y"</formula>
    </cfRule>
    <cfRule type="cellIs" dxfId="417" priority="426" operator="equal">
      <formula>"""Y"""</formula>
    </cfRule>
  </conditionalFormatting>
  <conditionalFormatting sqref="D86">
    <cfRule type="cellIs" dxfId="416" priority="427" operator="equal">
      <formula>"Y"</formula>
    </cfRule>
    <cfRule type="cellIs" dxfId="415" priority="428" operator="equal">
      <formula>"Y"</formula>
    </cfRule>
    <cfRule type="cellIs" dxfId="414" priority="429" operator="equal">
      <formula>"""Y"""</formula>
    </cfRule>
  </conditionalFormatting>
  <conditionalFormatting sqref="C89">
    <cfRule type="cellIs" dxfId="413" priority="418" operator="equal">
      <formula>"Y"</formula>
    </cfRule>
    <cfRule type="cellIs" dxfId="412" priority="419" operator="equal">
      <formula>"Y"</formula>
    </cfRule>
    <cfRule type="cellIs" dxfId="411" priority="420" operator="equal">
      <formula>"""Y"""</formula>
    </cfRule>
  </conditionalFormatting>
  <conditionalFormatting sqref="C89">
    <cfRule type="cellIs" dxfId="410" priority="421" operator="equal">
      <formula>"Y"</formula>
    </cfRule>
    <cfRule type="cellIs" dxfId="409" priority="422" operator="equal">
      <formula>"Y"</formula>
    </cfRule>
    <cfRule type="cellIs" dxfId="408" priority="423" operator="equal">
      <formula>"""Y"""</formula>
    </cfRule>
  </conditionalFormatting>
  <conditionalFormatting sqref="E88">
    <cfRule type="cellIs" dxfId="407" priority="412" operator="equal">
      <formula>"Y"</formula>
    </cfRule>
    <cfRule type="cellIs" dxfId="406" priority="413" operator="equal">
      <formula>"Y"</formula>
    </cfRule>
    <cfRule type="cellIs" dxfId="405" priority="414" operator="equal">
      <formula>"""Y"""</formula>
    </cfRule>
  </conditionalFormatting>
  <conditionalFormatting sqref="C88">
    <cfRule type="cellIs" dxfId="404" priority="406" operator="equal">
      <formula>"Y"</formula>
    </cfRule>
    <cfRule type="cellIs" dxfId="403" priority="407" operator="equal">
      <formula>"Y"</formula>
    </cfRule>
    <cfRule type="cellIs" dxfId="402" priority="408" operator="equal">
      <formula>"""Y"""</formula>
    </cfRule>
  </conditionalFormatting>
  <conditionalFormatting sqref="D88">
    <cfRule type="cellIs" dxfId="401" priority="415" operator="equal">
      <formula>"Y"</formula>
    </cfRule>
    <cfRule type="cellIs" dxfId="400" priority="416" operator="equal">
      <formula>"Y"</formula>
    </cfRule>
    <cfRule type="cellIs" dxfId="399" priority="417" operator="equal">
      <formula>"""Y"""</formula>
    </cfRule>
  </conditionalFormatting>
  <conditionalFormatting sqref="C88">
    <cfRule type="cellIs" dxfId="398" priority="409" operator="equal">
      <formula>"Y"</formula>
    </cfRule>
    <cfRule type="cellIs" dxfId="397" priority="410" operator="equal">
      <formula>"Y"</formula>
    </cfRule>
    <cfRule type="cellIs" dxfId="396" priority="411" operator="equal">
      <formula>"""Y"""</formula>
    </cfRule>
  </conditionalFormatting>
  <conditionalFormatting sqref="E87">
    <cfRule type="cellIs" dxfId="395" priority="400" operator="equal">
      <formula>"Y"</formula>
    </cfRule>
    <cfRule type="cellIs" dxfId="394" priority="401" operator="equal">
      <formula>"Y"</formula>
    </cfRule>
    <cfRule type="cellIs" dxfId="393" priority="402" operator="equal">
      <formula>"""Y"""</formula>
    </cfRule>
  </conditionalFormatting>
  <conditionalFormatting sqref="C87">
    <cfRule type="cellIs" dxfId="392" priority="394" operator="equal">
      <formula>"Y"</formula>
    </cfRule>
    <cfRule type="cellIs" dxfId="391" priority="395" operator="equal">
      <formula>"Y"</formula>
    </cfRule>
    <cfRule type="cellIs" dxfId="390" priority="396" operator="equal">
      <formula>"""Y"""</formula>
    </cfRule>
  </conditionalFormatting>
  <conditionalFormatting sqref="D87">
    <cfRule type="cellIs" dxfId="389" priority="403" operator="equal">
      <formula>"Y"</formula>
    </cfRule>
    <cfRule type="cellIs" dxfId="388" priority="404" operator="equal">
      <formula>"Y"</formula>
    </cfRule>
    <cfRule type="cellIs" dxfId="387" priority="405" operator="equal">
      <formula>"""Y"""</formula>
    </cfRule>
  </conditionalFormatting>
  <conditionalFormatting sqref="C87">
    <cfRule type="cellIs" dxfId="386" priority="397" operator="equal">
      <formula>"Y"</formula>
    </cfRule>
    <cfRule type="cellIs" dxfId="385" priority="398" operator="equal">
      <formula>"Y"</formula>
    </cfRule>
    <cfRule type="cellIs" dxfId="384" priority="399" operator="equal">
      <formula>"""Y"""</formula>
    </cfRule>
  </conditionalFormatting>
  <conditionalFormatting sqref="E89">
    <cfRule type="cellIs" dxfId="383" priority="388" operator="equal">
      <formula>"Y"</formula>
    </cfRule>
    <cfRule type="cellIs" dxfId="382" priority="389" operator="equal">
      <formula>"Y"</formula>
    </cfRule>
    <cfRule type="cellIs" dxfId="381" priority="390" operator="equal">
      <formula>"""Y"""</formula>
    </cfRule>
  </conditionalFormatting>
  <conditionalFormatting sqref="D89">
    <cfRule type="cellIs" dxfId="380" priority="391" operator="equal">
      <formula>"Y"</formula>
    </cfRule>
    <cfRule type="cellIs" dxfId="379" priority="392" operator="equal">
      <formula>"Y"</formula>
    </cfRule>
    <cfRule type="cellIs" dxfId="378" priority="393" operator="equal">
      <formula>"""Y"""</formula>
    </cfRule>
  </conditionalFormatting>
  <conditionalFormatting sqref="E90">
    <cfRule type="cellIs" dxfId="377" priority="382" operator="equal">
      <formula>"Y"</formula>
    </cfRule>
    <cfRule type="cellIs" dxfId="376" priority="383" operator="equal">
      <formula>"Y"</formula>
    </cfRule>
    <cfRule type="cellIs" dxfId="375" priority="384" operator="equal">
      <formula>"""Y"""</formula>
    </cfRule>
  </conditionalFormatting>
  <conditionalFormatting sqref="C90">
    <cfRule type="cellIs" dxfId="374" priority="376" operator="equal">
      <formula>"Y"</formula>
    </cfRule>
    <cfRule type="cellIs" dxfId="373" priority="377" operator="equal">
      <formula>"Y"</formula>
    </cfRule>
    <cfRule type="cellIs" dxfId="372" priority="378" operator="equal">
      <formula>"""Y"""</formula>
    </cfRule>
  </conditionalFormatting>
  <conditionalFormatting sqref="D90">
    <cfRule type="cellIs" dxfId="371" priority="385" operator="equal">
      <formula>"Y"</formula>
    </cfRule>
    <cfRule type="cellIs" dxfId="370" priority="386" operator="equal">
      <formula>"Y"</formula>
    </cfRule>
    <cfRule type="cellIs" dxfId="369" priority="387" operator="equal">
      <formula>"""Y"""</formula>
    </cfRule>
  </conditionalFormatting>
  <conditionalFormatting sqref="C90">
    <cfRule type="cellIs" dxfId="368" priority="379" operator="equal">
      <formula>"Y"</formula>
    </cfRule>
    <cfRule type="cellIs" dxfId="367" priority="380" operator="equal">
      <formula>"Y"</formula>
    </cfRule>
    <cfRule type="cellIs" dxfId="366" priority="381" operator="equal">
      <formula>"""Y"""</formula>
    </cfRule>
  </conditionalFormatting>
  <conditionalFormatting sqref="C96">
    <cfRule type="cellIs" dxfId="365" priority="364" operator="equal">
      <formula>"Y"</formula>
    </cfRule>
    <cfRule type="cellIs" dxfId="364" priority="365" operator="equal">
      <formula>"Y"</formula>
    </cfRule>
    <cfRule type="cellIs" dxfId="363" priority="366" operator="equal">
      <formula>"""Y"""</formula>
    </cfRule>
  </conditionalFormatting>
  <conditionalFormatting sqref="E96">
    <cfRule type="cellIs" dxfId="362" priority="370" operator="equal">
      <formula>"Y"</formula>
    </cfRule>
    <cfRule type="cellIs" dxfId="361" priority="371" operator="equal">
      <formula>"Y"</formula>
    </cfRule>
    <cfRule type="cellIs" dxfId="360" priority="372" operator="equal">
      <formula>"""Y"""</formula>
    </cfRule>
  </conditionalFormatting>
  <conditionalFormatting sqref="D96">
    <cfRule type="cellIs" dxfId="359" priority="373" operator="equal">
      <formula>"Y"</formula>
    </cfRule>
    <cfRule type="cellIs" dxfId="358" priority="374" operator="equal">
      <formula>"Y"</formula>
    </cfRule>
    <cfRule type="cellIs" dxfId="357" priority="375" operator="equal">
      <formula>"""Y"""</formula>
    </cfRule>
  </conditionalFormatting>
  <conditionalFormatting sqref="C96">
    <cfRule type="cellIs" dxfId="356" priority="367" operator="equal">
      <formula>"Y"</formula>
    </cfRule>
    <cfRule type="cellIs" dxfId="355" priority="368" operator="equal">
      <formula>"Y"</formula>
    </cfRule>
    <cfRule type="cellIs" dxfId="354" priority="369" operator="equal">
      <formula>"""Y"""</formula>
    </cfRule>
  </conditionalFormatting>
  <conditionalFormatting sqref="C91:C94">
    <cfRule type="cellIs" dxfId="353" priority="352" operator="equal">
      <formula>"Y"</formula>
    </cfRule>
    <cfRule type="cellIs" dxfId="352" priority="353" operator="equal">
      <formula>"Y"</formula>
    </cfRule>
    <cfRule type="cellIs" dxfId="351" priority="354" operator="equal">
      <formula>"""Y"""</formula>
    </cfRule>
  </conditionalFormatting>
  <conditionalFormatting sqref="E94">
    <cfRule type="cellIs" dxfId="350" priority="358" operator="equal">
      <formula>"Y"</formula>
    </cfRule>
    <cfRule type="cellIs" dxfId="349" priority="359" operator="equal">
      <formula>"Y"</formula>
    </cfRule>
    <cfRule type="cellIs" dxfId="348" priority="360" operator="equal">
      <formula>"""Y"""</formula>
    </cfRule>
  </conditionalFormatting>
  <conditionalFormatting sqref="D91:D94">
    <cfRule type="cellIs" dxfId="347" priority="361" operator="equal">
      <formula>"Y"</formula>
    </cfRule>
    <cfRule type="cellIs" dxfId="346" priority="362" operator="equal">
      <formula>"Y"</formula>
    </cfRule>
    <cfRule type="cellIs" dxfId="345" priority="363" operator="equal">
      <formula>"""Y"""</formula>
    </cfRule>
  </conditionalFormatting>
  <conditionalFormatting sqref="C91:C94">
    <cfRule type="cellIs" dxfId="344" priority="355" operator="equal">
      <formula>"Y"</formula>
    </cfRule>
    <cfRule type="cellIs" dxfId="343" priority="356" operator="equal">
      <formula>"Y"</formula>
    </cfRule>
    <cfRule type="cellIs" dxfId="342" priority="357" operator="equal">
      <formula>"""Y"""</formula>
    </cfRule>
  </conditionalFormatting>
  <conditionalFormatting sqref="B97:B101">
    <cfRule type="cellIs" dxfId="341" priority="349" operator="equal">
      <formula>"Y"</formula>
    </cfRule>
    <cfRule type="cellIs" dxfId="340" priority="350" operator="equal">
      <formula>"Y"</formula>
    </cfRule>
    <cfRule type="cellIs" dxfId="339" priority="351" operator="equal">
      <formula>"""Y"""</formula>
    </cfRule>
  </conditionalFormatting>
  <conditionalFormatting sqref="C97:C101">
    <cfRule type="cellIs" dxfId="338" priority="337" operator="equal">
      <formula>"Y"</formula>
    </cfRule>
    <cfRule type="cellIs" dxfId="337" priority="338" operator="equal">
      <formula>"Y"</formula>
    </cfRule>
    <cfRule type="cellIs" dxfId="336" priority="339" operator="equal">
      <formula>"""Y"""</formula>
    </cfRule>
  </conditionalFormatting>
  <conditionalFormatting sqref="E97:E101">
    <cfRule type="cellIs" dxfId="335" priority="343" operator="equal">
      <formula>"Y"</formula>
    </cfRule>
    <cfRule type="cellIs" dxfId="334" priority="344" operator="equal">
      <formula>"Y"</formula>
    </cfRule>
    <cfRule type="cellIs" dxfId="333" priority="345" operator="equal">
      <formula>"""Y"""</formula>
    </cfRule>
  </conditionalFormatting>
  <conditionalFormatting sqref="D97:D101">
    <cfRule type="cellIs" dxfId="332" priority="346" operator="equal">
      <formula>"Y"</formula>
    </cfRule>
    <cfRule type="cellIs" dxfId="331" priority="347" operator="equal">
      <formula>"Y"</formula>
    </cfRule>
    <cfRule type="cellIs" dxfId="330" priority="348" operator="equal">
      <formula>"""Y"""</formula>
    </cfRule>
  </conditionalFormatting>
  <conditionalFormatting sqref="C97:C101">
    <cfRule type="cellIs" dxfId="329" priority="340" operator="equal">
      <formula>"Y"</formula>
    </cfRule>
    <cfRule type="cellIs" dxfId="328" priority="341" operator="equal">
      <formula>"Y"</formula>
    </cfRule>
    <cfRule type="cellIs" dxfId="327" priority="342" operator="equal">
      <formula>"""Y"""</formula>
    </cfRule>
  </conditionalFormatting>
  <conditionalFormatting sqref="I17">
    <cfRule type="cellIs" dxfId="326" priority="334" operator="equal">
      <formula>"Y"</formula>
    </cfRule>
    <cfRule type="cellIs" dxfId="325" priority="335" operator="equal">
      <formula>"Y"</formula>
    </cfRule>
    <cfRule type="cellIs" dxfId="324" priority="336" operator="equal">
      <formula>"""Y"""</formula>
    </cfRule>
  </conditionalFormatting>
  <conditionalFormatting sqref="I17">
    <cfRule type="cellIs" dxfId="323" priority="331" operator="equal">
      <formula>"Y"</formula>
    </cfRule>
    <cfRule type="cellIs" dxfId="322" priority="332" operator="equal">
      <formula>"Y"</formula>
    </cfRule>
    <cfRule type="cellIs" dxfId="321" priority="333" operator="equal">
      <formula>"""Y"""</formula>
    </cfRule>
  </conditionalFormatting>
  <conditionalFormatting sqref="D68 D71:D72">
    <cfRule type="cellIs" dxfId="320" priority="328" operator="equal">
      <formula>"Y"</formula>
    </cfRule>
    <cfRule type="cellIs" dxfId="319" priority="329" operator="equal">
      <formula>"Y"</formula>
    </cfRule>
    <cfRule type="cellIs" dxfId="318" priority="330" operator="equal">
      <formula>"""Y"""</formula>
    </cfRule>
  </conditionalFormatting>
  <conditionalFormatting sqref="E25">
    <cfRule type="cellIs" dxfId="317" priority="325" operator="equal">
      <formula>"Y"</formula>
    </cfRule>
    <cfRule type="cellIs" dxfId="316" priority="326" operator="equal">
      <formula>"Y"</formula>
    </cfRule>
    <cfRule type="cellIs" dxfId="315" priority="327" operator="equal">
      <formula>"""Y"""</formula>
    </cfRule>
  </conditionalFormatting>
  <conditionalFormatting sqref="F25:I25">
    <cfRule type="cellIs" dxfId="314" priority="322" operator="equal">
      <formula>"Y"</formula>
    </cfRule>
    <cfRule type="cellIs" dxfId="313" priority="323" operator="equal">
      <formula>"Y"</formula>
    </cfRule>
    <cfRule type="cellIs" dxfId="312" priority="324" operator="equal">
      <formula>"""Y"""</formula>
    </cfRule>
  </conditionalFormatting>
  <conditionalFormatting sqref="E91">
    <cfRule type="cellIs" dxfId="311" priority="319" operator="equal">
      <formula>"Y"</formula>
    </cfRule>
    <cfRule type="cellIs" dxfId="310" priority="320" operator="equal">
      <formula>"Y"</formula>
    </cfRule>
    <cfRule type="cellIs" dxfId="309" priority="321" operator="equal">
      <formula>"""Y"""</formula>
    </cfRule>
  </conditionalFormatting>
  <conditionalFormatting sqref="E92">
    <cfRule type="cellIs" dxfId="308" priority="316" operator="equal">
      <formula>"Y"</formula>
    </cfRule>
    <cfRule type="cellIs" dxfId="307" priority="317" operator="equal">
      <formula>"Y"</formula>
    </cfRule>
    <cfRule type="cellIs" dxfId="306" priority="318" operator="equal">
      <formula>"""Y"""</formula>
    </cfRule>
  </conditionalFormatting>
  <conditionalFormatting sqref="E93">
    <cfRule type="cellIs" dxfId="305" priority="313" operator="equal">
      <formula>"Y"</formula>
    </cfRule>
    <cfRule type="cellIs" dxfId="304" priority="314" operator="equal">
      <formula>"Y"</formula>
    </cfRule>
    <cfRule type="cellIs" dxfId="303" priority="315" operator="equal">
      <formula>"""Y"""</formula>
    </cfRule>
  </conditionalFormatting>
  <conditionalFormatting sqref="B102">
    <cfRule type="cellIs" dxfId="302" priority="310" operator="equal">
      <formula>"Y"</formula>
    </cfRule>
    <cfRule type="cellIs" dxfId="301" priority="311" operator="equal">
      <formula>"Y"</formula>
    </cfRule>
    <cfRule type="cellIs" dxfId="300" priority="312" operator="equal">
      <formula>"""Y"""</formula>
    </cfRule>
  </conditionalFormatting>
  <conditionalFormatting sqref="C102">
    <cfRule type="cellIs" dxfId="299" priority="298" operator="equal">
      <formula>"Y"</formula>
    </cfRule>
    <cfRule type="cellIs" dxfId="298" priority="299" operator="equal">
      <formula>"Y"</formula>
    </cfRule>
    <cfRule type="cellIs" dxfId="297" priority="300" operator="equal">
      <formula>"""Y"""</formula>
    </cfRule>
  </conditionalFormatting>
  <conditionalFormatting sqref="E102">
    <cfRule type="cellIs" dxfId="296" priority="304" operator="equal">
      <formula>"Y"</formula>
    </cfRule>
    <cfRule type="cellIs" dxfId="295" priority="305" operator="equal">
      <formula>"Y"</formula>
    </cfRule>
    <cfRule type="cellIs" dxfId="294" priority="306" operator="equal">
      <formula>"""Y"""</formula>
    </cfRule>
  </conditionalFormatting>
  <conditionalFormatting sqref="D102">
    <cfRule type="cellIs" dxfId="293" priority="307" operator="equal">
      <formula>"Y"</formula>
    </cfRule>
    <cfRule type="cellIs" dxfId="292" priority="308" operator="equal">
      <formula>"Y"</formula>
    </cfRule>
    <cfRule type="cellIs" dxfId="291" priority="309" operator="equal">
      <formula>"""Y"""</formula>
    </cfRule>
  </conditionalFormatting>
  <conditionalFormatting sqref="C102">
    <cfRule type="cellIs" dxfId="290" priority="301" operator="equal">
      <formula>"Y"</formula>
    </cfRule>
    <cfRule type="cellIs" dxfId="289" priority="302" operator="equal">
      <formula>"Y"</formula>
    </cfRule>
    <cfRule type="cellIs" dxfId="288" priority="303" operator="equal">
      <formula>"""Y"""</formula>
    </cfRule>
  </conditionalFormatting>
  <conditionalFormatting sqref="B103">
    <cfRule type="cellIs" dxfId="287" priority="295" operator="equal">
      <formula>"Y"</formula>
    </cfRule>
    <cfRule type="cellIs" dxfId="286" priority="296" operator="equal">
      <formula>"Y"</formula>
    </cfRule>
    <cfRule type="cellIs" dxfId="285" priority="297" operator="equal">
      <formula>"""Y"""</formula>
    </cfRule>
  </conditionalFormatting>
  <conditionalFormatting sqref="C103">
    <cfRule type="cellIs" dxfId="284" priority="283" operator="equal">
      <formula>"Y"</formula>
    </cfRule>
    <cfRule type="cellIs" dxfId="283" priority="284" operator="equal">
      <formula>"Y"</formula>
    </cfRule>
    <cfRule type="cellIs" dxfId="282" priority="285" operator="equal">
      <formula>"""Y"""</formula>
    </cfRule>
  </conditionalFormatting>
  <conditionalFormatting sqref="E103">
    <cfRule type="cellIs" dxfId="281" priority="289" operator="equal">
      <formula>"Y"</formula>
    </cfRule>
    <cfRule type="cellIs" dxfId="280" priority="290" operator="equal">
      <formula>"Y"</formula>
    </cfRule>
    <cfRule type="cellIs" dxfId="279" priority="291" operator="equal">
      <formula>"""Y"""</formula>
    </cfRule>
  </conditionalFormatting>
  <conditionalFormatting sqref="D103">
    <cfRule type="cellIs" dxfId="278" priority="292" operator="equal">
      <formula>"Y"</formula>
    </cfRule>
    <cfRule type="cellIs" dxfId="277" priority="293" operator="equal">
      <formula>"Y"</formula>
    </cfRule>
    <cfRule type="cellIs" dxfId="276" priority="294" operator="equal">
      <formula>"""Y"""</formula>
    </cfRule>
  </conditionalFormatting>
  <conditionalFormatting sqref="C103">
    <cfRule type="cellIs" dxfId="275" priority="286" operator="equal">
      <formula>"Y"</formula>
    </cfRule>
    <cfRule type="cellIs" dxfId="274" priority="287" operator="equal">
      <formula>"Y"</formula>
    </cfRule>
    <cfRule type="cellIs" dxfId="273" priority="288" operator="equal">
      <formula>"""Y"""</formula>
    </cfRule>
  </conditionalFormatting>
  <conditionalFormatting sqref="B104">
    <cfRule type="cellIs" dxfId="272" priority="280" operator="equal">
      <formula>"Y"</formula>
    </cfRule>
    <cfRule type="cellIs" dxfId="271" priority="281" operator="equal">
      <formula>"Y"</formula>
    </cfRule>
    <cfRule type="cellIs" dxfId="270" priority="282" operator="equal">
      <formula>"""Y"""</formula>
    </cfRule>
  </conditionalFormatting>
  <conditionalFormatting sqref="C104">
    <cfRule type="cellIs" dxfId="269" priority="268" operator="equal">
      <formula>"Y"</formula>
    </cfRule>
    <cfRule type="cellIs" dxfId="268" priority="269" operator="equal">
      <formula>"Y"</formula>
    </cfRule>
    <cfRule type="cellIs" dxfId="267" priority="270" operator="equal">
      <formula>"""Y"""</formula>
    </cfRule>
  </conditionalFormatting>
  <conditionalFormatting sqref="E104">
    <cfRule type="cellIs" dxfId="266" priority="274" operator="equal">
      <formula>"Y"</formula>
    </cfRule>
    <cfRule type="cellIs" dxfId="265" priority="275" operator="equal">
      <formula>"Y"</formula>
    </cfRule>
    <cfRule type="cellIs" dxfId="264" priority="276" operator="equal">
      <formula>"""Y"""</formula>
    </cfRule>
  </conditionalFormatting>
  <conditionalFormatting sqref="D104">
    <cfRule type="cellIs" dxfId="263" priority="277" operator="equal">
      <formula>"Y"</formula>
    </cfRule>
    <cfRule type="cellIs" dxfId="262" priority="278" operator="equal">
      <formula>"Y"</formula>
    </cfRule>
    <cfRule type="cellIs" dxfId="261" priority="279" operator="equal">
      <formula>"""Y"""</formula>
    </cfRule>
  </conditionalFormatting>
  <conditionalFormatting sqref="C104">
    <cfRule type="cellIs" dxfId="260" priority="271" operator="equal">
      <formula>"Y"</formula>
    </cfRule>
    <cfRule type="cellIs" dxfId="259" priority="272" operator="equal">
      <formula>"Y"</formula>
    </cfRule>
    <cfRule type="cellIs" dxfId="258" priority="273" operator="equal">
      <formula>"""Y"""</formula>
    </cfRule>
  </conditionalFormatting>
  <conditionalFormatting sqref="B105">
    <cfRule type="cellIs" dxfId="257" priority="265" operator="equal">
      <formula>"Y"</formula>
    </cfRule>
    <cfRule type="cellIs" dxfId="256" priority="266" operator="equal">
      <formula>"Y"</formula>
    </cfRule>
    <cfRule type="cellIs" dxfId="255" priority="267" operator="equal">
      <formula>"""Y"""</formula>
    </cfRule>
  </conditionalFormatting>
  <conditionalFormatting sqref="C105">
    <cfRule type="cellIs" dxfId="254" priority="253" operator="equal">
      <formula>"Y"</formula>
    </cfRule>
    <cfRule type="cellIs" dxfId="253" priority="254" operator="equal">
      <formula>"Y"</formula>
    </cfRule>
    <cfRule type="cellIs" dxfId="252" priority="255" operator="equal">
      <formula>"""Y"""</formula>
    </cfRule>
  </conditionalFormatting>
  <conditionalFormatting sqref="E105">
    <cfRule type="cellIs" dxfId="251" priority="259" operator="equal">
      <formula>"Y"</formula>
    </cfRule>
    <cfRule type="cellIs" dxfId="250" priority="260" operator="equal">
      <formula>"Y"</formula>
    </cfRule>
    <cfRule type="cellIs" dxfId="249" priority="261" operator="equal">
      <formula>"""Y"""</formula>
    </cfRule>
  </conditionalFormatting>
  <conditionalFormatting sqref="D105">
    <cfRule type="cellIs" dxfId="248" priority="262" operator="equal">
      <formula>"Y"</formula>
    </cfRule>
    <cfRule type="cellIs" dxfId="247" priority="263" operator="equal">
      <formula>"Y"</formula>
    </cfRule>
    <cfRule type="cellIs" dxfId="246" priority="264" operator="equal">
      <formula>"""Y"""</formula>
    </cfRule>
  </conditionalFormatting>
  <conditionalFormatting sqref="C105">
    <cfRule type="cellIs" dxfId="245" priority="256" operator="equal">
      <formula>"Y"</formula>
    </cfRule>
    <cfRule type="cellIs" dxfId="244" priority="257" operator="equal">
      <formula>"Y"</formula>
    </cfRule>
    <cfRule type="cellIs" dxfId="243" priority="258" operator="equal">
      <formula>"""Y"""</formula>
    </cfRule>
  </conditionalFormatting>
  <conditionalFormatting sqref="B106">
    <cfRule type="cellIs" dxfId="242" priority="250" operator="equal">
      <formula>"Y"</formula>
    </cfRule>
    <cfRule type="cellIs" dxfId="241" priority="251" operator="equal">
      <formula>"Y"</formula>
    </cfRule>
    <cfRule type="cellIs" dxfId="240" priority="252" operator="equal">
      <formula>"""Y"""</formula>
    </cfRule>
  </conditionalFormatting>
  <conditionalFormatting sqref="C106">
    <cfRule type="cellIs" dxfId="239" priority="238" operator="equal">
      <formula>"Y"</formula>
    </cfRule>
    <cfRule type="cellIs" dxfId="238" priority="239" operator="equal">
      <formula>"Y"</formula>
    </cfRule>
    <cfRule type="cellIs" dxfId="237" priority="240" operator="equal">
      <formula>"""Y"""</formula>
    </cfRule>
  </conditionalFormatting>
  <conditionalFormatting sqref="E106">
    <cfRule type="cellIs" dxfId="236" priority="244" operator="equal">
      <formula>"Y"</formula>
    </cfRule>
    <cfRule type="cellIs" dxfId="235" priority="245" operator="equal">
      <formula>"Y"</formula>
    </cfRule>
    <cfRule type="cellIs" dxfId="234" priority="246" operator="equal">
      <formula>"""Y"""</formula>
    </cfRule>
  </conditionalFormatting>
  <conditionalFormatting sqref="D106">
    <cfRule type="cellIs" dxfId="233" priority="247" operator="equal">
      <formula>"Y"</formula>
    </cfRule>
    <cfRule type="cellIs" dxfId="232" priority="248" operator="equal">
      <formula>"Y"</formula>
    </cfRule>
    <cfRule type="cellIs" dxfId="231" priority="249" operator="equal">
      <formula>"""Y"""</formula>
    </cfRule>
  </conditionalFormatting>
  <conditionalFormatting sqref="C106">
    <cfRule type="cellIs" dxfId="230" priority="241" operator="equal">
      <formula>"Y"</formula>
    </cfRule>
    <cfRule type="cellIs" dxfId="229" priority="242" operator="equal">
      <formula>"Y"</formula>
    </cfRule>
    <cfRule type="cellIs" dxfId="228" priority="243" operator="equal">
      <formula>"""Y"""</formula>
    </cfRule>
  </conditionalFormatting>
  <conditionalFormatting sqref="D107">
    <cfRule type="cellIs" dxfId="227" priority="235" operator="equal">
      <formula>"Y"</formula>
    </cfRule>
    <cfRule type="cellIs" dxfId="226" priority="236" operator="equal">
      <formula>"Y"</formula>
    </cfRule>
    <cfRule type="cellIs" dxfId="225" priority="237" operator="equal">
      <formula>"""Y"""</formula>
    </cfRule>
  </conditionalFormatting>
  <conditionalFormatting sqref="C107">
    <cfRule type="cellIs" dxfId="224" priority="226" operator="equal">
      <formula>"Y"</formula>
    </cfRule>
    <cfRule type="cellIs" dxfId="223" priority="227" operator="equal">
      <formula>"Y"</formula>
    </cfRule>
    <cfRule type="cellIs" dxfId="222" priority="228" operator="equal">
      <formula>"""Y"""</formula>
    </cfRule>
  </conditionalFormatting>
  <conditionalFormatting sqref="E107">
    <cfRule type="cellIs" dxfId="221" priority="232" operator="equal">
      <formula>"Y"</formula>
    </cfRule>
    <cfRule type="cellIs" dxfId="220" priority="233" operator="equal">
      <formula>"Y"</formula>
    </cfRule>
    <cfRule type="cellIs" dxfId="219" priority="234" operator="equal">
      <formula>"""Y"""</formula>
    </cfRule>
  </conditionalFormatting>
  <conditionalFormatting sqref="C107">
    <cfRule type="cellIs" dxfId="218" priority="229" operator="equal">
      <formula>"Y"</formula>
    </cfRule>
    <cfRule type="cellIs" dxfId="217" priority="230" operator="equal">
      <formula>"Y"</formula>
    </cfRule>
    <cfRule type="cellIs" dxfId="216" priority="231" operator="equal">
      <formula>"""Y"""</formula>
    </cfRule>
  </conditionalFormatting>
  <conditionalFormatting sqref="D108">
    <cfRule type="cellIs" dxfId="215" priority="223" operator="equal">
      <formula>"Y"</formula>
    </cfRule>
    <cfRule type="cellIs" dxfId="214" priority="224" operator="equal">
      <formula>"Y"</formula>
    </cfRule>
    <cfRule type="cellIs" dxfId="213" priority="225" operator="equal">
      <formula>"""Y"""</formula>
    </cfRule>
  </conditionalFormatting>
  <conditionalFormatting sqref="C108">
    <cfRule type="cellIs" dxfId="212" priority="214" operator="equal">
      <formula>"Y"</formula>
    </cfRule>
    <cfRule type="cellIs" dxfId="211" priority="215" operator="equal">
      <formula>"Y"</formula>
    </cfRule>
    <cfRule type="cellIs" dxfId="210" priority="216" operator="equal">
      <formula>"""Y"""</formula>
    </cfRule>
  </conditionalFormatting>
  <conditionalFormatting sqref="E108">
    <cfRule type="cellIs" dxfId="209" priority="220" operator="equal">
      <formula>"Y"</formula>
    </cfRule>
    <cfRule type="cellIs" dxfId="208" priority="221" operator="equal">
      <formula>"Y"</formula>
    </cfRule>
    <cfRule type="cellIs" dxfId="207" priority="222" operator="equal">
      <formula>"""Y"""</formula>
    </cfRule>
  </conditionalFormatting>
  <conditionalFormatting sqref="C108">
    <cfRule type="cellIs" dxfId="206" priority="217" operator="equal">
      <formula>"Y"</formula>
    </cfRule>
    <cfRule type="cellIs" dxfId="205" priority="218" operator="equal">
      <formula>"Y"</formula>
    </cfRule>
    <cfRule type="cellIs" dxfId="204" priority="219" operator="equal">
      <formula>"""Y"""</formula>
    </cfRule>
  </conditionalFormatting>
  <conditionalFormatting sqref="D109">
    <cfRule type="cellIs" dxfId="203" priority="211" operator="equal">
      <formula>"Y"</formula>
    </cfRule>
    <cfRule type="cellIs" dxfId="202" priority="212" operator="equal">
      <formula>"Y"</formula>
    </cfRule>
    <cfRule type="cellIs" dxfId="201" priority="213" operator="equal">
      <formula>"""Y"""</formula>
    </cfRule>
  </conditionalFormatting>
  <conditionalFormatting sqref="C109">
    <cfRule type="cellIs" dxfId="200" priority="202" operator="equal">
      <formula>"Y"</formula>
    </cfRule>
    <cfRule type="cellIs" dxfId="199" priority="203" operator="equal">
      <formula>"Y"</formula>
    </cfRule>
    <cfRule type="cellIs" dxfId="198" priority="204" operator="equal">
      <formula>"""Y"""</formula>
    </cfRule>
  </conditionalFormatting>
  <conditionalFormatting sqref="E109">
    <cfRule type="cellIs" dxfId="197" priority="208" operator="equal">
      <formula>"Y"</formula>
    </cfRule>
    <cfRule type="cellIs" dxfId="196" priority="209" operator="equal">
      <formula>"Y"</formula>
    </cfRule>
    <cfRule type="cellIs" dxfId="195" priority="210" operator="equal">
      <formula>"""Y"""</formula>
    </cfRule>
  </conditionalFormatting>
  <conditionalFormatting sqref="C109">
    <cfRule type="cellIs" dxfId="194" priority="205" operator="equal">
      <formula>"Y"</formula>
    </cfRule>
    <cfRule type="cellIs" dxfId="193" priority="206" operator="equal">
      <formula>"Y"</formula>
    </cfRule>
    <cfRule type="cellIs" dxfId="192" priority="207" operator="equal">
      <formula>"""Y"""</formula>
    </cfRule>
  </conditionalFormatting>
  <conditionalFormatting sqref="D110">
    <cfRule type="cellIs" dxfId="191" priority="199" operator="equal">
      <formula>"Y"</formula>
    </cfRule>
    <cfRule type="cellIs" dxfId="190" priority="200" operator="equal">
      <formula>"Y"</formula>
    </cfRule>
    <cfRule type="cellIs" dxfId="189" priority="201" operator="equal">
      <formula>"""Y"""</formula>
    </cfRule>
  </conditionalFormatting>
  <conditionalFormatting sqref="C110">
    <cfRule type="cellIs" dxfId="188" priority="190" operator="equal">
      <formula>"Y"</formula>
    </cfRule>
    <cfRule type="cellIs" dxfId="187" priority="191" operator="equal">
      <formula>"Y"</formula>
    </cfRule>
    <cfRule type="cellIs" dxfId="186" priority="192" operator="equal">
      <formula>"""Y"""</formula>
    </cfRule>
  </conditionalFormatting>
  <conditionalFormatting sqref="E110">
    <cfRule type="cellIs" dxfId="185" priority="196" operator="equal">
      <formula>"Y"</formula>
    </cfRule>
    <cfRule type="cellIs" dxfId="184" priority="197" operator="equal">
      <formula>"Y"</formula>
    </cfRule>
    <cfRule type="cellIs" dxfId="183" priority="198" operator="equal">
      <formula>"""Y"""</formula>
    </cfRule>
  </conditionalFormatting>
  <conditionalFormatting sqref="C110">
    <cfRule type="cellIs" dxfId="182" priority="193" operator="equal">
      <formula>"Y"</formula>
    </cfRule>
    <cfRule type="cellIs" dxfId="181" priority="194" operator="equal">
      <formula>"Y"</formula>
    </cfRule>
    <cfRule type="cellIs" dxfId="180" priority="195" operator="equal">
      <formula>"""Y"""</formula>
    </cfRule>
  </conditionalFormatting>
  <conditionalFormatting sqref="D111">
    <cfRule type="cellIs" dxfId="179" priority="187" operator="equal">
      <formula>"Y"</formula>
    </cfRule>
    <cfRule type="cellIs" dxfId="178" priority="188" operator="equal">
      <formula>"Y"</formula>
    </cfRule>
    <cfRule type="cellIs" dxfId="177" priority="189" operator="equal">
      <formula>"""Y"""</formula>
    </cfRule>
  </conditionalFormatting>
  <conditionalFormatting sqref="C111">
    <cfRule type="cellIs" dxfId="176" priority="178" operator="equal">
      <formula>"Y"</formula>
    </cfRule>
    <cfRule type="cellIs" dxfId="175" priority="179" operator="equal">
      <formula>"Y"</formula>
    </cfRule>
    <cfRule type="cellIs" dxfId="174" priority="180" operator="equal">
      <formula>"""Y"""</formula>
    </cfRule>
  </conditionalFormatting>
  <conditionalFormatting sqref="E111">
    <cfRule type="cellIs" dxfId="173" priority="184" operator="equal">
      <formula>"Y"</formula>
    </cfRule>
    <cfRule type="cellIs" dxfId="172" priority="185" operator="equal">
      <formula>"Y"</formula>
    </cfRule>
    <cfRule type="cellIs" dxfId="171" priority="186" operator="equal">
      <formula>"""Y"""</formula>
    </cfRule>
  </conditionalFormatting>
  <conditionalFormatting sqref="C111">
    <cfRule type="cellIs" dxfId="170" priority="181" operator="equal">
      <formula>"Y"</formula>
    </cfRule>
    <cfRule type="cellIs" dxfId="169" priority="182" operator="equal">
      <formula>"Y"</formula>
    </cfRule>
    <cfRule type="cellIs" dxfId="168" priority="183" operator="equal">
      <formula>"""Y"""</formula>
    </cfRule>
  </conditionalFormatting>
  <conditionalFormatting sqref="D112">
    <cfRule type="cellIs" dxfId="167" priority="175" operator="equal">
      <formula>"Y"</formula>
    </cfRule>
    <cfRule type="cellIs" dxfId="166" priority="176" operator="equal">
      <formula>"Y"</formula>
    </cfRule>
    <cfRule type="cellIs" dxfId="165" priority="177" operator="equal">
      <formula>"""Y"""</formula>
    </cfRule>
  </conditionalFormatting>
  <conditionalFormatting sqref="C112">
    <cfRule type="cellIs" dxfId="164" priority="166" operator="equal">
      <formula>"Y"</formula>
    </cfRule>
    <cfRule type="cellIs" dxfId="163" priority="167" operator="equal">
      <formula>"Y"</formula>
    </cfRule>
    <cfRule type="cellIs" dxfId="162" priority="168" operator="equal">
      <formula>"""Y"""</formula>
    </cfRule>
  </conditionalFormatting>
  <conditionalFormatting sqref="E112">
    <cfRule type="cellIs" dxfId="161" priority="172" operator="equal">
      <formula>"Y"</formula>
    </cfRule>
    <cfRule type="cellIs" dxfId="160" priority="173" operator="equal">
      <formula>"Y"</formula>
    </cfRule>
    <cfRule type="cellIs" dxfId="159" priority="174" operator="equal">
      <formula>"""Y"""</formula>
    </cfRule>
  </conditionalFormatting>
  <conditionalFormatting sqref="C112">
    <cfRule type="cellIs" dxfId="158" priority="169" operator="equal">
      <formula>"Y"</formula>
    </cfRule>
    <cfRule type="cellIs" dxfId="157" priority="170" operator="equal">
      <formula>"Y"</formula>
    </cfRule>
    <cfRule type="cellIs" dxfId="156" priority="171" operator="equal">
      <formula>"""Y"""</formula>
    </cfRule>
  </conditionalFormatting>
  <conditionalFormatting sqref="D113">
    <cfRule type="cellIs" dxfId="155" priority="163" operator="equal">
      <formula>"Y"</formula>
    </cfRule>
    <cfRule type="cellIs" dxfId="154" priority="164" operator="equal">
      <formula>"Y"</formula>
    </cfRule>
    <cfRule type="cellIs" dxfId="153" priority="165" operator="equal">
      <formula>"""Y"""</formula>
    </cfRule>
  </conditionalFormatting>
  <conditionalFormatting sqref="C113">
    <cfRule type="cellIs" dxfId="152" priority="154" operator="equal">
      <formula>"Y"</formula>
    </cfRule>
    <cfRule type="cellIs" dxfId="151" priority="155" operator="equal">
      <formula>"Y"</formula>
    </cfRule>
    <cfRule type="cellIs" dxfId="150" priority="156" operator="equal">
      <formula>"""Y"""</formula>
    </cfRule>
  </conditionalFormatting>
  <conditionalFormatting sqref="E113">
    <cfRule type="cellIs" dxfId="149" priority="160" operator="equal">
      <formula>"Y"</formula>
    </cfRule>
    <cfRule type="cellIs" dxfId="148" priority="161" operator="equal">
      <formula>"Y"</formula>
    </cfRule>
    <cfRule type="cellIs" dxfId="147" priority="162" operator="equal">
      <formula>"""Y"""</formula>
    </cfRule>
  </conditionalFormatting>
  <conditionalFormatting sqref="C113">
    <cfRule type="cellIs" dxfId="146" priority="157" operator="equal">
      <formula>"Y"</formula>
    </cfRule>
    <cfRule type="cellIs" dxfId="145" priority="158" operator="equal">
      <formula>"Y"</formula>
    </cfRule>
    <cfRule type="cellIs" dxfId="144" priority="159" operator="equal">
      <formula>"""Y"""</formula>
    </cfRule>
  </conditionalFormatting>
  <conditionalFormatting sqref="D114">
    <cfRule type="cellIs" dxfId="143" priority="151" operator="equal">
      <formula>"Y"</formula>
    </cfRule>
    <cfRule type="cellIs" dxfId="142" priority="152" operator="equal">
      <formula>"Y"</formula>
    </cfRule>
    <cfRule type="cellIs" dxfId="141" priority="153" operator="equal">
      <formula>"""Y"""</formula>
    </cfRule>
  </conditionalFormatting>
  <conditionalFormatting sqref="C114">
    <cfRule type="cellIs" dxfId="140" priority="142" operator="equal">
      <formula>"Y"</formula>
    </cfRule>
    <cfRule type="cellIs" dxfId="139" priority="143" operator="equal">
      <formula>"Y"</formula>
    </cfRule>
    <cfRule type="cellIs" dxfId="138" priority="144" operator="equal">
      <formula>"""Y"""</formula>
    </cfRule>
  </conditionalFormatting>
  <conditionalFormatting sqref="E114">
    <cfRule type="cellIs" dxfId="137" priority="148" operator="equal">
      <formula>"Y"</formula>
    </cfRule>
    <cfRule type="cellIs" dxfId="136" priority="149" operator="equal">
      <formula>"Y"</formula>
    </cfRule>
    <cfRule type="cellIs" dxfId="135" priority="150" operator="equal">
      <formula>"""Y"""</formula>
    </cfRule>
  </conditionalFormatting>
  <conditionalFormatting sqref="C114">
    <cfRule type="cellIs" dxfId="134" priority="145" operator="equal">
      <formula>"Y"</formula>
    </cfRule>
    <cfRule type="cellIs" dxfId="133" priority="146" operator="equal">
      <formula>"Y"</formula>
    </cfRule>
    <cfRule type="cellIs" dxfId="132" priority="147" operator="equal">
      <formula>"""Y"""</formula>
    </cfRule>
  </conditionalFormatting>
  <conditionalFormatting sqref="B115">
    <cfRule type="cellIs" dxfId="131" priority="139" operator="equal">
      <formula>"Y"</formula>
    </cfRule>
    <cfRule type="cellIs" dxfId="130" priority="140" operator="equal">
      <formula>"Y"</formula>
    </cfRule>
    <cfRule type="cellIs" dxfId="129" priority="141" operator="equal">
      <formula>"""Y"""</formula>
    </cfRule>
  </conditionalFormatting>
  <conditionalFormatting sqref="C115">
    <cfRule type="cellIs" dxfId="128" priority="127" operator="equal">
      <formula>"Y"</formula>
    </cfRule>
    <cfRule type="cellIs" dxfId="127" priority="128" operator="equal">
      <formula>"Y"</formula>
    </cfRule>
    <cfRule type="cellIs" dxfId="126" priority="129" operator="equal">
      <formula>"""Y"""</formula>
    </cfRule>
  </conditionalFormatting>
  <conditionalFormatting sqref="E115">
    <cfRule type="cellIs" dxfId="125" priority="133" operator="equal">
      <formula>"Y"</formula>
    </cfRule>
    <cfRule type="cellIs" dxfId="124" priority="134" operator="equal">
      <formula>"Y"</formula>
    </cfRule>
    <cfRule type="cellIs" dxfId="123" priority="135" operator="equal">
      <formula>"""Y"""</formula>
    </cfRule>
  </conditionalFormatting>
  <conditionalFormatting sqref="D115">
    <cfRule type="cellIs" dxfId="122" priority="136" operator="equal">
      <formula>"Y"</formula>
    </cfRule>
    <cfRule type="cellIs" dxfId="121" priority="137" operator="equal">
      <formula>"Y"</formula>
    </cfRule>
    <cfRule type="cellIs" dxfId="120" priority="138" operator="equal">
      <formula>"""Y"""</formula>
    </cfRule>
  </conditionalFormatting>
  <conditionalFormatting sqref="C115">
    <cfRule type="cellIs" dxfId="119" priority="130" operator="equal">
      <formula>"Y"</formula>
    </cfRule>
    <cfRule type="cellIs" dxfId="118" priority="131" operator="equal">
      <formula>"Y"</formula>
    </cfRule>
    <cfRule type="cellIs" dxfId="117" priority="132" operator="equal">
      <formula>"""Y"""</formula>
    </cfRule>
  </conditionalFormatting>
  <conditionalFormatting sqref="B116">
    <cfRule type="cellIs" dxfId="116" priority="124" operator="equal">
      <formula>"Y"</formula>
    </cfRule>
    <cfRule type="cellIs" dxfId="115" priority="125" operator="equal">
      <formula>"Y"</formula>
    </cfRule>
    <cfRule type="cellIs" dxfId="114" priority="126" operator="equal">
      <formula>"""Y"""</formula>
    </cfRule>
  </conditionalFormatting>
  <conditionalFormatting sqref="C116">
    <cfRule type="cellIs" dxfId="113" priority="112" operator="equal">
      <formula>"Y"</formula>
    </cfRule>
    <cfRule type="cellIs" dxfId="112" priority="113" operator="equal">
      <formula>"Y"</formula>
    </cfRule>
    <cfRule type="cellIs" dxfId="111" priority="114" operator="equal">
      <formula>"""Y"""</formula>
    </cfRule>
  </conditionalFormatting>
  <conditionalFormatting sqref="E116">
    <cfRule type="cellIs" dxfId="110" priority="118" operator="equal">
      <formula>"Y"</formula>
    </cfRule>
    <cfRule type="cellIs" dxfId="109" priority="119" operator="equal">
      <formula>"Y"</formula>
    </cfRule>
    <cfRule type="cellIs" dxfId="108" priority="120" operator="equal">
      <formula>"""Y"""</formula>
    </cfRule>
  </conditionalFormatting>
  <conditionalFormatting sqref="D116">
    <cfRule type="cellIs" dxfId="107" priority="121" operator="equal">
      <formula>"Y"</formula>
    </cfRule>
    <cfRule type="cellIs" dxfId="106" priority="122" operator="equal">
      <formula>"Y"</formula>
    </cfRule>
    <cfRule type="cellIs" dxfId="105" priority="123" operator="equal">
      <formula>"""Y"""</formula>
    </cfRule>
  </conditionalFormatting>
  <conditionalFormatting sqref="C116">
    <cfRule type="cellIs" dxfId="104" priority="115" operator="equal">
      <formula>"Y"</formula>
    </cfRule>
    <cfRule type="cellIs" dxfId="103" priority="116" operator="equal">
      <formula>"Y"</formula>
    </cfRule>
    <cfRule type="cellIs" dxfId="102" priority="117" operator="equal">
      <formula>"""Y"""</formula>
    </cfRule>
  </conditionalFormatting>
  <conditionalFormatting sqref="B107:B114">
    <cfRule type="cellIs" dxfId="101" priority="109" operator="equal">
      <formula>"Y"</formula>
    </cfRule>
    <cfRule type="cellIs" dxfId="100" priority="110" operator="equal">
      <formula>"Y"</formula>
    </cfRule>
    <cfRule type="cellIs" dxfId="99" priority="111" operator="equal">
      <formula>"""Y"""</formula>
    </cfRule>
  </conditionalFormatting>
  <conditionalFormatting sqref="E5">
    <cfRule type="cellIs" dxfId="98" priority="106" operator="equal">
      <formula>"Y"</formula>
    </cfRule>
    <cfRule type="cellIs" dxfId="97" priority="107" operator="equal">
      <formula>"Y"</formula>
    </cfRule>
    <cfRule type="cellIs" dxfId="96" priority="108" operator="equal">
      <formula>"""Y"""</formula>
    </cfRule>
  </conditionalFormatting>
  <conditionalFormatting sqref="F5">
    <cfRule type="cellIs" dxfId="95" priority="103" operator="equal">
      <formula>"Y"</formula>
    </cfRule>
    <cfRule type="cellIs" dxfId="94" priority="104" operator="equal">
      <formula>"Y"</formula>
    </cfRule>
    <cfRule type="cellIs" dxfId="93" priority="105" operator="equal">
      <formula>"""Y"""</formula>
    </cfRule>
  </conditionalFormatting>
  <conditionalFormatting sqref="E7:F7">
    <cfRule type="cellIs" dxfId="92" priority="100" operator="equal">
      <formula>"Y"</formula>
    </cfRule>
    <cfRule type="cellIs" dxfId="91" priority="101" operator="equal">
      <formula>"Y"</formula>
    </cfRule>
    <cfRule type="cellIs" dxfId="90" priority="102" operator="equal">
      <formula>"""Y"""</formula>
    </cfRule>
  </conditionalFormatting>
  <conditionalFormatting sqref="F6">
    <cfRule type="cellIs" dxfId="89" priority="97" operator="equal">
      <formula>"Y"</formula>
    </cfRule>
    <cfRule type="cellIs" dxfId="88" priority="98" operator="equal">
      <formula>"Y"</formula>
    </cfRule>
    <cfRule type="cellIs" dxfId="87" priority="99" operator="equal">
      <formula>"""Y"""</formula>
    </cfRule>
  </conditionalFormatting>
  <conditionalFormatting sqref="E8">
    <cfRule type="cellIs" dxfId="86" priority="94" operator="equal">
      <formula>"Y"</formula>
    </cfRule>
    <cfRule type="cellIs" dxfId="85" priority="95" operator="equal">
      <formula>"Y"</formula>
    </cfRule>
    <cfRule type="cellIs" dxfId="84" priority="96" operator="equal">
      <formula>"""Y"""</formula>
    </cfRule>
  </conditionalFormatting>
  <conditionalFormatting sqref="F8">
    <cfRule type="cellIs" dxfId="83" priority="91" operator="equal">
      <formula>"Y"</formula>
    </cfRule>
    <cfRule type="cellIs" dxfId="82" priority="92" operator="equal">
      <formula>"Y"</formula>
    </cfRule>
    <cfRule type="cellIs" dxfId="81" priority="93" operator="equal">
      <formula>"""Y"""</formula>
    </cfRule>
  </conditionalFormatting>
  <conditionalFormatting sqref="E17:H17">
    <cfRule type="cellIs" dxfId="80" priority="88" operator="equal">
      <formula>"Y"</formula>
    </cfRule>
    <cfRule type="cellIs" dxfId="79" priority="89" operator="equal">
      <formula>"Y"</formula>
    </cfRule>
    <cfRule type="cellIs" dxfId="78" priority="90" operator="equal">
      <formula>"""Y"""</formula>
    </cfRule>
  </conditionalFormatting>
  <conditionalFormatting sqref="D69:D70">
    <cfRule type="cellIs" dxfId="77" priority="85" operator="equal">
      <formula>"Y"</formula>
    </cfRule>
    <cfRule type="cellIs" dxfId="76" priority="86" operator="equal">
      <formula>"Y"</formula>
    </cfRule>
    <cfRule type="cellIs" dxfId="75" priority="87" operator="equal">
      <formula>"""Y"""</formula>
    </cfRule>
  </conditionalFormatting>
  <conditionalFormatting sqref="E14">
    <cfRule type="cellIs" dxfId="74" priority="82" operator="equal">
      <formula>"Y"</formula>
    </cfRule>
    <cfRule type="cellIs" dxfId="73" priority="83" operator="equal">
      <formula>"Y"</formula>
    </cfRule>
    <cfRule type="cellIs" dxfId="72" priority="84" operator="equal">
      <formula>"""Y"""</formula>
    </cfRule>
  </conditionalFormatting>
  <conditionalFormatting sqref="E23">
    <cfRule type="cellIs" dxfId="71" priority="79" operator="equal">
      <formula>"Y"</formula>
    </cfRule>
    <cfRule type="cellIs" dxfId="70" priority="80" operator="equal">
      <formula>"Y"</formula>
    </cfRule>
    <cfRule type="cellIs" dxfId="69" priority="81" operator="equal">
      <formula>"""Y"""</formula>
    </cfRule>
  </conditionalFormatting>
  <conditionalFormatting sqref="E26:H26">
    <cfRule type="cellIs" dxfId="68" priority="76" operator="equal">
      <formula>"Y"</formula>
    </cfRule>
    <cfRule type="cellIs" dxfId="67" priority="77" operator="equal">
      <formula>"Y"</formula>
    </cfRule>
    <cfRule type="cellIs" dxfId="66" priority="78" operator="equal">
      <formula>"""Y"""</formula>
    </cfRule>
  </conditionalFormatting>
  <conditionalFormatting sqref="E45">
    <cfRule type="cellIs" dxfId="65" priority="73" operator="equal">
      <formula>"Y"</formula>
    </cfRule>
    <cfRule type="cellIs" dxfId="64" priority="74" operator="equal">
      <formula>"Y"</formula>
    </cfRule>
    <cfRule type="cellIs" dxfId="63" priority="75" operator="equal">
      <formula>"""Y"""</formula>
    </cfRule>
  </conditionalFormatting>
  <conditionalFormatting sqref="E59 E61">
    <cfRule type="cellIs" dxfId="62" priority="70" operator="equal">
      <formula>"Y"</formula>
    </cfRule>
    <cfRule type="cellIs" dxfId="61" priority="71" operator="equal">
      <formula>"Y"</formula>
    </cfRule>
    <cfRule type="cellIs" dxfId="60" priority="72" operator="equal">
      <formula>"""Y"""</formula>
    </cfRule>
  </conditionalFormatting>
  <conditionalFormatting sqref="E36">
    <cfRule type="cellIs" dxfId="59" priority="67" operator="equal">
      <formula>"Y"</formula>
    </cfRule>
    <cfRule type="cellIs" dxfId="58" priority="68" operator="equal">
      <formula>"Y"</formula>
    </cfRule>
    <cfRule type="cellIs" dxfId="57" priority="69" operator="equal">
      <formula>"""Y"""</formula>
    </cfRule>
  </conditionalFormatting>
  <conditionalFormatting sqref="F13">
    <cfRule type="cellIs" dxfId="56" priority="64" operator="equal">
      <formula>"Y"</formula>
    </cfRule>
    <cfRule type="cellIs" dxfId="55" priority="65" operator="equal">
      <formula>"Y"</formula>
    </cfRule>
    <cfRule type="cellIs" dxfId="54" priority="66" operator="equal">
      <formula>"""Y"""</formula>
    </cfRule>
  </conditionalFormatting>
  <conditionalFormatting sqref="G13">
    <cfRule type="cellIs" dxfId="53" priority="61" operator="equal">
      <formula>"Y"</formula>
    </cfRule>
    <cfRule type="cellIs" dxfId="52" priority="62" operator="equal">
      <formula>"Y"</formula>
    </cfRule>
    <cfRule type="cellIs" dxfId="51" priority="63" operator="equal">
      <formula>"""Y"""</formula>
    </cfRule>
  </conditionalFormatting>
  <conditionalFormatting sqref="F22">
    <cfRule type="cellIs" dxfId="50" priority="58" operator="equal">
      <formula>"Y"</formula>
    </cfRule>
    <cfRule type="cellIs" dxfId="49" priority="59" operator="equal">
      <formula>"Y"</formula>
    </cfRule>
    <cfRule type="cellIs" dxfId="48" priority="60" operator="equal">
      <formula>"""Y"""</formula>
    </cfRule>
  </conditionalFormatting>
  <conditionalFormatting sqref="G22">
    <cfRule type="cellIs" dxfId="47" priority="55" operator="equal">
      <formula>"Y"</formula>
    </cfRule>
    <cfRule type="cellIs" dxfId="46" priority="56" operator="equal">
      <formula>"Y"</formula>
    </cfRule>
    <cfRule type="cellIs" dxfId="45" priority="57" operator="equal">
      <formula>"""Y"""</formula>
    </cfRule>
  </conditionalFormatting>
  <conditionalFormatting sqref="E16">
    <cfRule type="cellIs" dxfId="44" priority="52" operator="equal">
      <formula>"Y"</formula>
    </cfRule>
    <cfRule type="cellIs" dxfId="43" priority="53" operator="equal">
      <formula>"Y"</formula>
    </cfRule>
    <cfRule type="cellIs" dxfId="42" priority="54" operator="equal">
      <formula>"""Y"""</formula>
    </cfRule>
  </conditionalFormatting>
  <conditionalFormatting sqref="F16:G16">
    <cfRule type="cellIs" dxfId="41" priority="49" operator="equal">
      <formula>"Y"</formula>
    </cfRule>
    <cfRule type="cellIs" dxfId="40" priority="50" operator="equal">
      <formula>"Y"</formula>
    </cfRule>
    <cfRule type="cellIs" dxfId="39" priority="51" operator="equal">
      <formula>"""Y"""</formula>
    </cfRule>
  </conditionalFormatting>
  <conditionalFormatting sqref="F22">
    <cfRule type="cellIs" dxfId="38" priority="46" operator="equal">
      <formula>"Y"</formula>
    </cfRule>
    <cfRule type="cellIs" dxfId="37" priority="47" operator="equal">
      <formula>"Y"</formula>
    </cfRule>
    <cfRule type="cellIs" dxfId="36" priority="48" operator="equal">
      <formula>"""Y"""</formula>
    </cfRule>
  </conditionalFormatting>
  <conditionalFormatting sqref="G22">
    <cfRule type="cellIs" dxfId="35" priority="43" operator="equal">
      <formula>"Y"</formula>
    </cfRule>
    <cfRule type="cellIs" dxfId="34" priority="44" operator="equal">
      <formula>"Y"</formula>
    </cfRule>
    <cfRule type="cellIs" dxfId="33" priority="45" operator="equal">
      <formula>"""Y"""</formula>
    </cfRule>
  </conditionalFormatting>
  <conditionalFormatting sqref="F22">
    <cfRule type="cellIs" dxfId="32" priority="40" operator="equal">
      <formula>"Y"</formula>
    </cfRule>
    <cfRule type="cellIs" dxfId="31" priority="41" operator="equal">
      <formula>"Y"</formula>
    </cfRule>
    <cfRule type="cellIs" dxfId="30" priority="42" operator="equal">
      <formula>"""Y"""</formula>
    </cfRule>
  </conditionalFormatting>
  <conditionalFormatting sqref="F13">
    <cfRule type="cellIs" dxfId="29" priority="37" operator="equal">
      <formula>"Y"</formula>
    </cfRule>
    <cfRule type="cellIs" dxfId="28" priority="38" operator="equal">
      <formula>"Y"</formula>
    </cfRule>
    <cfRule type="cellIs" dxfId="27" priority="39" operator="equal">
      <formula>"""Y"""</formula>
    </cfRule>
  </conditionalFormatting>
  <conditionalFormatting sqref="G13">
    <cfRule type="cellIs" dxfId="26" priority="34" operator="equal">
      <formula>"Y"</formula>
    </cfRule>
    <cfRule type="cellIs" dxfId="25" priority="35" operator="equal">
      <formula>"Y"</formula>
    </cfRule>
    <cfRule type="cellIs" dxfId="24" priority="36" operator="equal">
      <formula>"""Y"""</formula>
    </cfRule>
  </conditionalFormatting>
  <conditionalFormatting sqref="G16">
    <cfRule type="cellIs" dxfId="23" priority="31" operator="equal">
      <formula>"Y"</formula>
    </cfRule>
    <cfRule type="cellIs" dxfId="22" priority="32" operator="equal">
      <formula>"Y"</formula>
    </cfRule>
    <cfRule type="cellIs" dxfId="21" priority="33" operator="equal">
      <formula>"""Y"""</formula>
    </cfRule>
  </conditionalFormatting>
  <conditionalFormatting sqref="F13">
    <cfRule type="cellIs" dxfId="20" priority="28" operator="equal">
      <formula>"Y"</formula>
    </cfRule>
    <cfRule type="cellIs" dxfId="19" priority="29" operator="equal">
      <formula>"Y"</formula>
    </cfRule>
    <cfRule type="cellIs" dxfId="18" priority="30" operator="equal">
      <formula>"""Y"""</formula>
    </cfRule>
  </conditionalFormatting>
  <conditionalFormatting sqref="E6">
    <cfRule type="cellIs" dxfId="17" priority="25" operator="equal">
      <formula>"Y"</formula>
    </cfRule>
    <cfRule type="cellIs" dxfId="16" priority="26" operator="equal">
      <formula>"Y"</formula>
    </cfRule>
    <cfRule type="cellIs" dxfId="15" priority="27" operator="equal">
      <formula>"""Y"""</formula>
    </cfRule>
  </conditionalFormatting>
  <conditionalFormatting sqref="E44">
    <cfRule type="cellIs" dxfId="14" priority="19" operator="equal">
      <formula>"Y"</formula>
    </cfRule>
    <cfRule type="cellIs" dxfId="13" priority="20" operator="equal">
      <formula>"Y"</formula>
    </cfRule>
    <cfRule type="cellIs" dxfId="12" priority="21" operator="equal">
      <formula>"""Y"""</formula>
    </cfRule>
  </conditionalFormatting>
  <conditionalFormatting sqref="E60">
    <cfRule type="cellIs" dxfId="11" priority="10" operator="equal">
      <formula>"Y"</formula>
    </cfRule>
    <cfRule type="cellIs" dxfId="10" priority="11" operator="equal">
      <formula>"Y"</formula>
    </cfRule>
    <cfRule type="cellIs" dxfId="9" priority="12" operator="equal">
      <formula>"""Y"""</formula>
    </cfRule>
  </conditionalFormatting>
  <conditionalFormatting sqref="E53">
    <cfRule type="cellIs" dxfId="8" priority="7" operator="equal">
      <formula>"Y"</formula>
    </cfRule>
    <cfRule type="cellIs" dxfId="7" priority="8" operator="equal">
      <formula>"Y"</formula>
    </cfRule>
    <cfRule type="cellIs" dxfId="6" priority="9" operator="equal">
      <formula>"""Y"""</formula>
    </cfRule>
  </conditionalFormatting>
  <conditionalFormatting sqref="E37">
    <cfRule type="cellIs" dxfId="5" priority="4" operator="equal">
      <formula>"Y"</formula>
    </cfRule>
    <cfRule type="cellIs" dxfId="4" priority="5" operator="equal">
      <formula>"Y"</formula>
    </cfRule>
    <cfRule type="cellIs" dxfId="3" priority="6" operator="equal">
      <formula>"""Y"""</formula>
    </cfRule>
  </conditionalFormatting>
  <conditionalFormatting sqref="E56">
    <cfRule type="cellIs" dxfId="2" priority="1" operator="equal">
      <formula>"Y"</formula>
    </cfRule>
    <cfRule type="cellIs" dxfId="1" priority="2" operator="equal">
      <formula>"Y"</formula>
    </cfRule>
    <cfRule type="cellIs" dxfId="0" priority="3" operator="equal">
      <formula>"""Y"""</formula>
    </cfRule>
  </conditionalFormatting>
  <dataValidations count="11">
    <dataValidation type="custom" showInputMessage="1" showErrorMessage="1" errorTitle="Duplicate Label" error="Duplicate labels are not allowed. Please rename the label." sqref="E14 E23 E16 E6" xr:uid="{64B12B4E-4B6A-5946-991B-98F03280739D}">
      <formula1>COUNTIF(elbis_orig_n_resolved_cols,E6) &lt; 2</formula1>
    </dataValidation>
    <dataValidation showInputMessage="1" showErrorMessage="1" sqref="E77:E116 E42:I42 E35:E37 E22:I22 E13:I13 E30:I31 E44 E5:I5 E52:I54 E58:E61 F58:I59 F35:I36 E56" xr:uid="{FB2237CE-E68C-814D-A778-FBA9DC6A91F0}"/>
    <dataValidation type="list" allowBlank="1" showInputMessage="1" showErrorMessage="1" sqref="G16:I16 F56:I56 F37:I37 I26 F23:I23" xr:uid="{DA5F0CBE-05A3-064D-9995-B98E9066930D}">
      <formula1>elbis_orig_n_resolved_cols</formula1>
    </dataValidation>
    <dataValidation type="list" showInputMessage="1" showErrorMessage="1" sqref="E7:I7 E15:I15" xr:uid="{B76AB917-7B43-C644-B294-3FD5C6927F08}">
      <formula1>ReportGranularity</formula1>
    </dataValidation>
    <dataValidation type="list" allowBlank="1" showInputMessage="1" showErrorMessage="1" errorTitle="Invalud Expression" error="Only expressions listed in Variables tab are allowed here" sqref="C77:C116 E27:I28 D68:D72 E8:I8 E17:I17" xr:uid="{CCFDB974-B5E5-1046-BA10-A97A98DAF329}">
      <formula1>expressionList</formula1>
    </dataValidation>
    <dataValidation type="list" showInputMessage="1" showErrorMessage="1" sqref="F16 F14:I14 F6:I6" xr:uid="{F6647972-1D56-124E-8BAB-C4480C9B4069}">
      <formula1>elbis_orig_n_resolved_cols</formula1>
    </dataValidation>
    <dataValidation type="list" allowBlank="1" showInputMessage="1" showErrorMessage="1" sqref="E39:I41 E55:I55" xr:uid="{69CE8097-EA55-504D-B92A-8C3365AAD6E8}">
      <formula1>ff_report_metrics</formula1>
    </dataValidation>
    <dataValidation type="list" allowBlank="1" showInputMessage="1" showErrorMessage="1" sqref="E38:I38 E57:I57 E62:I62 E46:I46 E29:I29 E45 E26:H26" xr:uid="{49ABE8AB-7E2C-5F4D-AF08-887094C5DA00}">
      <formula1>albis_orig_n_resolved_cols</formula1>
    </dataValidation>
    <dataValidation type="list" operator="greaterThan" allowBlank="1" showInputMessage="1" showErrorMessage="1" sqref="M4:M5" xr:uid="{C592EE5C-33CD-4D4B-A9E7-C69913B6FE35}">
      <formula1>Enable_Values</formula1>
    </dataValidation>
    <dataValidation type="custom" showInputMessage="1" showErrorMessage="1" errorTitle="Duplicate Label" error="Duplicate labels are not allowed. Please rename the label." sqref="D77:D116 B77:B116" xr:uid="{BE0ADF6F-73D7-F841-8B18-6B17D4909E0C}">
      <formula1>COUNTIF($M$6:$M$44,$O73) &lt; 2</formula1>
    </dataValidation>
    <dataValidation type="list" allowBlank="1" showInputMessage="1" showErrorMessage="1" sqref="E24:I25" xr:uid="{401361A4-2830-E64A-9FBA-10FE97BAB989}">
      <formula1>Enable_Values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125</vt:i4>
      </vt:variant>
      <vt:variant>
        <vt:lpstr>Named Ranges</vt:lpstr>
      </vt:variant>
      <vt:variant>
        <vt:i4>8</vt:i4>
      </vt:variant>
    </vt:vector>
  </HeadingPairs>
  <TitlesOfParts>
    <vt:vector size="133" baseType="lpstr">
      <vt:lpstr>Validation Values</vt:lpstr>
      <vt:lpstr>DataSource</vt:lpstr>
      <vt:lpstr>Workflows</vt:lpstr>
      <vt:lpstr>DSDK</vt:lpstr>
      <vt:lpstr>FACEBOOK</vt:lpstr>
      <vt:lpstr>Variables</vt:lpstr>
      <vt:lpstr>raw_1</vt:lpstr>
      <vt:lpstr>raw_2</vt:lpstr>
      <vt:lpstr>raw_3</vt:lpstr>
      <vt:lpstr>raw_4</vt:lpstr>
      <vt:lpstr>raw_5</vt:lpstr>
      <vt:lpstr>raw_6</vt:lpstr>
      <vt:lpstr>raw_7</vt:lpstr>
      <vt:lpstr>raw_8</vt:lpstr>
      <vt:lpstr>raw_9</vt:lpstr>
      <vt:lpstr>raw_10</vt:lpstr>
      <vt:lpstr>raw_11</vt:lpstr>
      <vt:lpstr>raw_12</vt:lpstr>
      <vt:lpstr>raw_13</vt:lpstr>
      <vt:lpstr>raw_14</vt:lpstr>
      <vt:lpstr>raw_15</vt:lpstr>
      <vt:lpstr>raw_16</vt:lpstr>
      <vt:lpstr>raw_17</vt:lpstr>
      <vt:lpstr>raw_18</vt:lpstr>
      <vt:lpstr>raw_19</vt:lpstr>
      <vt:lpstr>raw_20</vt:lpstr>
      <vt:lpstr>raw_21</vt:lpstr>
      <vt:lpstr>raw_22</vt:lpstr>
      <vt:lpstr>raw_23</vt:lpstr>
      <vt:lpstr>raw_24</vt:lpstr>
      <vt:lpstr>raw_25</vt:lpstr>
      <vt:lpstr>raw_26</vt:lpstr>
      <vt:lpstr>raw_27</vt:lpstr>
      <vt:lpstr>raw_28</vt:lpstr>
      <vt:lpstr>raw_29</vt:lpstr>
      <vt:lpstr>raw_30</vt:lpstr>
      <vt:lpstr>raw_31</vt:lpstr>
      <vt:lpstr>raw_32</vt:lpstr>
      <vt:lpstr>raw_33</vt:lpstr>
      <vt:lpstr>raw_34</vt:lpstr>
      <vt:lpstr>raw_35</vt:lpstr>
      <vt:lpstr>raw_36</vt:lpstr>
      <vt:lpstr>raw_37</vt:lpstr>
      <vt:lpstr>raw_38</vt:lpstr>
      <vt:lpstr>raw_39</vt:lpstr>
      <vt:lpstr>raw_40</vt:lpstr>
      <vt:lpstr>presrc_27</vt:lpstr>
      <vt:lpstr>raw_41</vt:lpstr>
      <vt:lpstr>raw_42</vt:lpstr>
      <vt:lpstr>raw_43</vt:lpstr>
      <vt:lpstr>raw_44</vt:lpstr>
      <vt:lpstr>raw_45</vt:lpstr>
      <vt:lpstr>raw_46</vt:lpstr>
      <vt:lpstr>raw_47</vt:lpstr>
      <vt:lpstr>raw_48</vt:lpstr>
      <vt:lpstr>raw_49</vt:lpstr>
      <vt:lpstr>raw_50</vt:lpstr>
      <vt:lpstr>raw_51</vt:lpstr>
      <vt:lpstr>raw_52</vt:lpstr>
      <vt:lpstr>raw_53</vt:lpstr>
      <vt:lpstr>raw_54</vt:lpstr>
      <vt:lpstr>raw_55</vt:lpstr>
      <vt:lpstr>raw_56</vt:lpstr>
      <vt:lpstr>raw_57</vt:lpstr>
      <vt:lpstr>raw_58</vt:lpstr>
      <vt:lpstr>raw_59</vt:lpstr>
      <vt:lpstr>presrc_1</vt:lpstr>
      <vt:lpstr>presrc_2</vt:lpstr>
      <vt:lpstr>presrc_3</vt:lpstr>
      <vt:lpstr>presrc_4</vt:lpstr>
      <vt:lpstr>presrc_5</vt:lpstr>
      <vt:lpstr>presrc_6</vt:lpstr>
      <vt:lpstr>presrc_7</vt:lpstr>
      <vt:lpstr>presrc_8</vt:lpstr>
      <vt:lpstr>presrc_9</vt:lpstr>
      <vt:lpstr>presrc_10</vt:lpstr>
      <vt:lpstr>presrc_11</vt:lpstr>
      <vt:lpstr>presrc_12</vt:lpstr>
      <vt:lpstr>presrc_13</vt:lpstr>
      <vt:lpstr>presrc_14</vt:lpstr>
      <vt:lpstr>presrc_16</vt:lpstr>
      <vt:lpstr>presrc_17</vt:lpstr>
      <vt:lpstr>presrc_18</vt:lpstr>
      <vt:lpstr>presrc_19</vt:lpstr>
      <vt:lpstr>presrc_20</vt:lpstr>
      <vt:lpstr>presrc_21</vt:lpstr>
      <vt:lpstr>presrc_22</vt:lpstr>
      <vt:lpstr>presrc_23</vt:lpstr>
      <vt:lpstr>presrc_15</vt:lpstr>
      <vt:lpstr>presrc_25</vt:lpstr>
      <vt:lpstr>presrc_28</vt:lpstr>
      <vt:lpstr>presrc_29</vt:lpstr>
      <vt:lpstr>raw_generation</vt:lpstr>
      <vt:lpstr>presrc_generation</vt:lpstr>
      <vt:lpstr>src_DSDK_1</vt:lpstr>
      <vt:lpstr>src_DSDK_2</vt:lpstr>
      <vt:lpstr>src_DSDK_3</vt:lpstr>
      <vt:lpstr>src_DSDK_4</vt:lpstr>
      <vt:lpstr>src_DSDK_5</vt:lpstr>
      <vt:lpstr>src_LMT</vt:lpstr>
      <vt:lpstr>src_ATTR</vt:lpstr>
      <vt:lpstr>src_FACEBOOK_1</vt:lpstr>
      <vt:lpstr>src_CUSTOM_O2O_QUOTES_2</vt:lpstr>
      <vt:lpstr>src_CUSTOM_O2O_BINDS_2</vt:lpstr>
      <vt:lpstr>src_CUSTOM_ADOBE_3</vt:lpstr>
      <vt:lpstr>src_CUSTOM_COMSCORE_1</vt:lpstr>
      <vt:lpstr>presrc_SPEND</vt:lpstr>
      <vt:lpstr>src_SPEND</vt:lpstr>
      <vt:lpstr>lbis_SPEND</vt:lpstr>
      <vt:lpstr>presrc_LMT</vt:lpstr>
      <vt:lpstr>presrc_ATTR</vt:lpstr>
      <vt:lpstr>lbis_LMT</vt:lpstr>
      <vt:lpstr>src_generation</vt:lpstr>
      <vt:lpstr>lbis_EVENTS</vt:lpstr>
      <vt:lpstr>lbis_CONVERSIONS</vt:lpstr>
      <vt:lpstr>lbis_SESSIONS</vt:lpstr>
      <vt:lpstr>lbis_IDENTITY</vt:lpstr>
      <vt:lpstr>lbis_USERPROFILE</vt:lpstr>
      <vt:lpstr>lbis_generation</vt:lpstr>
      <vt:lpstr>lbis_ATTR</vt:lpstr>
      <vt:lpstr>DDM_Modeling</vt:lpstr>
      <vt:lpstr>Attribution</vt:lpstr>
      <vt:lpstr>FACT_FUNNEL</vt:lpstr>
      <vt:lpstr>Project_Association</vt:lpstr>
      <vt:lpstr>LF_FF_Reports</vt:lpstr>
      <vt:lpstr>DataTypeValues</vt:lpstr>
      <vt:lpstr>Enable_Values</vt:lpstr>
      <vt:lpstr>InternalColumnNames</vt:lpstr>
      <vt:lpstr>wf_lbis_table_names</vt:lpstr>
      <vt:lpstr>wf_presrc_table_names</vt:lpstr>
      <vt:lpstr>wf_raw_table_names</vt:lpstr>
      <vt:lpstr>wf_src_table_names</vt:lpstr>
      <vt:lpstr>wf_staging_table_names</vt:lpstr>
    </vt:vector>
  </TitlesOfParts>
  <Company>Neustar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neustar</dc:creator>
  <cp:lastModifiedBy>Florence, Charles</cp:lastModifiedBy>
  <dcterms:created xsi:type="dcterms:W3CDTF">2018-11-30T12:49:48Z</dcterms:created>
  <dcterms:modified xsi:type="dcterms:W3CDTF">2019-09-16T17:07:04Z</dcterms:modified>
</cp:coreProperties>
</file>