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2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<sst xmlns="http://schemas.openxmlformats.org/spreadsheetml/2006/main" count="14">
  <si>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leak</t>
  </si>
  <si>
    <t>nonleak</t>
  </si>
  <si>
    <t>sum</t>
  </si>
  <si>
    <t>bug</t>
  </si>
  <si>
    <t>nonbug</t>
  </si>
  <si>
    <t>estimated leak</t>
  </si>
  <si>
    <t>estimated nonleak</t>
  </si>
  <si>
    <t>estimated bug</t>
  </si>
  <si>
    <t>estimated nonbug</t>
  </si>
  <si>
    <t>formula: (bug-estimated bug)^2/estimated bug</t>
  </si>
  <si>
    <t>sum of four number we get above:</t>
  </si>
  <si>
    <t>Revision chi-square</t>
  </si>
  <si>
    <t>class chi-square</t>
  </si>
  <si>
    <t>mature-nonmature chi-square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</si>
</sst>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6.75"/>
      <color rgb="FF444444"/>
      <name val="Courier New"/>
      <charset val="134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21" fillId="20" borderId="5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NumberFormat="1" applyFill="1" applyAlignment="1">
      <alignment vertical="center"/>
    </xf>
    <xf numFmtId="0" fontId="0" fillId="0" borderId="0" xfId="0" applyNumberFormat="1" applyAlignment="1">
      <alignment vertical="center"/>
    </xf>
    <xf numFmtId="0" fontId="1" fillId="0" borderId="0" xfId="0" applyFont="1">
      <alignment vertical="center"/>
    </xf>
    <xf numFmtId="0" fontId="2" fillId="2" borderId="0" xfId="0" applyFill="1">
      <alignment vertical="center"/>
    </xf>
    <xf numFmtId="0" fontId="1" fillId="0" borderId="0" xfId="0" applyFont="1">
      <alignment vertical="center"/>
    </xf>
    <xf numFmtId="0" fontId="2" fillId="2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S132"/>
  <sheetViews>
    <sheetView tabSelected="1" topLeftCell="A95" workbookViewId="0">
      <selection activeCell="A114" sqref="A114:E114"/>
    </sheetView>
  </sheetViews>
  <sheetFormatPr defaultColWidth="9" defaultRowHeight="13.5"/>
  <cols>
    <col min="1" max="1" width="18.375" customWidth="1"/>
    <col min="2" max="2" width="20.625" customWidth="1"/>
    <col min="3" max="3" width="18.875" customWidth="1"/>
    <col min="4" max="4" width="12.625"/>
    <col min="6" max="8" width="12.625"/>
    <col min="12" max="13" width="12.625"/>
    <col min="17" max="18" width="12.625"/>
  </cols>
  <sheetData>
    <row r="3" spans="1:4">
      <c r="A3" s="1"/>
      <c r="B3" s="1" t="s">
        <v>0</v>
      </c>
      <c r="C3" s="1" t="s">
        <v>1</v>
      </c>
      <c r="D3" s="1" t="s">
        <v>2</v>
      </c>
    </row>
    <row r="4" spans="1:7">
      <c r="A4" s="1" t="s">
        <v>3</v>
      </c>
      <c r="B4" s="1">
        <v>3690</v>
      </c>
      <c r="C4" s="1">
        <v>5464</v>
      </c>
      <c r="D4" s="1">
        <f t="shared" ref="D4:D6" si="0">SUM(B4:C4)</f>
        <v>9154</v>
      </c>
      <c r="F4">
        <f>B4/D4*100</f>
        <v>40.3102468866069</v>
      </c>
      <c r="G4">
        <f>C4/D4*100</f>
        <v>59.6897531133931</v>
      </c>
    </row>
    <row r="5" spans="1:7">
      <c r="A5" s="1" t="s">
        <v>4</v>
      </c>
      <c r="B5" s="1">
        <v>8292</v>
      </c>
      <c r="C5" s="1">
        <v>13810</v>
      </c>
      <c r="D5" s="1">
        <f t="shared" si="0"/>
        <v>22102</v>
      </c>
      <c r="F5">
        <f>B5/D5*100</f>
        <v>37.5169667903357</v>
      </c>
      <c r="G5">
        <f>C5/D5*100</f>
        <v>62.4830332096643</v>
      </c>
    </row>
    <row r="6" spans="1:4">
      <c r="A6" s="1" t="s">
        <v>2</v>
      </c>
      <c r="B6" s="1">
        <f>SUM(B4:B5)</f>
        <v>11982</v>
      </c>
      <c r="C6" s="1">
        <f>SUM(C4:C5)</f>
        <v>19274</v>
      </c>
      <c r="D6" s="1">
        <f t="shared" si="0"/>
        <v>31256</v>
      </c>
    </row>
    <row r="7" spans="1:4">
      <c r="A7" s="1"/>
      <c r="B7" s="1"/>
      <c r="C7" s="1"/>
      <c r="D7" s="1"/>
    </row>
    <row r="8" spans="1:7">
      <c r="A8" s="1"/>
      <c r="B8" s="1" t="s">
        <v>5</v>
      </c>
      <c r="C8" s="1" t="s">
        <v>6</v>
      </c>
      <c r="D8" s="1"/>
      <c r="F8">
        <f>B4/B6*100</f>
        <v>30.7961942914372</v>
      </c>
      <c r="G8">
        <f>C4/C6*100</f>
        <v>28.3490712877451</v>
      </c>
    </row>
    <row r="9" spans="1:7">
      <c r="A9" s="1" t="s">
        <v>7</v>
      </c>
      <c r="B9" s="1">
        <f>(B6*D4)/D6</f>
        <v>3509.18953160993</v>
      </c>
      <c r="C9" s="1">
        <f>C6*D4/D6</f>
        <v>5644.81046839007</v>
      </c>
      <c r="D9" s="1"/>
      <c r="F9">
        <f>B5/B6*100</f>
        <v>69.2038057085629</v>
      </c>
      <c r="G9">
        <f>C5/C6*100</f>
        <v>71.6509287122549</v>
      </c>
    </row>
    <row r="10" spans="1:4">
      <c r="A10" s="1" t="s">
        <v>8</v>
      </c>
      <c r="B10" s="1">
        <f>(B6*D5)/D6</f>
        <v>8472.81046839007</v>
      </c>
      <c r="C10" s="1">
        <f>C6*D5/D6</f>
        <v>13629.1895316099</v>
      </c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2" t="s">
        <v>9</v>
      </c>
      <c r="B13" s="2"/>
      <c r="C13" s="2"/>
      <c r="D13" s="1"/>
    </row>
    <row r="14" spans="1:4">
      <c r="A14" s="1"/>
      <c r="B14" s="1">
        <f>(B4-B9)^2/B9</f>
        <v>9.31623247617456</v>
      </c>
      <c r="C14" s="1">
        <f>(C4-C9)^2/C9</f>
        <v>5.79158957816351</v>
      </c>
      <c r="D14" s="1"/>
    </row>
    <row r="15" spans="1:4">
      <c r="A15" s="1"/>
      <c r="B15" s="1">
        <f>(B5-B10)^2/B10</f>
        <v>3.85851018400606</v>
      </c>
      <c r="C15" s="1">
        <f>(C5-C10)^2/C10</f>
        <v>2.39870649708211</v>
      </c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2" t="s">
        <v>10</v>
      </c>
      <c r="B18" s="2"/>
      <c r="C18" s="1">
        <f>SUM(B14:C15)</f>
        <v>21.3650387354262</v>
      </c>
      <c r="D18" s="1"/>
    </row>
    <row r="23" spans="1:7">
      <c r="A23" s="3" t="s">
        <v>11</v>
      </c>
      <c r="B23" s="3"/>
      <c r="C23" s="3"/>
      <c r="D23" s="3"/>
      <c r="E23" s="3"/>
      <c r="F23" s="3"/>
      <c r="G23" s="3"/>
    </row>
    <row r="25" spans="1:19">
      <c r="A25" s="1"/>
      <c r="B25" s="1" t="s">
        <v>0</v>
      </c>
      <c r="C25" s="1" t="s">
        <v>1</v>
      </c>
      <c r="D25" s="1" t="s">
        <v>2</v>
      </c>
      <c r="F25" s="1"/>
      <c r="G25" s="1" t="s">
        <v>0</v>
      </c>
      <c r="H25" s="1" t="s">
        <v>1</v>
      </c>
      <c r="I25" s="1" t="s">
        <v>2</v>
      </c>
      <c r="K25" s="1"/>
      <c r="L25" s="1" t="s">
        <v>0</v>
      </c>
      <c r="M25" s="1" t="s">
        <v>1</v>
      </c>
      <c r="N25" s="1" t="s">
        <v>2</v>
      </c>
      <c r="P25" s="1"/>
      <c r="Q25" s="1" t="s">
        <v>0</v>
      </c>
      <c r="R25" s="1" t="s">
        <v>1</v>
      </c>
      <c r="S25" s="1" t="s">
        <v>2</v>
      </c>
    </row>
    <row r="26" spans="1:19">
      <c r="A26" s="1" t="s">
        <v>3</v>
      </c>
      <c r="B26" s="4">
        <v>13</v>
      </c>
      <c r="C26" s="4">
        <v>8</v>
      </c>
      <c r="D26" s="1">
        <f t="shared" ref="D26:D28" si="1">SUM(B26:C26)</f>
        <v>21</v>
      </c>
      <c r="F26" s="1" t="s">
        <v>3</v>
      </c>
      <c r="G26" s="4">
        <v>61</v>
      </c>
      <c r="H26" s="4">
        <v>70</v>
      </c>
      <c r="I26" s="1">
        <f t="shared" ref="I26:I28" si="2">SUM(G26:H26)</f>
        <v>131</v>
      </c>
      <c r="K26" s="1" t="s">
        <v>3</v>
      </c>
      <c r="L26" s="4">
        <v>53</v>
      </c>
      <c r="M26" s="4">
        <v>30</v>
      </c>
      <c r="N26" s="1">
        <f t="shared" ref="N26:N28" si="3">SUM(L26:M26)</f>
        <v>83</v>
      </c>
      <c r="P26" s="1" t="s">
        <v>3</v>
      </c>
      <c r="Q26" s="4">
        <v>41</v>
      </c>
      <c r="R26" s="4">
        <v>71</v>
      </c>
      <c r="S26" s="1">
        <f t="shared" ref="S26:S28" si="4">SUM(Q26:R26)</f>
        <v>112</v>
      </c>
    </row>
    <row r="27" spans="1:19">
      <c r="A27" s="1" t="s">
        <v>4</v>
      </c>
      <c r="B27" s="4">
        <v>1798</v>
      </c>
      <c r="C27" s="4">
        <v>2509</v>
      </c>
      <c r="D27" s="1">
        <f t="shared" si="1"/>
        <v>4307</v>
      </c>
      <c r="F27" s="1" t="s">
        <v>4</v>
      </c>
      <c r="G27" s="4">
        <v>813</v>
      </c>
      <c r="H27" s="4">
        <v>1381</v>
      </c>
      <c r="I27" s="1">
        <f t="shared" si="2"/>
        <v>2194</v>
      </c>
      <c r="K27" s="1" t="s">
        <v>4</v>
      </c>
      <c r="L27" s="4">
        <v>457</v>
      </c>
      <c r="M27" s="4">
        <v>773</v>
      </c>
      <c r="N27" s="1">
        <f t="shared" si="3"/>
        <v>1230</v>
      </c>
      <c r="P27" s="1" t="s">
        <v>4</v>
      </c>
      <c r="Q27" s="4">
        <v>315</v>
      </c>
      <c r="R27" s="4">
        <v>586</v>
      </c>
      <c r="S27" s="1">
        <f t="shared" si="4"/>
        <v>901</v>
      </c>
    </row>
    <row r="28" spans="1:19">
      <c r="A28" s="1" t="s">
        <v>2</v>
      </c>
      <c r="B28" s="1">
        <f t="shared" ref="B28:H28" si="5">SUM(B26:B27)</f>
        <v>1811</v>
      </c>
      <c r="C28" s="1">
        <f t="shared" si="5"/>
        <v>2517</v>
      </c>
      <c r="D28" s="1">
        <f t="shared" si="1"/>
        <v>4328</v>
      </c>
      <c r="F28" s="1" t="s">
        <v>2</v>
      </c>
      <c r="G28" s="1">
        <f t="shared" si="5"/>
        <v>874</v>
      </c>
      <c r="H28" s="1">
        <f t="shared" si="5"/>
        <v>1451</v>
      </c>
      <c r="I28" s="1">
        <f t="shared" si="2"/>
        <v>2325</v>
      </c>
      <c r="K28" s="1" t="s">
        <v>2</v>
      </c>
      <c r="L28" s="1">
        <f t="shared" ref="L28:R28" si="6">SUM(L26:L27)</f>
        <v>510</v>
      </c>
      <c r="M28" s="1">
        <f t="shared" si="6"/>
        <v>803</v>
      </c>
      <c r="N28" s="1">
        <f t="shared" si="3"/>
        <v>1313</v>
      </c>
      <c r="P28" s="1" t="s">
        <v>2</v>
      </c>
      <c r="Q28" s="1">
        <f t="shared" si="6"/>
        <v>356</v>
      </c>
      <c r="R28" s="1">
        <f t="shared" si="6"/>
        <v>657</v>
      </c>
      <c r="S28" s="1">
        <f t="shared" si="4"/>
        <v>1013</v>
      </c>
    </row>
    <row r="29" spans="1:19">
      <c r="A29" s="1"/>
      <c r="B29" s="1"/>
      <c r="C29" s="1"/>
      <c r="D29" s="1"/>
      <c r="F29" s="1"/>
      <c r="G29" s="1"/>
      <c r="H29" s="1"/>
      <c r="I29" s="1"/>
      <c r="K29" s="1"/>
      <c r="L29" s="1"/>
      <c r="M29" s="1"/>
      <c r="N29" s="1"/>
      <c r="P29" s="1"/>
      <c r="Q29" s="1"/>
      <c r="R29" s="1"/>
      <c r="S29" s="1"/>
    </row>
    <row r="30" spans="1:19">
      <c r="A30" s="1"/>
      <c r="B30" s="1" t="s">
        <v>5</v>
      </c>
      <c r="C30" s="1" t="s">
        <v>6</v>
      </c>
      <c r="D30" s="1"/>
      <c r="F30" s="1"/>
      <c r="G30" s="1" t="s">
        <v>5</v>
      </c>
      <c r="H30" s="1" t="s">
        <v>6</v>
      </c>
      <c r="I30" s="1"/>
      <c r="K30" s="1"/>
      <c r="L30" s="1" t="s">
        <v>5</v>
      </c>
      <c r="M30" s="1" t="s">
        <v>6</v>
      </c>
      <c r="N30" s="1"/>
      <c r="P30" s="1"/>
      <c r="Q30" s="1" t="s">
        <v>5</v>
      </c>
      <c r="R30" s="1" t="s">
        <v>6</v>
      </c>
      <c r="S30" s="1"/>
    </row>
    <row r="31" spans="1:19">
      <c r="A31" s="1" t="s">
        <v>7</v>
      </c>
      <c r="B31" s="1">
        <f>(B28*D26)/D28</f>
        <v>8.78719963031423</v>
      </c>
      <c r="C31" s="1">
        <f>C28*D26/D28</f>
        <v>12.2128003696858</v>
      </c>
      <c r="D31" s="1"/>
      <c r="F31" s="1" t="s">
        <v>7</v>
      </c>
      <c r="G31" s="1">
        <f>(G28*I26)/I28</f>
        <v>49.2447311827957</v>
      </c>
      <c r="H31" s="1">
        <f>H28*I26/I28</f>
        <v>81.7552688172043</v>
      </c>
      <c r="I31" s="1"/>
      <c r="K31" s="1" t="s">
        <v>7</v>
      </c>
      <c r="L31" s="1">
        <f>(L28*N26)/N28</f>
        <v>32.2391469916222</v>
      </c>
      <c r="M31" s="1">
        <f>M28*N26/N28</f>
        <v>50.7608530083778</v>
      </c>
      <c r="N31" s="1"/>
      <c r="P31" s="1" t="s">
        <v>7</v>
      </c>
      <c r="Q31" s="1">
        <f>(Q28*S26)/S28</f>
        <v>39.360315893386</v>
      </c>
      <c r="R31" s="1">
        <f>R28*S26/S28</f>
        <v>72.639684106614</v>
      </c>
      <c r="S31" s="1"/>
    </row>
    <row r="32" spans="1:19">
      <c r="A32" s="1" t="s">
        <v>8</v>
      </c>
      <c r="B32" s="1">
        <f>(B28*D27)/D28</f>
        <v>1802.21280036969</v>
      </c>
      <c r="C32" s="1">
        <f>C28*D27/D28</f>
        <v>2504.78719963031</v>
      </c>
      <c r="D32" s="1"/>
      <c r="F32" s="1" t="s">
        <v>8</v>
      </c>
      <c r="G32" s="1">
        <f>(G28*I27)/I28</f>
        <v>824.755268817204</v>
      </c>
      <c r="H32" s="1">
        <f>H28*I27/I28</f>
        <v>1369.2447311828</v>
      </c>
      <c r="I32" s="1"/>
      <c r="K32" s="1" t="s">
        <v>8</v>
      </c>
      <c r="L32" s="1">
        <f>(L28*N27)/N28</f>
        <v>477.760853008378</v>
      </c>
      <c r="M32" s="1">
        <f>M28*N27/N28</f>
        <v>752.239146991622</v>
      </c>
      <c r="N32" s="1"/>
      <c r="P32" s="1" t="s">
        <v>8</v>
      </c>
      <c r="Q32" s="1">
        <f>(Q28*S27)/S28</f>
        <v>316.639684106614</v>
      </c>
      <c r="R32" s="1">
        <f>R28*S27/S28</f>
        <v>584.360315893386</v>
      </c>
      <c r="S32" s="1"/>
    </row>
    <row r="33" spans="1:19">
      <c r="A33" s="1"/>
      <c r="B33" s="1"/>
      <c r="C33" s="1"/>
      <c r="D33" s="1"/>
      <c r="F33" s="1"/>
      <c r="G33" s="1"/>
      <c r="H33" s="1"/>
      <c r="I33" s="1"/>
      <c r="K33" s="1"/>
      <c r="L33" s="1"/>
      <c r="M33" s="1"/>
      <c r="N33" s="1"/>
      <c r="P33" s="1"/>
      <c r="Q33" s="1"/>
      <c r="R33" s="1"/>
      <c r="S33" s="1"/>
    </row>
    <row r="34" spans="1:19">
      <c r="A34" s="1"/>
      <c r="B34" s="1"/>
      <c r="C34" s="1"/>
      <c r="D34" s="1"/>
      <c r="F34" s="1"/>
      <c r="G34" s="1"/>
      <c r="H34" s="1"/>
      <c r="I34" s="1"/>
      <c r="K34" s="1"/>
      <c r="L34" s="1"/>
      <c r="M34" s="1"/>
      <c r="N34" s="1"/>
      <c r="P34" s="1"/>
      <c r="Q34" s="1"/>
      <c r="R34" s="1"/>
      <c r="S34" s="1"/>
    </row>
    <row r="35" spans="1:19">
      <c r="A35" s="2" t="s">
        <v>9</v>
      </c>
      <c r="B35" s="2"/>
      <c r="C35" s="2"/>
      <c r="D35" s="1"/>
      <c r="F35" s="2" t="s">
        <v>9</v>
      </c>
      <c r="G35" s="2"/>
      <c r="H35" s="2"/>
      <c r="I35" s="1"/>
      <c r="K35" s="2" t="s">
        <v>9</v>
      </c>
      <c r="L35" s="2"/>
      <c r="M35" s="2"/>
      <c r="N35" s="1"/>
      <c r="P35" s="2" t="s">
        <v>9</v>
      </c>
      <c r="Q35" s="2"/>
      <c r="R35" s="2"/>
      <c r="S35" s="1"/>
    </row>
    <row r="36" spans="1:19">
      <c r="A36" s="1"/>
      <c r="B36" s="1">
        <f t="shared" ref="B36:H36" si="7">(B26-B31)^2/B31</f>
        <v>2.01972046857776</v>
      </c>
      <c r="C36" s="1">
        <f t="shared" si="7"/>
        <v>1.45320372212726</v>
      </c>
      <c r="D36" s="1"/>
      <c r="F36" s="1"/>
      <c r="G36" s="1">
        <f t="shared" si="7"/>
        <v>2.80611431204265</v>
      </c>
      <c r="H36" s="1">
        <f t="shared" si="7"/>
        <v>1.69024390677138</v>
      </c>
      <c r="I36" s="1"/>
      <c r="K36" s="1"/>
      <c r="L36" s="1">
        <f t="shared" ref="L36:R36" si="8">(L26-L31)^2/L31</f>
        <v>13.3692438496426</v>
      </c>
      <c r="M36" s="1">
        <f t="shared" si="8"/>
        <v>8.49105151098095</v>
      </c>
      <c r="N36" s="1"/>
      <c r="P36" s="1"/>
      <c r="Q36" s="1">
        <f t="shared" si="8"/>
        <v>0.0683064632094174</v>
      </c>
      <c r="R36" s="1">
        <f t="shared" si="8"/>
        <v>0.0370123301408712</v>
      </c>
      <c r="S36" s="1"/>
    </row>
    <row r="37" spans="1:19">
      <c r="A37" s="1"/>
      <c r="B37" s="1">
        <f t="shared" ref="B37:H37" si="9">(B27-B32)^2/B32</f>
        <v>0.00984771995359467</v>
      </c>
      <c r="C37" s="1">
        <f t="shared" si="9"/>
        <v>0.00708550688754865</v>
      </c>
      <c r="D37" s="1"/>
      <c r="F37" s="1"/>
      <c r="G37" s="1">
        <f t="shared" si="9"/>
        <v>0.16754830213199</v>
      </c>
      <c r="H37" s="1">
        <f t="shared" si="9"/>
        <v>0.100921582400661</v>
      </c>
      <c r="I37" s="1"/>
      <c r="K37" s="1"/>
      <c r="L37" s="1">
        <f t="shared" ref="L37:R37" si="10">(L27-L32)^2/L32</f>
        <v>0.902152227252302</v>
      </c>
      <c r="M37" s="1">
        <f t="shared" si="10"/>
        <v>0.572973394643433</v>
      </c>
      <c r="N37" s="1"/>
      <c r="P37" s="1"/>
      <c r="Q37" s="1">
        <f t="shared" si="10"/>
        <v>0.00849092550438936</v>
      </c>
      <c r="R37" s="1">
        <f t="shared" si="10"/>
        <v>0.00460086678776653</v>
      </c>
      <c r="S37" s="1"/>
    </row>
    <row r="38" spans="1:19">
      <c r="A38" s="1"/>
      <c r="B38" s="1"/>
      <c r="C38" s="1"/>
      <c r="D38" s="1"/>
      <c r="F38" s="1"/>
      <c r="G38" s="1"/>
      <c r="H38" s="1"/>
      <c r="I38" s="1"/>
      <c r="K38" s="1"/>
      <c r="L38" s="1"/>
      <c r="M38" s="1"/>
      <c r="N38" s="1"/>
      <c r="P38" s="1"/>
      <c r="Q38" s="1"/>
      <c r="R38" s="1"/>
      <c r="S38" s="1"/>
    </row>
    <row r="39" spans="1:19">
      <c r="A39" s="1"/>
      <c r="B39" s="1"/>
      <c r="C39" s="1"/>
      <c r="D39" s="1"/>
      <c r="F39" s="1"/>
      <c r="G39" s="1"/>
      <c r="H39" s="1"/>
      <c r="I39" s="1"/>
      <c r="K39" s="1"/>
      <c r="L39" s="1"/>
      <c r="M39" s="1"/>
      <c r="N39" s="1"/>
      <c r="P39" s="1"/>
      <c r="Q39" s="1"/>
      <c r="R39" s="1"/>
      <c r="S39" s="1"/>
    </row>
    <row r="40" spans="1:19">
      <c r="A40" s="2" t="s">
        <v>10</v>
      </c>
      <c r="B40" s="2"/>
      <c r="C40" s="1">
        <f>SUM(B36:C37)</f>
        <v>3.48985741754616</v>
      </c>
      <c r="D40" s="1"/>
      <c r="F40" s="2" t="s">
        <v>10</v>
      </c>
      <c r="G40" s="2"/>
      <c r="H40" s="1">
        <f>SUM(G36:H37)</f>
        <v>4.76482810334668</v>
      </c>
      <c r="I40" s="1"/>
      <c r="K40" s="2" t="s">
        <v>10</v>
      </c>
      <c r="L40" s="2"/>
      <c r="M40" s="1">
        <f>SUM(L36:M37)</f>
        <v>23.3354209825192</v>
      </c>
      <c r="N40" s="1"/>
      <c r="P40" s="2" t="s">
        <v>10</v>
      </c>
      <c r="Q40" s="2"/>
      <c r="R40" s="1">
        <f>SUM(Q36:R37)</f>
        <v>0.118410585642444</v>
      </c>
      <c r="S40" s="1"/>
    </row>
    <row r="44" spans="1:9">
      <c r="A44" s="1"/>
      <c r="B44" s="1" t="s">
        <v>0</v>
      </c>
      <c r="C44" s="1" t="s">
        <v>1</v>
      </c>
      <c r="D44" s="1" t="s">
        <v>2</v>
      </c>
      <c r="F44" s="1"/>
      <c r="G44" s="1" t="s">
        <v>0</v>
      </c>
      <c r="H44" s="1" t="s">
        <v>1</v>
      </c>
      <c r="I44" s="1" t="s">
        <v>2</v>
      </c>
    </row>
    <row r="45" spans="1:9">
      <c r="A45" s="1" t="s">
        <v>3</v>
      </c>
      <c r="B45" s="4">
        <v>484</v>
      </c>
      <c r="C45" s="4">
        <v>194</v>
      </c>
      <c r="D45" s="1">
        <f t="shared" ref="D45:D47" si="11">SUM(B45:C45)</f>
        <v>678</v>
      </c>
      <c r="F45" s="1" t="s">
        <v>3</v>
      </c>
      <c r="G45" s="4">
        <v>2837</v>
      </c>
      <c r="H45" s="4">
        <v>5292</v>
      </c>
      <c r="I45" s="1">
        <f t="shared" ref="I45:I47" si="12">SUM(G45:H45)</f>
        <v>8129</v>
      </c>
    </row>
    <row r="46" spans="1:9">
      <c r="A46" s="1" t="s">
        <v>4</v>
      </c>
      <c r="B46" s="4">
        <v>154</v>
      </c>
      <c r="C46" s="4">
        <v>259</v>
      </c>
      <c r="D46" s="1">
        <f t="shared" si="11"/>
        <v>413</v>
      </c>
      <c r="F46" s="1" t="s">
        <v>4</v>
      </c>
      <c r="G46" s="4">
        <v>4341</v>
      </c>
      <c r="H46" s="4">
        <v>8716</v>
      </c>
      <c r="I46" s="1">
        <f t="shared" si="12"/>
        <v>13057</v>
      </c>
    </row>
    <row r="47" spans="1:9">
      <c r="A47" s="1" t="s">
        <v>2</v>
      </c>
      <c r="B47" s="1">
        <f t="shared" ref="B47:H47" si="13">SUM(B45:B46)</f>
        <v>638</v>
      </c>
      <c r="C47" s="1">
        <f t="shared" si="13"/>
        <v>453</v>
      </c>
      <c r="D47" s="1">
        <f t="shared" si="11"/>
        <v>1091</v>
      </c>
      <c r="F47" s="1" t="s">
        <v>2</v>
      </c>
      <c r="G47" s="1">
        <f t="shared" si="13"/>
        <v>7178</v>
      </c>
      <c r="H47" s="1">
        <f t="shared" si="13"/>
        <v>14008</v>
      </c>
      <c r="I47" s="1">
        <f t="shared" si="12"/>
        <v>21186</v>
      </c>
    </row>
    <row r="48" spans="1:9">
      <c r="A48" s="1"/>
      <c r="B48" s="1"/>
      <c r="C48" s="1"/>
      <c r="D48" s="1"/>
      <c r="F48" s="1"/>
      <c r="G48" s="1"/>
      <c r="H48" s="1"/>
      <c r="I48" s="1"/>
    </row>
    <row r="49" spans="1:12">
      <c r="A49" s="1"/>
      <c r="B49" s="1" t="s">
        <v>5</v>
      </c>
      <c r="C49" s="1" t="s">
        <v>6</v>
      </c>
      <c r="D49" s="1"/>
      <c r="F49" s="1"/>
      <c r="G49" s="1" t="s">
        <v>5</v>
      </c>
      <c r="H49" s="1" t="s">
        <v>6</v>
      </c>
      <c r="I49" s="1"/>
      <c r="L49">
        <f>SUM(D28+I28+N28+S28+D47+I47)</f>
        <v>31256</v>
      </c>
    </row>
    <row r="50" spans="1:9">
      <c r="A50" s="1" t="s">
        <v>7</v>
      </c>
      <c r="B50" s="1">
        <f>(B47*D45)/D47</f>
        <v>396.483959670028</v>
      </c>
      <c r="C50" s="1">
        <f>C47*D45/D47</f>
        <v>281.516040329972</v>
      </c>
      <c r="D50" s="1"/>
      <c r="F50" s="1" t="s">
        <v>7</v>
      </c>
      <c r="G50" s="1">
        <f>(G47*I45)/I47</f>
        <v>2754.17549325026</v>
      </c>
      <c r="H50" s="1">
        <f>H47*I45/I47</f>
        <v>5374.82450674974</v>
      </c>
      <c r="I50" s="1"/>
    </row>
    <row r="51" spans="1:9">
      <c r="A51" s="1" t="s">
        <v>8</v>
      </c>
      <c r="B51" s="1">
        <f>(B47*D46)/D47</f>
        <v>241.516040329972</v>
      </c>
      <c r="C51" s="1">
        <f>C47*D46/D47</f>
        <v>171.483959670028</v>
      </c>
      <c r="D51" s="1"/>
      <c r="F51" s="1" t="s">
        <v>8</v>
      </c>
      <c r="G51" s="1">
        <f>(G47*I46)/I47</f>
        <v>4423.82450674974</v>
      </c>
      <c r="H51" s="1">
        <f>H47*I46/I47</f>
        <v>8633.17549325026</v>
      </c>
      <c r="I51" s="1"/>
    </row>
    <row r="52" spans="1:9">
      <c r="A52" s="1"/>
      <c r="B52" s="1"/>
      <c r="C52" s="1"/>
      <c r="D52" s="1"/>
      <c r="F52" s="1"/>
      <c r="G52" s="1"/>
      <c r="H52" s="1"/>
      <c r="I52" s="1"/>
    </row>
    <row r="53" spans="1:9">
      <c r="A53" s="1"/>
      <c r="B53" s="1"/>
      <c r="C53" s="1"/>
      <c r="D53" s="1"/>
      <c r="F53" s="1"/>
      <c r="G53" s="1"/>
      <c r="H53" s="1"/>
      <c r="I53" s="1"/>
    </row>
    <row r="54" spans="1:9">
      <c r="A54" s="2" t="s">
        <v>9</v>
      </c>
      <c r="B54" s="2"/>
      <c r="C54" s="2"/>
      <c r="D54" s="1"/>
      <c r="F54" s="2" t="s">
        <v>9</v>
      </c>
      <c r="G54" s="2"/>
      <c r="H54" s="2"/>
      <c r="I54" s="1"/>
    </row>
    <row r="55" spans="1:9">
      <c r="A55" s="1"/>
      <c r="B55" s="1">
        <f t="shared" ref="B55:H55" si="14">(B45-B50)^2/B50</f>
        <v>19.3174455819388</v>
      </c>
      <c r="C55" s="1">
        <f t="shared" si="14"/>
        <v>27.2064686120904</v>
      </c>
      <c r="D55" s="1"/>
      <c r="F55" s="1"/>
      <c r="G55" s="1">
        <f t="shared" si="14"/>
        <v>2.49072687457628</v>
      </c>
      <c r="H55" s="1">
        <f t="shared" si="14"/>
        <v>1.2763019350163</v>
      </c>
      <c r="I55" s="1"/>
    </row>
    <row r="56" spans="1:9">
      <c r="A56" s="1"/>
      <c r="B56" s="1">
        <f t="shared" ref="B56:H56" si="15">(B46-B51)^2/B51</f>
        <v>31.7124167180496</v>
      </c>
      <c r="C56" s="1">
        <f t="shared" si="15"/>
        <v>44.6634036779596</v>
      </c>
      <c r="D56" s="1"/>
      <c r="F56" s="1"/>
      <c r="G56" s="1">
        <f t="shared" si="15"/>
        <v>1.55067157566289</v>
      </c>
      <c r="H56" s="1">
        <f t="shared" si="15"/>
        <v>0.794597413628533</v>
      </c>
      <c r="I56" s="1"/>
    </row>
    <row r="57" spans="1:9">
      <c r="A57" s="1"/>
      <c r="B57" s="1"/>
      <c r="C57" s="1"/>
      <c r="D57" s="1"/>
      <c r="F57" s="1"/>
      <c r="G57" s="1"/>
      <c r="H57" s="1"/>
      <c r="I57" s="1"/>
    </row>
    <row r="58" spans="1:9">
      <c r="A58" s="1"/>
      <c r="B58" s="1"/>
      <c r="C58" s="1"/>
      <c r="D58" s="1"/>
      <c r="F58" s="1"/>
      <c r="G58" s="1"/>
      <c r="H58" s="1"/>
      <c r="I58" s="1"/>
    </row>
    <row r="59" spans="1:9">
      <c r="A59" s="2" t="s">
        <v>10</v>
      </c>
      <c r="B59" s="2"/>
      <c r="C59" s="1">
        <f>SUM(B55:C56)</f>
        <v>122.899734590038</v>
      </c>
      <c r="D59" s="1"/>
      <c r="F59" s="2" t="s">
        <v>10</v>
      </c>
      <c r="G59" s="2"/>
      <c r="H59" s="1">
        <f>SUM(G55:H56)</f>
        <v>6.11229779888401</v>
      </c>
      <c r="I59" s="1"/>
    </row>
    <row r="72" spans="1:6">
      <c r="A72" s="3" t="s">
        <v>12</v>
      </c>
      <c r="B72" s="3"/>
      <c r="C72" s="3"/>
      <c r="D72" s="3"/>
      <c r="E72" s="3"/>
      <c r="F72" s="3"/>
    </row>
    <row r="74" spans="1:19">
      <c r="A74" s="1"/>
      <c r="B74" s="1" t="s">
        <v>0</v>
      </c>
      <c r="C74" s="1" t="s">
        <v>1</v>
      </c>
      <c r="D74" s="1" t="s">
        <v>2</v>
      </c>
      <c r="F74" s="1"/>
      <c r="G74" s="1" t="s">
        <v>0</v>
      </c>
      <c r="H74" s="1" t="s">
        <v>1</v>
      </c>
      <c r="I74" s="1" t="s">
        <v>2</v>
      </c>
      <c r="K74" s="1"/>
      <c r="L74" s="1" t="s">
        <v>0</v>
      </c>
      <c r="M74" s="1" t="s">
        <v>1</v>
      </c>
      <c r="N74" s="1" t="s">
        <v>2</v>
      </c>
      <c r="P74" s="1"/>
      <c r="Q74" s="1" t="s">
        <v>0</v>
      </c>
      <c r="R74" s="1" t="s">
        <v>1</v>
      </c>
      <c r="S74" s="1" t="s">
        <v>2</v>
      </c>
    </row>
    <row r="75" spans="1:19">
      <c r="A75" s="1" t="s">
        <v>3</v>
      </c>
      <c r="B75" s="4">
        <v>1</v>
      </c>
      <c r="C75" s="4">
        <v>10</v>
      </c>
      <c r="D75" s="1">
        <f t="shared" ref="D75:D77" si="16">SUM(B75:C75)</f>
        <v>11</v>
      </c>
      <c r="F75" s="1" t="s">
        <v>3</v>
      </c>
      <c r="G75" s="4">
        <v>7</v>
      </c>
      <c r="H75" s="4">
        <v>2</v>
      </c>
      <c r="I75" s="1">
        <f t="shared" ref="I75:I77" si="17">SUM(G75:H75)</f>
        <v>9</v>
      </c>
      <c r="K75" s="1" t="s">
        <v>3</v>
      </c>
      <c r="L75" s="4">
        <v>17</v>
      </c>
      <c r="M75" s="4">
        <v>23</v>
      </c>
      <c r="N75" s="1">
        <f t="shared" ref="N75:N77" si="18">SUM(L75:M75)</f>
        <v>40</v>
      </c>
      <c r="P75" s="1" t="s">
        <v>3</v>
      </c>
      <c r="Q75" s="4">
        <v>58</v>
      </c>
      <c r="R75" s="4">
        <v>73</v>
      </c>
      <c r="S75" s="1">
        <f t="shared" ref="S75:S77" si="19">SUM(Q75:R75)</f>
        <v>131</v>
      </c>
    </row>
    <row r="76" spans="1:19">
      <c r="A76" s="1" t="s">
        <v>4</v>
      </c>
      <c r="B76" s="4">
        <v>49</v>
      </c>
      <c r="C76" s="4">
        <v>105</v>
      </c>
      <c r="D76" s="1">
        <f t="shared" si="16"/>
        <v>154</v>
      </c>
      <c r="F76" s="1" t="s">
        <v>4</v>
      </c>
      <c r="G76" s="4">
        <v>136</v>
      </c>
      <c r="H76" s="4">
        <v>248</v>
      </c>
      <c r="I76" s="1">
        <f t="shared" si="17"/>
        <v>384</v>
      </c>
      <c r="K76" s="1" t="s">
        <v>4</v>
      </c>
      <c r="L76" s="4">
        <v>196</v>
      </c>
      <c r="M76" s="4">
        <v>393</v>
      </c>
      <c r="N76" s="1">
        <f t="shared" si="18"/>
        <v>589</v>
      </c>
      <c r="P76" s="1" t="s">
        <v>4</v>
      </c>
      <c r="Q76" s="4">
        <v>382</v>
      </c>
      <c r="R76" s="4">
        <v>636</v>
      </c>
      <c r="S76" s="1">
        <f t="shared" si="19"/>
        <v>1018</v>
      </c>
    </row>
    <row r="77" spans="1:19">
      <c r="A77" s="1" t="s">
        <v>2</v>
      </c>
      <c r="B77" s="1">
        <f t="shared" ref="B77:H77" si="20">SUM(B75:B76)</f>
        <v>50</v>
      </c>
      <c r="C77" s="1">
        <f t="shared" si="20"/>
        <v>115</v>
      </c>
      <c r="D77" s="1">
        <f t="shared" si="16"/>
        <v>165</v>
      </c>
      <c r="F77" s="1" t="s">
        <v>2</v>
      </c>
      <c r="G77" s="1">
        <f t="shared" si="20"/>
        <v>143</v>
      </c>
      <c r="H77" s="1">
        <f t="shared" si="20"/>
        <v>250</v>
      </c>
      <c r="I77" s="1">
        <f t="shared" si="17"/>
        <v>393</v>
      </c>
      <c r="K77" s="1" t="s">
        <v>2</v>
      </c>
      <c r="L77" s="1">
        <f t="shared" ref="L77:R77" si="21">SUM(L75:L76)</f>
        <v>213</v>
      </c>
      <c r="M77" s="1">
        <f t="shared" si="21"/>
        <v>416</v>
      </c>
      <c r="N77" s="1">
        <f t="shared" si="18"/>
        <v>629</v>
      </c>
      <c r="P77" s="1" t="s">
        <v>2</v>
      </c>
      <c r="Q77" s="1">
        <f t="shared" si="21"/>
        <v>440</v>
      </c>
      <c r="R77" s="1">
        <f t="shared" si="21"/>
        <v>709</v>
      </c>
      <c r="S77" s="1">
        <f t="shared" si="19"/>
        <v>1149</v>
      </c>
    </row>
    <row r="78" spans="1:19">
      <c r="A78" s="1"/>
      <c r="B78" s="1"/>
      <c r="C78" s="1"/>
      <c r="D78" s="1"/>
      <c r="F78" s="1"/>
      <c r="G78" s="1"/>
      <c r="H78" s="1"/>
      <c r="I78" s="1"/>
      <c r="K78" s="1"/>
      <c r="L78" s="1"/>
      <c r="M78" s="1"/>
      <c r="N78" s="1"/>
      <c r="P78" s="1"/>
      <c r="Q78" s="1"/>
      <c r="R78" s="1"/>
      <c r="S78" s="1"/>
    </row>
    <row r="79" spans="1:19">
      <c r="A79" s="1"/>
      <c r="B79" s="1" t="s">
        <v>5</v>
      </c>
      <c r="C79" s="1" t="s">
        <v>6</v>
      </c>
      <c r="D79" s="1"/>
      <c r="F79" s="1"/>
      <c r="G79" s="1" t="s">
        <v>5</v>
      </c>
      <c r="H79" s="1" t="s">
        <v>6</v>
      </c>
      <c r="I79" s="1"/>
      <c r="K79" s="1"/>
      <c r="L79" s="1" t="s">
        <v>5</v>
      </c>
      <c r="M79" s="1" t="s">
        <v>6</v>
      </c>
      <c r="N79" s="1"/>
      <c r="P79" s="1"/>
      <c r="Q79" s="1" t="s">
        <v>5</v>
      </c>
      <c r="R79" s="1" t="s">
        <v>6</v>
      </c>
      <c r="S79" s="1"/>
    </row>
    <row r="80" spans="1:19">
      <c r="A80" s="1" t="s">
        <v>7</v>
      </c>
      <c r="B80" s="1">
        <f>(B77*D75)/D77</f>
        <v>3.33333333333333</v>
      </c>
      <c r="C80" s="1">
        <f>C77*D75/D77</f>
        <v>7.66666666666667</v>
      </c>
      <c r="D80" s="1"/>
      <c r="F80" s="1" t="s">
        <v>7</v>
      </c>
      <c r="G80" s="1">
        <f>(G77*I75)/I77</f>
        <v>3.27480916030534</v>
      </c>
      <c r="H80" s="1">
        <f>H77*I75/I77</f>
        <v>5.72519083969466</v>
      </c>
      <c r="I80" s="1"/>
      <c r="K80" s="1" t="s">
        <v>7</v>
      </c>
      <c r="L80" s="1">
        <f>(L77*N75)/N77</f>
        <v>13.5453100158983</v>
      </c>
      <c r="M80" s="1">
        <f>M77*N75/N77</f>
        <v>26.4546899841017</v>
      </c>
      <c r="N80" s="1"/>
      <c r="P80" s="1" t="s">
        <v>7</v>
      </c>
      <c r="Q80" s="1">
        <f>(Q77*S75)/S77</f>
        <v>50.1653611836379</v>
      </c>
      <c r="R80" s="1">
        <f>R77*S75/S77</f>
        <v>80.8346388163621</v>
      </c>
      <c r="S80" s="1"/>
    </row>
    <row r="81" spans="1:19">
      <c r="A81" s="1" t="s">
        <v>8</v>
      </c>
      <c r="B81" s="1">
        <f>(B77*D76)/D77</f>
        <v>46.6666666666667</v>
      </c>
      <c r="C81" s="1">
        <f>C77*D76/D77</f>
        <v>107.333333333333</v>
      </c>
      <c r="D81" s="1"/>
      <c r="F81" s="1" t="s">
        <v>8</v>
      </c>
      <c r="G81" s="1">
        <f>(G77*I76)/I77</f>
        <v>139.725190839695</v>
      </c>
      <c r="H81" s="1">
        <f>H77*I76/I77</f>
        <v>244.274809160305</v>
      </c>
      <c r="I81" s="1"/>
      <c r="K81" s="1" t="s">
        <v>8</v>
      </c>
      <c r="L81" s="1">
        <f>(L77*N76)/N77</f>
        <v>199.454689984102</v>
      </c>
      <c r="M81" s="1">
        <f>M77*N76/N77</f>
        <v>389.545310015898</v>
      </c>
      <c r="N81" s="1"/>
      <c r="P81" s="1" t="s">
        <v>8</v>
      </c>
      <c r="Q81" s="1">
        <f>(Q77*S76)/S77</f>
        <v>389.834638816362</v>
      </c>
      <c r="R81" s="1">
        <f>R77*S76/S77</f>
        <v>628.165361183638</v>
      </c>
      <c r="S81" s="1"/>
    </row>
    <row r="82" spans="1:19">
      <c r="A82" s="1"/>
      <c r="B82" s="1"/>
      <c r="C82" s="1"/>
      <c r="D82" s="1"/>
      <c r="F82" s="1"/>
      <c r="G82" s="1"/>
      <c r="H82" s="1"/>
      <c r="I82" s="1"/>
      <c r="K82" s="1"/>
      <c r="L82" s="1"/>
      <c r="M82" s="1"/>
      <c r="N82" s="1"/>
      <c r="P82" s="1"/>
      <c r="Q82" s="1"/>
      <c r="R82" s="1"/>
      <c r="S82" s="1"/>
    </row>
    <row r="83" spans="1:19">
      <c r="A83" s="1"/>
      <c r="B83" s="1"/>
      <c r="C83" s="1"/>
      <c r="D83" s="1"/>
      <c r="F83" s="1"/>
      <c r="G83" s="1"/>
      <c r="H83" s="1"/>
      <c r="I83" s="1"/>
      <c r="K83" s="1"/>
      <c r="L83" s="1"/>
      <c r="M83" s="1"/>
      <c r="N83" s="1"/>
      <c r="P83" s="1"/>
      <c r="Q83" s="1"/>
      <c r="R83" s="1"/>
      <c r="S83" s="1"/>
    </row>
    <row r="84" spans="1:19">
      <c r="A84" s="2" t="s">
        <v>9</v>
      </c>
      <c r="B84" s="2"/>
      <c r="C84" s="2"/>
      <c r="D84" s="1"/>
      <c r="F84" s="2" t="s">
        <v>9</v>
      </c>
      <c r="G84" s="2"/>
      <c r="H84" s="2"/>
      <c r="I84" s="1"/>
      <c r="K84" s="2" t="s">
        <v>9</v>
      </c>
      <c r="L84" s="2"/>
      <c r="M84" s="2"/>
      <c r="N84" s="1"/>
      <c r="P84" s="2" t="s">
        <v>9</v>
      </c>
      <c r="Q84" s="2"/>
      <c r="R84" s="2"/>
      <c r="S84" s="1"/>
    </row>
    <row r="85" spans="1:19">
      <c r="A85" s="1"/>
      <c r="B85" s="1">
        <f t="shared" ref="B85:H85" si="22">(B75-B80)^2/B80</f>
        <v>1.63333333333333</v>
      </c>
      <c r="C85" s="1">
        <f t="shared" si="22"/>
        <v>0.710144927536232</v>
      </c>
      <c r="D85" s="1"/>
      <c r="F85" s="1"/>
      <c r="G85" s="1">
        <f t="shared" si="22"/>
        <v>4.23751312300931</v>
      </c>
      <c r="H85" s="1">
        <f t="shared" si="22"/>
        <v>2.42385750636132</v>
      </c>
      <c r="I85" s="1"/>
      <c r="K85" s="1"/>
      <c r="L85" s="1">
        <f t="shared" ref="L85:R85" si="23">(L75-L80)^2/L80</f>
        <v>0.881108137963979</v>
      </c>
      <c r="M85" s="1">
        <f t="shared" si="23"/>
        <v>0.451144311024825</v>
      </c>
      <c r="N85" s="1"/>
      <c r="P85" s="1"/>
      <c r="Q85" s="1">
        <f t="shared" si="23"/>
        <v>1.22358463957133</v>
      </c>
      <c r="R85" s="1">
        <f t="shared" si="23"/>
        <v>0.759347308055549</v>
      </c>
      <c r="S85" s="1"/>
    </row>
    <row r="86" spans="1:19">
      <c r="A86" s="1"/>
      <c r="B86" s="1">
        <f t="shared" ref="B86:H86" si="24">(B76-B81)^2/B81</f>
        <v>0.116666666666667</v>
      </c>
      <c r="C86" s="1">
        <f t="shared" si="24"/>
        <v>0.0507246376811592</v>
      </c>
      <c r="D86" s="1"/>
      <c r="F86" s="1"/>
      <c r="G86" s="1">
        <f t="shared" si="24"/>
        <v>0.0993167138205301</v>
      </c>
      <c r="H86" s="1">
        <f t="shared" si="24"/>
        <v>0.0568091603053432</v>
      </c>
      <c r="I86" s="1"/>
      <c r="K86" s="1"/>
      <c r="L86" s="1">
        <f t="shared" ref="L86:R86" si="25">(L76-L81)^2/L81</f>
        <v>0.0598375645476386</v>
      </c>
      <c r="M86" s="1">
        <f t="shared" si="25"/>
        <v>0.0306379837707866</v>
      </c>
      <c r="N86" s="1"/>
      <c r="P86" s="1"/>
      <c r="Q86" s="1">
        <f t="shared" si="25"/>
        <v>0.157455390750337</v>
      </c>
      <c r="R86" s="1">
        <f t="shared" si="25"/>
        <v>0.0977156162625502</v>
      </c>
      <c r="S86" s="1"/>
    </row>
    <row r="87" spans="1:19">
      <c r="A87" s="1"/>
      <c r="B87" s="1"/>
      <c r="C87" s="1"/>
      <c r="D87" s="1"/>
      <c r="F87" s="1"/>
      <c r="G87" s="1"/>
      <c r="H87" s="1"/>
      <c r="I87" s="1"/>
      <c r="K87" s="1"/>
      <c r="L87" s="1"/>
      <c r="M87" s="1"/>
      <c r="N87" s="1"/>
      <c r="P87" s="1"/>
      <c r="Q87" s="1"/>
      <c r="R87" s="1"/>
      <c r="S87" s="1"/>
    </row>
    <row r="88" spans="1:19">
      <c r="A88" s="1"/>
      <c r="B88" s="1"/>
      <c r="C88" s="1"/>
      <c r="D88" s="1"/>
      <c r="F88" s="1"/>
      <c r="G88" s="1"/>
      <c r="H88" s="1"/>
      <c r="I88" s="1"/>
      <c r="K88" s="1"/>
      <c r="L88" s="1"/>
      <c r="M88" s="1"/>
      <c r="N88" s="1"/>
      <c r="P88" s="1"/>
      <c r="Q88" s="1"/>
      <c r="R88" s="1"/>
      <c r="S88" s="1"/>
    </row>
    <row r="89" spans="1:19">
      <c r="A89" s="2" t="s">
        <v>10</v>
      </c>
      <c r="B89" s="2"/>
      <c r="C89" s="1">
        <f>SUM(B85:C86)</f>
        <v>2.51086956521739</v>
      </c>
      <c r="D89" s="1"/>
      <c r="F89" s="2" t="s">
        <v>10</v>
      </c>
      <c r="G89" s="2"/>
      <c r="H89" s="1">
        <f>SUM(G85:H86)</f>
        <v>6.8174965034965</v>
      </c>
      <c r="I89" s="1"/>
      <c r="K89" s="2" t="s">
        <v>10</v>
      </c>
      <c r="L89" s="2"/>
      <c r="M89" s="1">
        <f>SUM(L85:M86)</f>
        <v>1.42272799730723</v>
      </c>
      <c r="N89" s="1"/>
      <c r="P89" s="2" t="s">
        <v>10</v>
      </c>
      <c r="Q89" s="2"/>
      <c r="R89" s="1">
        <f>SUM(Q85:R86)</f>
        <v>2.23810295463976</v>
      </c>
      <c r="S89" s="1"/>
    </row>
    <row r="93" spans="1:9">
      <c r="A93" s="1"/>
      <c r="B93" s="1" t="s">
        <v>0</v>
      </c>
      <c r="C93" s="1" t="s">
        <v>1</v>
      </c>
      <c r="D93" s="1" t="s">
        <v>2</v>
      </c>
      <c r="F93" s="1"/>
      <c r="G93" s="1" t="s">
        <v>0</v>
      </c>
      <c r="H93" s="1" t="s">
        <v>1</v>
      </c>
      <c r="I93" s="1" t="s">
        <v>2</v>
      </c>
    </row>
    <row r="94" spans="1:9">
      <c r="A94" s="1" t="s">
        <v>3</v>
      </c>
      <c r="B94" s="4">
        <v>78</v>
      </c>
      <c r="C94" s="4">
        <v>72</v>
      </c>
      <c r="D94" s="1">
        <f t="shared" ref="D94:D96" si="26">SUM(B94:C94)</f>
        <v>150</v>
      </c>
      <c r="F94" s="1" t="s">
        <v>3</v>
      </c>
      <c r="G94" s="4">
        <v>3329</v>
      </c>
      <c r="H94" s="4">
        <v>5484</v>
      </c>
      <c r="I94" s="1">
        <f t="shared" ref="I94:I96" si="27">SUM(G94:H94)</f>
        <v>8813</v>
      </c>
    </row>
    <row r="95" spans="1:9">
      <c r="A95" s="1" t="s">
        <v>4</v>
      </c>
      <c r="B95" s="4">
        <v>570</v>
      </c>
      <c r="C95" s="4">
        <v>801</v>
      </c>
      <c r="D95" s="1">
        <f t="shared" si="26"/>
        <v>1371</v>
      </c>
      <c r="F95" s="1" t="s">
        <v>4</v>
      </c>
      <c r="G95" s="4">
        <v>6536</v>
      </c>
      <c r="H95" s="4">
        <v>12050</v>
      </c>
      <c r="I95" s="1">
        <f t="shared" si="27"/>
        <v>18586</v>
      </c>
    </row>
    <row r="96" spans="1:9">
      <c r="A96" s="1" t="s">
        <v>2</v>
      </c>
      <c r="B96" s="1">
        <f t="shared" ref="B96:H96" si="28">SUM(B94:B95)</f>
        <v>648</v>
      </c>
      <c r="C96" s="1">
        <f t="shared" si="28"/>
        <v>873</v>
      </c>
      <c r="D96" s="1">
        <f t="shared" si="26"/>
        <v>1521</v>
      </c>
      <c r="F96" s="1" t="s">
        <v>2</v>
      </c>
      <c r="G96" s="1">
        <f t="shared" si="28"/>
        <v>9865</v>
      </c>
      <c r="H96" s="1">
        <f t="shared" si="28"/>
        <v>17534</v>
      </c>
      <c r="I96" s="1">
        <f t="shared" si="27"/>
        <v>27399</v>
      </c>
    </row>
    <row r="97" spans="1:12">
      <c r="A97" s="1"/>
      <c r="B97" s="1"/>
      <c r="C97" s="1"/>
      <c r="D97" s="1"/>
      <c r="F97" s="1"/>
      <c r="G97" s="1"/>
      <c r="H97" s="1"/>
      <c r="I97" s="1"/>
      <c r="L97">
        <f>SUM(D77+I77+N77+S77+D96+I96)</f>
        <v>31256</v>
      </c>
    </row>
    <row r="98" spans="1:9">
      <c r="A98" s="1"/>
      <c r="B98" s="1" t="s">
        <v>5</v>
      </c>
      <c r="C98" s="1" t="s">
        <v>6</v>
      </c>
      <c r="D98" s="1"/>
      <c r="F98" s="1"/>
      <c r="G98" s="1" t="s">
        <v>5</v>
      </c>
      <c r="H98" s="1" t="s">
        <v>6</v>
      </c>
      <c r="I98" s="1"/>
    </row>
    <row r="99" spans="1:9">
      <c r="A99" s="1" t="s">
        <v>7</v>
      </c>
      <c r="B99" s="1">
        <f>(B96*D94)/D96</f>
        <v>63.905325443787</v>
      </c>
      <c r="C99" s="1">
        <f>C96*D94/D96</f>
        <v>86.094674556213</v>
      </c>
      <c r="D99" s="1"/>
      <c r="F99" s="1" t="s">
        <v>7</v>
      </c>
      <c r="G99" s="1">
        <f>(G96*I94)/I96</f>
        <v>3173.11744954195</v>
      </c>
      <c r="H99" s="1">
        <f>H96*I94/I96</f>
        <v>5639.88255045805</v>
      </c>
      <c r="I99" s="1"/>
    </row>
    <row r="100" spans="1:9">
      <c r="A100" s="1" t="s">
        <v>8</v>
      </c>
      <c r="B100" s="1">
        <f>(B96*D95)/D96</f>
        <v>584.094674556213</v>
      </c>
      <c r="C100" s="1">
        <f>C96*D95/D96</f>
        <v>786.905325443787</v>
      </c>
      <c r="D100" s="1"/>
      <c r="F100" s="1" t="s">
        <v>8</v>
      </c>
      <c r="G100" s="1">
        <f>(G96*I95)/I96</f>
        <v>6691.88255045805</v>
      </c>
      <c r="H100" s="1">
        <f>H96*I95/I96</f>
        <v>11894.117449542</v>
      </c>
      <c r="I100" s="1"/>
    </row>
    <row r="101" spans="1:9">
      <c r="A101" s="1"/>
      <c r="B101" s="1"/>
      <c r="C101" s="1"/>
      <c r="D101" s="1"/>
      <c r="F101" s="1"/>
      <c r="G101" s="1"/>
      <c r="H101" s="1"/>
      <c r="I101" s="1"/>
    </row>
    <row r="102" spans="1:9">
      <c r="A102" s="1"/>
      <c r="B102" s="1"/>
      <c r="C102" s="1"/>
      <c r="D102" s="1"/>
      <c r="F102" s="1"/>
      <c r="G102" s="1"/>
      <c r="H102" s="1"/>
      <c r="I102" s="1"/>
    </row>
    <row r="103" spans="1:9">
      <c r="A103" s="2" t="s">
        <v>9</v>
      </c>
      <c r="B103" s="2"/>
      <c r="C103" s="2"/>
      <c r="D103" s="1"/>
      <c r="F103" s="2" t="s">
        <v>9</v>
      </c>
      <c r="G103" s="2"/>
      <c r="H103" s="2"/>
      <c r="I103" s="1"/>
    </row>
    <row r="104" spans="1:9">
      <c r="A104" s="1"/>
      <c r="B104" s="1">
        <f t="shared" ref="B104:H104" si="29">(B94-B99)^2/B99</f>
        <v>3.10865877712031</v>
      </c>
      <c r="C104" s="1">
        <f t="shared" si="29"/>
        <v>2.30745806136766</v>
      </c>
      <c r="D104" s="1"/>
      <c r="F104" s="1"/>
      <c r="G104" s="1">
        <f t="shared" si="29"/>
        <v>7.65788532057422</v>
      </c>
      <c r="H104" s="1">
        <f t="shared" si="29"/>
        <v>4.30848857576509</v>
      </c>
      <c r="I104" s="1"/>
    </row>
    <row r="105" spans="1:9">
      <c r="A105" s="1"/>
      <c r="B105" s="1">
        <f t="shared" ref="B105:H105" si="30">(B95-B100)^2/B100</f>
        <v>0.340115839947518</v>
      </c>
      <c r="C105" s="1">
        <f t="shared" si="30"/>
        <v>0.25245711831156</v>
      </c>
      <c r="D105" s="1"/>
      <c r="F105" s="1"/>
      <c r="G105" s="1">
        <f t="shared" si="30"/>
        <v>3.63117095287964</v>
      </c>
      <c r="H105" s="1">
        <f t="shared" si="30"/>
        <v>2.04297373389741</v>
      </c>
      <c r="I105" s="1"/>
    </row>
    <row r="106" spans="1:9">
      <c r="A106" s="1"/>
      <c r="B106" s="1"/>
      <c r="C106" s="1"/>
      <c r="D106" s="1"/>
      <c r="F106" s="1"/>
      <c r="G106" s="1"/>
      <c r="H106" s="1"/>
      <c r="I106" s="1"/>
    </row>
    <row r="107" spans="1:9">
      <c r="A107" s="1"/>
      <c r="B107" s="1"/>
      <c r="C107" s="1"/>
      <c r="D107" s="1"/>
      <c r="F107" s="1"/>
      <c r="G107" s="1"/>
      <c r="H107" s="1"/>
      <c r="I107" s="1"/>
    </row>
    <row r="108" spans="1:9">
      <c r="A108" s="2" t="s">
        <v>10</v>
      </c>
      <c r="B108" s="2"/>
      <c r="C108" s="1">
        <f>SUM(B104:C105)</f>
        <v>6.00868979674705</v>
      </c>
      <c r="D108" s="1"/>
      <c r="F108" s="2" t="s">
        <v>10</v>
      </c>
      <c r="G108" s="2"/>
      <c r="H108" s="1">
        <f>SUM(G104:H105)</f>
        <v>17.6405185831164</v>
      </c>
      <c r="I108" s="1"/>
    </row>
    <row r="114" spans="1:5">
      <c r="A114" s="3" t="s">
        <v>13</v>
      </c>
      <c r="B114" s="3"/>
      <c r="C114" s="3"/>
      <c r="D114" s="3"/>
      <c r="E114" s="3"/>
    </row>
    <row r="117" spans="1:14">
      <c r="A117" s="5"/>
      <c r="B117" s="5" t="s">
        <v>0</v>
      </c>
      <c r="C117" s="5" t="s">
        <v>1</v>
      </c>
      <c r="D117" s="5" t="s">
        <v>2</v>
      </c>
      <c r="F117" s="5"/>
      <c r="G117" s="5" t="s">
        <v>0</v>
      </c>
      <c r="H117" s="5" t="s">
        <v>1</v>
      </c>
      <c r="I117" s="5" t="s">
        <v>2</v>
      </c>
      <c r="K117" s="5"/>
      <c r="L117" s="5" t="s">
        <v>0</v>
      </c>
      <c r="M117" s="5" t="s">
        <v>1</v>
      </c>
      <c r="N117" s="5" t="s">
        <v>2</v>
      </c>
    </row>
    <row r="118" spans="1:14">
      <c r="A118" s="5" t="s">
        <v>3</v>
      </c>
      <c r="B118" s="6">
        <v>3294</v>
      </c>
      <c r="C118" s="6">
        <v>5479</v>
      </c>
      <c r="D118" s="5">
        <f t="shared" ref="D118:D120" si="31">SUM(B118:C118)</f>
        <v>8773</v>
      </c>
      <c r="F118" s="5" t="s">
        <v>3</v>
      </c>
      <c r="G118" s="6">
        <v>192</v>
      </c>
      <c r="H118" s="6">
        <v>189</v>
      </c>
      <c r="I118" s="5">
        <f t="shared" ref="I118:I120" si="32">SUM(G118:H118)</f>
        <v>381</v>
      </c>
      <c r="K118" s="5" t="s">
        <v>3</v>
      </c>
      <c r="L118" s="6">
        <f>B118+G118</f>
        <v>3486</v>
      </c>
      <c r="M118" s="6">
        <f>C118+H118</f>
        <v>5668</v>
      </c>
      <c r="N118" s="5">
        <f t="shared" ref="N118:N120" si="33">SUM(L118:M118)</f>
        <v>9154</v>
      </c>
    </row>
    <row r="119" spans="1:14">
      <c r="A119" s="5" t="s">
        <v>4</v>
      </c>
      <c r="B119" s="6">
        <v>4466</v>
      </c>
      <c r="C119" s="6">
        <v>8912</v>
      </c>
      <c r="D119" s="5">
        <f t="shared" si="31"/>
        <v>13378</v>
      </c>
      <c r="F119" s="5" t="s">
        <v>4</v>
      </c>
      <c r="G119" s="6">
        <v>3410</v>
      </c>
      <c r="H119" s="6">
        <v>5314</v>
      </c>
      <c r="I119" s="5">
        <f t="shared" si="32"/>
        <v>8724</v>
      </c>
      <c r="K119" s="5" t="s">
        <v>4</v>
      </c>
      <c r="L119" s="6">
        <f>B119+G119</f>
        <v>7876</v>
      </c>
      <c r="M119" s="6">
        <f>C119+H119</f>
        <v>14226</v>
      </c>
      <c r="N119" s="5">
        <f t="shared" si="33"/>
        <v>22102</v>
      </c>
    </row>
    <row r="120" spans="1:14">
      <c r="A120" s="5" t="s">
        <v>2</v>
      </c>
      <c r="B120" s="5">
        <f t="shared" ref="B120:H120" si="34">SUM(B118:B119)</f>
        <v>7760</v>
      </c>
      <c r="C120" s="5">
        <f t="shared" si="34"/>
        <v>14391</v>
      </c>
      <c r="D120" s="5">
        <f t="shared" si="31"/>
        <v>22151</v>
      </c>
      <c r="F120" s="5" t="s">
        <v>2</v>
      </c>
      <c r="G120" s="5">
        <f t="shared" si="34"/>
        <v>3602</v>
      </c>
      <c r="H120" s="5">
        <f t="shared" si="34"/>
        <v>5503</v>
      </c>
      <c r="I120" s="5">
        <f t="shared" si="32"/>
        <v>9105</v>
      </c>
      <c r="K120" s="5" t="s">
        <v>2</v>
      </c>
      <c r="L120" s="5">
        <f>SUM(L118:L119)</f>
        <v>11362</v>
      </c>
      <c r="M120" s="5">
        <f>SUM(M118:M119)</f>
        <v>19894</v>
      </c>
      <c r="N120" s="5">
        <f t="shared" si="33"/>
        <v>31256</v>
      </c>
    </row>
    <row r="121" spans="1:14">
      <c r="A121" s="5"/>
      <c r="B121" s="5"/>
      <c r="C121" s="5"/>
      <c r="D121" s="5"/>
      <c r="F121" s="5"/>
      <c r="G121" s="5"/>
      <c r="H121" s="5"/>
      <c r="I121" s="5"/>
      <c r="K121" s="5"/>
      <c r="L121" s="5"/>
      <c r="M121" s="5"/>
      <c r="N121" s="5"/>
    </row>
    <row r="122" spans="1:14">
      <c r="A122" s="5"/>
      <c r="B122" s="5" t="s">
        <v>5</v>
      </c>
      <c r="C122" s="5" t="s">
        <v>6</v>
      </c>
      <c r="D122" s="5"/>
      <c r="F122" s="5"/>
      <c r="G122" s="5" t="s">
        <v>5</v>
      </c>
      <c r="H122" s="5" t="s">
        <v>6</v>
      </c>
      <c r="I122" s="5"/>
      <c r="K122" s="5"/>
      <c r="L122" s="5" t="s">
        <v>5</v>
      </c>
      <c r="M122" s="5" t="s">
        <v>6</v>
      </c>
      <c r="N122" s="5"/>
    </row>
    <row r="123" spans="1:14">
      <c r="A123" s="5" t="s">
        <v>7</v>
      </c>
      <c r="B123" s="5">
        <f>(B120*D118)/D120</f>
        <v>3073.38178863257</v>
      </c>
      <c r="C123" s="5">
        <f>C120*D118/D120</f>
        <v>5699.61821136743</v>
      </c>
      <c r="D123" s="5"/>
      <c r="F123" s="5" t="s">
        <v>7</v>
      </c>
      <c r="G123" s="5">
        <f>(G120*I118)/I120</f>
        <v>150.726194398682</v>
      </c>
      <c r="H123" s="5">
        <f>H120*I118/I120</f>
        <v>230.273805601318</v>
      </c>
      <c r="I123" s="5"/>
      <c r="K123" s="5" t="s">
        <v>7</v>
      </c>
      <c r="L123" s="5">
        <f>(L120*N118)/N120</f>
        <v>3327.60903506527</v>
      </c>
      <c r="M123" s="5">
        <f>M120*N118/N120</f>
        <v>5826.39096493473</v>
      </c>
      <c r="N123" s="5"/>
    </row>
    <row r="124" spans="1:14">
      <c r="A124" s="5" t="s">
        <v>8</v>
      </c>
      <c r="B124" s="5">
        <f>(B120*D119)/D120</f>
        <v>4686.61821136743</v>
      </c>
      <c r="C124" s="5">
        <f>C120*D119/D120</f>
        <v>8691.38178863257</v>
      </c>
      <c r="D124" s="5"/>
      <c r="F124" s="5" t="s">
        <v>8</v>
      </c>
      <c r="G124" s="5">
        <f>(G120*I119)/I120</f>
        <v>3451.27380560132</v>
      </c>
      <c r="H124" s="5">
        <f>H120*I119/I120</f>
        <v>5272.72619439868</v>
      </c>
      <c r="I124" s="5"/>
      <c r="K124" s="5" t="s">
        <v>8</v>
      </c>
      <c r="L124" s="5">
        <f>(L120*N119)/N120</f>
        <v>8034.39096493473</v>
      </c>
      <c r="M124" s="5">
        <f>M120*N119/N120</f>
        <v>14067.6090350653</v>
      </c>
      <c r="N124" s="5"/>
    </row>
    <row r="125" spans="1:14">
      <c r="A125" s="5"/>
      <c r="B125" s="5"/>
      <c r="C125" s="5"/>
      <c r="D125" s="5"/>
      <c r="F125" s="5"/>
      <c r="G125" s="5"/>
      <c r="H125" s="5"/>
      <c r="I125" s="5"/>
      <c r="K125" s="5"/>
      <c r="L125" s="5"/>
      <c r="M125" s="5"/>
      <c r="N125" s="5"/>
    </row>
    <row r="126" spans="1:14">
      <c r="A126" s="5"/>
      <c r="B126" s="5"/>
      <c r="C126" s="5"/>
      <c r="D126" s="5"/>
      <c r="F126" s="5"/>
      <c r="G126" s="5"/>
      <c r="H126" s="5"/>
      <c r="I126" s="5"/>
      <c r="K126" s="5"/>
      <c r="L126" s="5"/>
      <c r="M126" s="5"/>
      <c r="N126" s="5"/>
    </row>
    <row r="127" spans="1:14">
      <c r="A127" s="7" t="s">
        <v>9</v>
      </c>
      <c r="B127" s="7"/>
      <c r="C127" s="7"/>
      <c r="D127" s="5"/>
      <c r="F127" s="7" t="s">
        <v>9</v>
      </c>
      <c r="G127" s="7"/>
      <c r="H127" s="7"/>
      <c r="I127" s="5"/>
      <c r="K127" s="7" t="s">
        <v>9</v>
      </c>
      <c r="L127" s="7"/>
      <c r="M127" s="7"/>
      <c r="N127" s="5"/>
    </row>
    <row r="128" spans="1:14">
      <c r="A128" s="5"/>
      <c r="B128" s="5">
        <f t="shared" ref="B128:H128" si="35">(B118-B123)^2/B123</f>
        <v>15.8367552534438</v>
      </c>
      <c r="C128" s="5">
        <f t="shared" si="35"/>
        <v>8.53958868506171</v>
      </c>
      <c r="D128" s="5"/>
      <c r="F128" s="5"/>
      <c r="G128" s="5">
        <f t="shared" si="35"/>
        <v>11.3021299025797</v>
      </c>
      <c r="H128" s="5">
        <f t="shared" si="35"/>
        <v>7.39783243850483</v>
      </c>
      <c r="I128" s="5"/>
      <c r="K128" s="5"/>
      <c r="L128" s="5">
        <f>(L118-L123)^2/L123</f>
        <v>7.53925641762286</v>
      </c>
      <c r="M128" s="5">
        <f>(M118-M123)^2/M123</f>
        <v>4.3058726961411</v>
      </c>
      <c r="N128" s="5"/>
    </row>
    <row r="129" spans="1:14">
      <c r="A129" s="5"/>
      <c r="B129" s="5">
        <f t="shared" ref="B129:H129" si="36">(B119-B124)^2/B124</f>
        <v>10.3853979547363</v>
      </c>
      <c r="C129" s="5">
        <f t="shared" si="36"/>
        <v>5.60007561175415</v>
      </c>
      <c r="D129" s="5"/>
      <c r="F129" s="5"/>
      <c r="G129" s="5">
        <f t="shared" si="36"/>
        <v>0.493593706199324</v>
      </c>
      <c r="H129" s="5">
        <f t="shared" si="36"/>
        <v>0.323082778435386</v>
      </c>
      <c r="I129" s="5"/>
      <c r="K129" s="5"/>
      <c r="L129" s="5">
        <f>(L119-L124)^2/L124</f>
        <v>3.12253883118811</v>
      </c>
      <c r="M129" s="5">
        <f>(M119-M124)^2/M124</f>
        <v>1.78336615059615</v>
      </c>
      <c r="N129" s="5"/>
    </row>
    <row r="130" spans="1:14">
      <c r="A130" s="5"/>
      <c r="B130" s="5"/>
      <c r="C130" s="5"/>
      <c r="D130" s="5"/>
      <c r="F130" s="5"/>
      <c r="G130" s="5"/>
      <c r="H130" s="5"/>
      <c r="I130" s="5"/>
      <c r="K130" s="5"/>
      <c r="L130" s="5"/>
      <c r="M130" s="5"/>
      <c r="N130" s="5"/>
    </row>
    <row r="131" spans="1:14">
      <c r="A131" s="5"/>
      <c r="B131" s="5"/>
      <c r="C131" s="5"/>
      <c r="D131" s="5"/>
      <c r="F131" s="5"/>
      <c r="G131" s="5"/>
      <c r="H131" s="5"/>
      <c r="I131" s="5"/>
      <c r="K131" s="5"/>
      <c r="L131" s="5"/>
      <c r="M131" s="5"/>
      <c r="N131" s="5"/>
    </row>
    <row r="132" spans="1:14">
      <c r="A132" s="7" t="s">
        <v>10</v>
      </c>
      <c r="B132" s="7"/>
      <c r="C132" s="5">
        <f>SUM(B128:C129)</f>
        <v>40.3618175049959</v>
      </c>
      <c r="D132" s="5"/>
      <c r="F132" s="7" t="s">
        <v>10</v>
      </c>
      <c r="G132" s="7"/>
      <c r="H132" s="5">
        <f>SUM(G128:H129)</f>
        <v>19.5166388257192</v>
      </c>
      <c r="I132" s="5"/>
      <c r="K132" s="7" t="s">
        <v>10</v>
      </c>
      <c r="L132" s="7"/>
      <c r="M132" s="5">
        <f>SUM(L128:M129)</f>
        <v>16.7510340955482</v>
      </c>
      <c r="N132" s="5"/>
    </row>
  </sheetData>
  <mergeCells count="35">
    <mergeCell ref="A13:C13"/>
    <mergeCell ref="A18:B18"/>
    <mergeCell ref="A23:G23"/>
    <mergeCell ref="A35:C35"/>
    <mergeCell ref="F35:H35"/>
    <mergeCell ref="K35:M35"/>
    <mergeCell ref="P35:R35"/>
    <mergeCell ref="A40:B40"/>
    <mergeCell ref="F40:G40"/>
    <mergeCell ref="K40:L40"/>
    <mergeCell ref="P40:Q40"/>
    <mergeCell ref="A54:C54"/>
    <mergeCell ref="F54:H54"/>
    <mergeCell ref="A59:B59"/>
    <mergeCell ref="F59:G59"/>
    <mergeCell ref="A72:F72"/>
    <mergeCell ref="A84:C84"/>
    <mergeCell ref="F84:H84"/>
    <mergeCell ref="K84:M84"/>
    <mergeCell ref="P84:R84"/>
    <mergeCell ref="A89:B89"/>
    <mergeCell ref="F89:G89"/>
    <mergeCell ref="K89:L89"/>
    <mergeCell ref="P89:Q89"/>
    <mergeCell ref="A103:C103"/>
    <mergeCell ref="F103:H103"/>
    <mergeCell ref="A108:B108"/>
    <mergeCell ref="F108:G108"/>
    <mergeCell ref="A114:E114"/>
    <mergeCell ref="A127:C127"/>
    <mergeCell ref="F127:H127"/>
    <mergeCell ref="K127:M127"/>
    <mergeCell ref="A132:B132"/>
    <mergeCell ref="F132:G132"/>
    <mergeCell ref="K132:L13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shangxuanhan</dc:creator>
  <dcterms:created xsi:type="dcterms:W3CDTF">2016-07-15T19:14:00Z</dcterms:created>
  <dcterms:modified xsi:type="dcterms:W3CDTF">2016-07-22T15:49:26Z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