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/Documents/Supply Chain /"/>
    </mc:Choice>
  </mc:AlternateContent>
  <xr:revisionPtr revIDLastSave="0" documentId="13_ncr:1_{18F6DD7F-B31F-E646-B239-1CB18534DBAE}" xr6:coauthVersionLast="47" xr6:coauthVersionMax="47" xr10:uidLastSave="{00000000-0000-0000-0000-000000000000}"/>
  <bookViews>
    <workbookView xWindow="5040" yWindow="520" windowWidth="21340" windowHeight="15980" activeTab="4" xr2:uid="{2635395F-4295-4B5B-B72B-A3F4AD361D20}"/>
  </bookViews>
  <sheets>
    <sheet name="Section 2" sheetId="5" r:id="rId1"/>
    <sheet name="Section 3" sheetId="17" r:id="rId2"/>
    <sheet name="Section 4" sheetId="8" r:id="rId3"/>
    <sheet name="Section 5" sheetId="11" r:id="rId4"/>
    <sheet name="Section 6" sheetId="13" r:id="rId5"/>
  </sheets>
  <externalReferences>
    <externalReference r:id="rId6"/>
  </externalReferences>
  <definedNames>
    <definedName name="solver_adj" localSheetId="2" hidden="1">'Section 4'!#REF!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'Section 4'!$D$1</definedName>
    <definedName name="solver_lhs2" localSheetId="2" hidden="1">'Section 4'!$D$2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2500</definedName>
    <definedName name="solver_rhs2" localSheetId="2" hidden="1">3000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8" l="1"/>
  <c r="I21" i="8"/>
  <c r="I20" i="8"/>
  <c r="I19" i="8"/>
  <c r="I18" i="8"/>
  <c r="G13" i="8"/>
  <c r="G12" i="8"/>
  <c r="G11" i="8"/>
  <c r="G10" i="8"/>
  <c r="G9" i="8"/>
  <c r="G6" i="8"/>
  <c r="H1011" i="13"/>
  <c r="C1011" i="13"/>
  <c r="G1011" i="13" s="1"/>
  <c r="B1011" i="13"/>
  <c r="J1011" i="13" s="1"/>
  <c r="H1010" i="13"/>
  <c r="C1010" i="13"/>
  <c r="G1010" i="13" s="1"/>
  <c r="B1010" i="13"/>
  <c r="H1009" i="13"/>
  <c r="G1009" i="13"/>
  <c r="C1009" i="13"/>
  <c r="B1009" i="13"/>
  <c r="H1008" i="13"/>
  <c r="C1008" i="13"/>
  <c r="G1008" i="13" s="1"/>
  <c r="B1008" i="13"/>
  <c r="H1007" i="13"/>
  <c r="G1007" i="13"/>
  <c r="C1007" i="13"/>
  <c r="B1007" i="13"/>
  <c r="J1007" i="13" s="1"/>
  <c r="H1006" i="13"/>
  <c r="G1006" i="13"/>
  <c r="C1006" i="13"/>
  <c r="B1006" i="13"/>
  <c r="H1005" i="13"/>
  <c r="G1005" i="13"/>
  <c r="C1005" i="13"/>
  <c r="B1005" i="13"/>
  <c r="J1005" i="13" s="1"/>
  <c r="H1004" i="13"/>
  <c r="C1004" i="13"/>
  <c r="G1004" i="13" s="1"/>
  <c r="I1004" i="13" s="1"/>
  <c r="B1004" i="13"/>
  <c r="H1003" i="13"/>
  <c r="C1003" i="13"/>
  <c r="G1003" i="13" s="1"/>
  <c r="B1003" i="13"/>
  <c r="H1002" i="13"/>
  <c r="G1002" i="13"/>
  <c r="C1002" i="13"/>
  <c r="B1002" i="13"/>
  <c r="H1001" i="13"/>
  <c r="G1001" i="13"/>
  <c r="C1001" i="13"/>
  <c r="B1001" i="13"/>
  <c r="H1000" i="13"/>
  <c r="C1000" i="13"/>
  <c r="G1000" i="13" s="1"/>
  <c r="I1000" i="13" s="1"/>
  <c r="B1000" i="13"/>
  <c r="H999" i="13"/>
  <c r="C999" i="13"/>
  <c r="G999" i="13" s="1"/>
  <c r="B999" i="13"/>
  <c r="H998" i="13"/>
  <c r="G998" i="13"/>
  <c r="C998" i="13"/>
  <c r="B998" i="13"/>
  <c r="H997" i="13"/>
  <c r="G997" i="13"/>
  <c r="C997" i="13"/>
  <c r="B997" i="13"/>
  <c r="H996" i="13"/>
  <c r="C996" i="13"/>
  <c r="G996" i="13" s="1"/>
  <c r="B996" i="13"/>
  <c r="J996" i="13" s="1"/>
  <c r="H995" i="13"/>
  <c r="C995" i="13"/>
  <c r="G995" i="13" s="1"/>
  <c r="B995" i="13"/>
  <c r="J995" i="13" s="1"/>
  <c r="H994" i="13"/>
  <c r="G994" i="13"/>
  <c r="C994" i="13"/>
  <c r="B994" i="13"/>
  <c r="H993" i="13"/>
  <c r="G993" i="13"/>
  <c r="C993" i="13"/>
  <c r="B993" i="13"/>
  <c r="J993" i="13" s="1"/>
  <c r="H992" i="13"/>
  <c r="C992" i="13"/>
  <c r="G992" i="13" s="1"/>
  <c r="B992" i="13"/>
  <c r="H991" i="13"/>
  <c r="C991" i="13"/>
  <c r="G991" i="13" s="1"/>
  <c r="B991" i="13"/>
  <c r="H990" i="13"/>
  <c r="G990" i="13"/>
  <c r="C990" i="13"/>
  <c r="B990" i="13"/>
  <c r="H989" i="13"/>
  <c r="G989" i="13"/>
  <c r="C989" i="13"/>
  <c r="B989" i="13"/>
  <c r="H988" i="13"/>
  <c r="C988" i="13"/>
  <c r="G988" i="13" s="1"/>
  <c r="B988" i="13"/>
  <c r="H987" i="13"/>
  <c r="C987" i="13"/>
  <c r="G987" i="13" s="1"/>
  <c r="B987" i="13"/>
  <c r="H986" i="13"/>
  <c r="G986" i="13"/>
  <c r="I986" i="13" s="1"/>
  <c r="C986" i="13"/>
  <c r="B986" i="13"/>
  <c r="H985" i="13"/>
  <c r="G985" i="13"/>
  <c r="C985" i="13"/>
  <c r="B985" i="13"/>
  <c r="H984" i="13"/>
  <c r="C984" i="13"/>
  <c r="G984" i="13" s="1"/>
  <c r="B984" i="13"/>
  <c r="H983" i="13"/>
  <c r="G983" i="13"/>
  <c r="C983" i="13"/>
  <c r="B983" i="13"/>
  <c r="H982" i="13"/>
  <c r="G982" i="13"/>
  <c r="C982" i="13"/>
  <c r="B982" i="13"/>
  <c r="J982" i="13" s="1"/>
  <c r="H981" i="13"/>
  <c r="G981" i="13"/>
  <c r="C981" i="13"/>
  <c r="B981" i="13"/>
  <c r="H980" i="13"/>
  <c r="C980" i="13"/>
  <c r="G980" i="13" s="1"/>
  <c r="B980" i="13"/>
  <c r="J980" i="13" s="1"/>
  <c r="H979" i="13"/>
  <c r="C979" i="13"/>
  <c r="G979" i="13" s="1"/>
  <c r="B979" i="13"/>
  <c r="H978" i="13"/>
  <c r="G978" i="13"/>
  <c r="C978" i="13"/>
  <c r="B978" i="13"/>
  <c r="H977" i="13"/>
  <c r="G977" i="13"/>
  <c r="C977" i="13"/>
  <c r="B977" i="13"/>
  <c r="H976" i="13"/>
  <c r="C976" i="13"/>
  <c r="G976" i="13" s="1"/>
  <c r="B976" i="13"/>
  <c r="H975" i="13"/>
  <c r="G975" i="13"/>
  <c r="C975" i="13"/>
  <c r="B975" i="13"/>
  <c r="J975" i="13" s="1"/>
  <c r="H974" i="13"/>
  <c r="G974" i="13"/>
  <c r="C974" i="13"/>
  <c r="B974" i="13"/>
  <c r="H973" i="13"/>
  <c r="G973" i="13"/>
  <c r="C973" i="13"/>
  <c r="B973" i="13"/>
  <c r="H972" i="13"/>
  <c r="C972" i="13"/>
  <c r="G972" i="13" s="1"/>
  <c r="B972" i="13"/>
  <c r="H971" i="13"/>
  <c r="G971" i="13"/>
  <c r="C971" i="13"/>
  <c r="B971" i="13"/>
  <c r="J971" i="13" s="1"/>
  <c r="H970" i="13"/>
  <c r="G970" i="13"/>
  <c r="C970" i="13"/>
  <c r="B970" i="13"/>
  <c r="H969" i="13"/>
  <c r="G969" i="13"/>
  <c r="C969" i="13"/>
  <c r="B969" i="13"/>
  <c r="H968" i="13"/>
  <c r="C968" i="13"/>
  <c r="G968" i="13" s="1"/>
  <c r="I968" i="13" s="1"/>
  <c r="B968" i="13"/>
  <c r="H967" i="13"/>
  <c r="C967" i="13"/>
  <c r="G967" i="13" s="1"/>
  <c r="B967" i="13"/>
  <c r="H966" i="13"/>
  <c r="G966" i="13"/>
  <c r="C966" i="13"/>
  <c r="B966" i="13"/>
  <c r="H965" i="13"/>
  <c r="G965" i="13"/>
  <c r="C965" i="13"/>
  <c r="B965" i="13"/>
  <c r="H964" i="13"/>
  <c r="C964" i="13"/>
  <c r="G964" i="13" s="1"/>
  <c r="B964" i="13"/>
  <c r="J964" i="13" s="1"/>
  <c r="H963" i="13"/>
  <c r="C963" i="13"/>
  <c r="G963" i="13" s="1"/>
  <c r="B963" i="13"/>
  <c r="H962" i="13"/>
  <c r="G962" i="13"/>
  <c r="C962" i="13"/>
  <c r="B962" i="13"/>
  <c r="J962" i="13" s="1"/>
  <c r="H961" i="13"/>
  <c r="J961" i="13" s="1"/>
  <c r="G961" i="13"/>
  <c r="C961" i="13"/>
  <c r="B961" i="13"/>
  <c r="H960" i="13"/>
  <c r="C960" i="13"/>
  <c r="G960" i="13" s="1"/>
  <c r="B960" i="13"/>
  <c r="J960" i="13" s="1"/>
  <c r="H959" i="13"/>
  <c r="C959" i="13"/>
  <c r="G959" i="13" s="1"/>
  <c r="B959" i="13"/>
  <c r="H958" i="13"/>
  <c r="G958" i="13"/>
  <c r="C958" i="13"/>
  <c r="B958" i="13"/>
  <c r="H957" i="13"/>
  <c r="J957" i="13" s="1"/>
  <c r="G957" i="13"/>
  <c r="I957" i="13" s="1"/>
  <c r="C957" i="13"/>
  <c r="B957" i="13"/>
  <c r="H956" i="13"/>
  <c r="C956" i="13"/>
  <c r="G956" i="13" s="1"/>
  <c r="B956" i="13"/>
  <c r="I956" i="13" s="1"/>
  <c r="H955" i="13"/>
  <c r="C955" i="13"/>
  <c r="G955" i="13" s="1"/>
  <c r="B955" i="13"/>
  <c r="H954" i="13"/>
  <c r="G954" i="13"/>
  <c r="C954" i="13"/>
  <c r="B954" i="13"/>
  <c r="J953" i="13"/>
  <c r="H953" i="13"/>
  <c r="G953" i="13"/>
  <c r="C953" i="13"/>
  <c r="B953" i="13"/>
  <c r="H952" i="13"/>
  <c r="C952" i="13"/>
  <c r="G952" i="13" s="1"/>
  <c r="B952" i="13"/>
  <c r="J952" i="13" s="1"/>
  <c r="H951" i="13"/>
  <c r="G951" i="13"/>
  <c r="C951" i="13"/>
  <c r="B951" i="13"/>
  <c r="H950" i="13"/>
  <c r="G950" i="13"/>
  <c r="C950" i="13"/>
  <c r="B950" i="13"/>
  <c r="H949" i="13"/>
  <c r="J949" i="13" s="1"/>
  <c r="G949" i="13"/>
  <c r="C949" i="13"/>
  <c r="B949" i="13"/>
  <c r="H948" i="13"/>
  <c r="C948" i="13"/>
  <c r="G948" i="13" s="1"/>
  <c r="B948" i="13"/>
  <c r="J948" i="13" s="1"/>
  <c r="H947" i="13"/>
  <c r="C947" i="13"/>
  <c r="G947" i="13" s="1"/>
  <c r="B947" i="13"/>
  <c r="H946" i="13"/>
  <c r="G946" i="13"/>
  <c r="C946" i="13"/>
  <c r="B946" i="13"/>
  <c r="H945" i="13"/>
  <c r="G945" i="13"/>
  <c r="C945" i="13"/>
  <c r="B945" i="13"/>
  <c r="H944" i="13"/>
  <c r="C944" i="13"/>
  <c r="G944" i="13" s="1"/>
  <c r="B944" i="13"/>
  <c r="H943" i="13"/>
  <c r="G943" i="13"/>
  <c r="C943" i="13"/>
  <c r="B943" i="13"/>
  <c r="J943" i="13" s="1"/>
  <c r="H942" i="13"/>
  <c r="G942" i="13"/>
  <c r="C942" i="13"/>
  <c r="B942" i="13"/>
  <c r="H941" i="13"/>
  <c r="G941" i="13"/>
  <c r="C941" i="13"/>
  <c r="B941" i="13"/>
  <c r="H940" i="13"/>
  <c r="C940" i="13"/>
  <c r="G940" i="13" s="1"/>
  <c r="B940" i="13"/>
  <c r="J940" i="13" s="1"/>
  <c r="H939" i="13"/>
  <c r="G939" i="13"/>
  <c r="C939" i="13"/>
  <c r="B939" i="13"/>
  <c r="H938" i="13"/>
  <c r="G938" i="13"/>
  <c r="C938" i="13"/>
  <c r="B938" i="13"/>
  <c r="H937" i="13"/>
  <c r="G937" i="13"/>
  <c r="C937" i="13"/>
  <c r="B937" i="13"/>
  <c r="H936" i="13"/>
  <c r="C936" i="13"/>
  <c r="G936" i="13" s="1"/>
  <c r="B936" i="13"/>
  <c r="H935" i="13"/>
  <c r="C935" i="13"/>
  <c r="G935" i="13" s="1"/>
  <c r="B935" i="13"/>
  <c r="H934" i="13"/>
  <c r="G934" i="13"/>
  <c r="C934" i="13"/>
  <c r="B934" i="13"/>
  <c r="H933" i="13"/>
  <c r="J933" i="13" s="1"/>
  <c r="G933" i="13"/>
  <c r="I933" i="13" s="1"/>
  <c r="C933" i="13"/>
  <c r="B933" i="13"/>
  <c r="H932" i="13"/>
  <c r="C932" i="13"/>
  <c r="G932" i="13" s="1"/>
  <c r="B932" i="13"/>
  <c r="J932" i="13" s="1"/>
  <c r="H931" i="13"/>
  <c r="C931" i="13"/>
  <c r="G931" i="13" s="1"/>
  <c r="B931" i="13"/>
  <c r="H930" i="13"/>
  <c r="G930" i="13"/>
  <c r="C930" i="13"/>
  <c r="B930" i="13"/>
  <c r="J930" i="13" s="1"/>
  <c r="H929" i="13"/>
  <c r="J929" i="13" s="1"/>
  <c r="G929" i="13"/>
  <c r="I929" i="13" s="1"/>
  <c r="C929" i="13"/>
  <c r="B929" i="13"/>
  <c r="H928" i="13"/>
  <c r="C928" i="13"/>
  <c r="G928" i="13" s="1"/>
  <c r="B928" i="13"/>
  <c r="H927" i="13"/>
  <c r="G927" i="13"/>
  <c r="C927" i="13"/>
  <c r="B927" i="13"/>
  <c r="H926" i="13"/>
  <c r="G926" i="13"/>
  <c r="C926" i="13"/>
  <c r="B926" i="13"/>
  <c r="H925" i="13"/>
  <c r="G925" i="13"/>
  <c r="C925" i="13"/>
  <c r="B925" i="13"/>
  <c r="H924" i="13"/>
  <c r="C924" i="13"/>
  <c r="G924" i="13" s="1"/>
  <c r="B924" i="13"/>
  <c r="I924" i="13" s="1"/>
  <c r="H923" i="13"/>
  <c r="G923" i="13"/>
  <c r="C923" i="13"/>
  <c r="B923" i="13"/>
  <c r="H922" i="13"/>
  <c r="G922" i="13"/>
  <c r="C922" i="13"/>
  <c r="B922" i="13"/>
  <c r="H921" i="13"/>
  <c r="G921" i="13"/>
  <c r="C921" i="13"/>
  <c r="B921" i="13"/>
  <c r="J921" i="13" s="1"/>
  <c r="H920" i="13"/>
  <c r="C920" i="13"/>
  <c r="G920" i="13" s="1"/>
  <c r="B920" i="13"/>
  <c r="H919" i="13"/>
  <c r="G919" i="13"/>
  <c r="C919" i="13"/>
  <c r="B919" i="13"/>
  <c r="H918" i="13"/>
  <c r="G918" i="13"/>
  <c r="C918" i="13"/>
  <c r="B918" i="13"/>
  <c r="H917" i="13"/>
  <c r="G917" i="13"/>
  <c r="C917" i="13"/>
  <c r="B917" i="13"/>
  <c r="J917" i="13" s="1"/>
  <c r="H916" i="13"/>
  <c r="C916" i="13"/>
  <c r="G916" i="13" s="1"/>
  <c r="B916" i="13"/>
  <c r="H915" i="13"/>
  <c r="C915" i="13"/>
  <c r="G915" i="13" s="1"/>
  <c r="B915" i="13"/>
  <c r="H914" i="13"/>
  <c r="G914" i="13"/>
  <c r="C914" i="13"/>
  <c r="B914" i="13"/>
  <c r="H913" i="13"/>
  <c r="G913" i="13"/>
  <c r="C913" i="13"/>
  <c r="B913" i="13"/>
  <c r="I912" i="13"/>
  <c r="H912" i="13"/>
  <c r="C912" i="13"/>
  <c r="G912" i="13" s="1"/>
  <c r="B912" i="13"/>
  <c r="H911" i="13"/>
  <c r="G911" i="13"/>
  <c r="C911" i="13"/>
  <c r="B911" i="13"/>
  <c r="J911" i="13" s="1"/>
  <c r="H910" i="13"/>
  <c r="G910" i="13"/>
  <c r="C910" i="13"/>
  <c r="B910" i="13"/>
  <c r="H909" i="13"/>
  <c r="G909" i="13"/>
  <c r="C909" i="13"/>
  <c r="B909" i="13"/>
  <c r="H908" i="13"/>
  <c r="C908" i="13"/>
  <c r="G908" i="13" s="1"/>
  <c r="B908" i="13"/>
  <c r="H907" i="13"/>
  <c r="G907" i="13"/>
  <c r="C907" i="13"/>
  <c r="B907" i="13"/>
  <c r="H906" i="13"/>
  <c r="G906" i="13"/>
  <c r="C906" i="13"/>
  <c r="B906" i="13"/>
  <c r="H905" i="13"/>
  <c r="G905" i="13"/>
  <c r="C905" i="13"/>
  <c r="B905" i="13"/>
  <c r="J905" i="13" s="1"/>
  <c r="H904" i="13"/>
  <c r="C904" i="13"/>
  <c r="G904" i="13" s="1"/>
  <c r="I904" i="13" s="1"/>
  <c r="B904" i="13"/>
  <c r="H903" i="13"/>
  <c r="C903" i="13"/>
  <c r="G903" i="13" s="1"/>
  <c r="B903" i="13"/>
  <c r="H902" i="13"/>
  <c r="G902" i="13"/>
  <c r="C902" i="13"/>
  <c r="B902" i="13"/>
  <c r="H901" i="13"/>
  <c r="G901" i="13"/>
  <c r="C901" i="13"/>
  <c r="B901" i="13"/>
  <c r="H900" i="13"/>
  <c r="C900" i="13"/>
  <c r="G900" i="13" s="1"/>
  <c r="B900" i="13"/>
  <c r="H899" i="13"/>
  <c r="C899" i="13"/>
  <c r="G899" i="13" s="1"/>
  <c r="B899" i="13"/>
  <c r="H898" i="13"/>
  <c r="G898" i="13"/>
  <c r="C898" i="13"/>
  <c r="B898" i="13"/>
  <c r="J898" i="13" s="1"/>
  <c r="H897" i="13"/>
  <c r="J897" i="13" s="1"/>
  <c r="G897" i="13"/>
  <c r="C897" i="13"/>
  <c r="B897" i="13"/>
  <c r="H896" i="13"/>
  <c r="C896" i="13"/>
  <c r="G896" i="13" s="1"/>
  <c r="B896" i="13"/>
  <c r="J896" i="13" s="1"/>
  <c r="H895" i="13"/>
  <c r="G895" i="13"/>
  <c r="C895" i="13"/>
  <c r="B895" i="13"/>
  <c r="H894" i="13"/>
  <c r="G894" i="13"/>
  <c r="C894" i="13"/>
  <c r="B894" i="13"/>
  <c r="H893" i="13"/>
  <c r="G893" i="13"/>
  <c r="C893" i="13"/>
  <c r="B893" i="13"/>
  <c r="H892" i="13"/>
  <c r="C892" i="13"/>
  <c r="G892" i="13" s="1"/>
  <c r="I892" i="13" s="1"/>
  <c r="B892" i="13"/>
  <c r="H891" i="13"/>
  <c r="G891" i="13"/>
  <c r="C891" i="13"/>
  <c r="B891" i="13"/>
  <c r="H890" i="13"/>
  <c r="G890" i="13"/>
  <c r="C890" i="13"/>
  <c r="B890" i="13"/>
  <c r="H889" i="13"/>
  <c r="G889" i="13"/>
  <c r="C889" i="13"/>
  <c r="B889" i="13"/>
  <c r="J889" i="13" s="1"/>
  <c r="H888" i="13"/>
  <c r="C888" i="13"/>
  <c r="G888" i="13" s="1"/>
  <c r="B888" i="13"/>
  <c r="H887" i="13"/>
  <c r="C887" i="13"/>
  <c r="G887" i="13" s="1"/>
  <c r="B887" i="13"/>
  <c r="J887" i="13" s="1"/>
  <c r="H886" i="13"/>
  <c r="G886" i="13"/>
  <c r="C886" i="13"/>
  <c r="B886" i="13"/>
  <c r="H885" i="13"/>
  <c r="G885" i="13"/>
  <c r="C885" i="13"/>
  <c r="B885" i="13"/>
  <c r="J885" i="13" s="1"/>
  <c r="H884" i="13"/>
  <c r="C884" i="13"/>
  <c r="G884" i="13" s="1"/>
  <c r="I884" i="13" s="1"/>
  <c r="B884" i="13"/>
  <c r="H883" i="13"/>
  <c r="C883" i="13"/>
  <c r="G883" i="13" s="1"/>
  <c r="B883" i="13"/>
  <c r="J883" i="13" s="1"/>
  <c r="H882" i="13"/>
  <c r="J882" i="13" s="1"/>
  <c r="G882" i="13"/>
  <c r="I882" i="13" s="1"/>
  <c r="C882" i="13"/>
  <c r="B882" i="13"/>
  <c r="H881" i="13"/>
  <c r="G881" i="13"/>
  <c r="C881" i="13"/>
  <c r="B881" i="13"/>
  <c r="H880" i="13"/>
  <c r="C880" i="13"/>
  <c r="G880" i="13" s="1"/>
  <c r="B880" i="13"/>
  <c r="I880" i="13" s="1"/>
  <c r="H879" i="13"/>
  <c r="C879" i="13"/>
  <c r="G879" i="13" s="1"/>
  <c r="B879" i="13"/>
  <c r="H878" i="13"/>
  <c r="G878" i="13"/>
  <c r="C878" i="13"/>
  <c r="B878" i="13"/>
  <c r="H877" i="13"/>
  <c r="G877" i="13"/>
  <c r="C877" i="13"/>
  <c r="B877" i="13"/>
  <c r="H876" i="13"/>
  <c r="C876" i="13"/>
  <c r="G876" i="13" s="1"/>
  <c r="B876" i="13"/>
  <c r="H875" i="13"/>
  <c r="G875" i="13"/>
  <c r="C875" i="13"/>
  <c r="B875" i="13"/>
  <c r="H874" i="13"/>
  <c r="G874" i="13"/>
  <c r="C874" i="13"/>
  <c r="B874" i="13"/>
  <c r="H873" i="13"/>
  <c r="G873" i="13"/>
  <c r="C873" i="13"/>
  <c r="B873" i="13"/>
  <c r="H872" i="13"/>
  <c r="C872" i="13"/>
  <c r="G872" i="13" s="1"/>
  <c r="B872" i="13"/>
  <c r="H871" i="13"/>
  <c r="C871" i="13"/>
  <c r="G871" i="13" s="1"/>
  <c r="B871" i="13"/>
  <c r="J871" i="13" s="1"/>
  <c r="I870" i="13"/>
  <c r="H870" i="13"/>
  <c r="G870" i="13"/>
  <c r="C870" i="13"/>
  <c r="B870" i="13"/>
  <c r="H869" i="13"/>
  <c r="G869" i="13"/>
  <c r="C869" i="13"/>
  <c r="B869" i="13"/>
  <c r="H868" i="13"/>
  <c r="C868" i="13"/>
  <c r="G868" i="13" s="1"/>
  <c r="B868" i="13"/>
  <c r="H867" i="13"/>
  <c r="G867" i="13"/>
  <c r="C867" i="13"/>
  <c r="B867" i="13"/>
  <c r="J867" i="13" s="1"/>
  <c r="H866" i="13"/>
  <c r="G866" i="13"/>
  <c r="C866" i="13"/>
  <c r="B866" i="13"/>
  <c r="H865" i="13"/>
  <c r="G865" i="13"/>
  <c r="I865" i="13" s="1"/>
  <c r="C865" i="13"/>
  <c r="B865" i="13"/>
  <c r="H864" i="13"/>
  <c r="C864" i="13"/>
  <c r="G864" i="13" s="1"/>
  <c r="B864" i="13"/>
  <c r="H863" i="13"/>
  <c r="G863" i="13"/>
  <c r="C863" i="13"/>
  <c r="B863" i="13"/>
  <c r="J863" i="13" s="1"/>
  <c r="H862" i="13"/>
  <c r="G862" i="13"/>
  <c r="C862" i="13"/>
  <c r="B862" i="13"/>
  <c r="J862" i="13" s="1"/>
  <c r="H861" i="13"/>
  <c r="J861" i="13" s="1"/>
  <c r="G861" i="13"/>
  <c r="C861" i="13"/>
  <c r="B861" i="13"/>
  <c r="H860" i="13"/>
  <c r="C860" i="13"/>
  <c r="G860" i="13" s="1"/>
  <c r="B860" i="13"/>
  <c r="I860" i="13" s="1"/>
  <c r="H859" i="13"/>
  <c r="C859" i="13"/>
  <c r="G859" i="13" s="1"/>
  <c r="B859" i="13"/>
  <c r="H858" i="13"/>
  <c r="G858" i="13"/>
  <c r="C858" i="13"/>
  <c r="B858" i="13"/>
  <c r="H857" i="13"/>
  <c r="G857" i="13"/>
  <c r="C857" i="13"/>
  <c r="B857" i="13"/>
  <c r="H856" i="13"/>
  <c r="C856" i="13"/>
  <c r="G856" i="13" s="1"/>
  <c r="B856" i="13"/>
  <c r="H855" i="13"/>
  <c r="C855" i="13"/>
  <c r="G855" i="13" s="1"/>
  <c r="B855" i="13"/>
  <c r="H854" i="13"/>
  <c r="G854" i="13"/>
  <c r="C854" i="13"/>
  <c r="B854" i="13"/>
  <c r="H853" i="13"/>
  <c r="G853" i="13"/>
  <c r="I853" i="13" s="1"/>
  <c r="C853" i="13"/>
  <c r="B853" i="13"/>
  <c r="H852" i="13"/>
  <c r="C852" i="13"/>
  <c r="G852" i="13" s="1"/>
  <c r="B852" i="13"/>
  <c r="J852" i="13" s="1"/>
  <c r="H851" i="13"/>
  <c r="C851" i="13"/>
  <c r="G851" i="13" s="1"/>
  <c r="B851" i="13"/>
  <c r="H850" i="13"/>
  <c r="G850" i="13"/>
  <c r="C850" i="13"/>
  <c r="B850" i="13"/>
  <c r="I850" i="13" s="1"/>
  <c r="H849" i="13"/>
  <c r="J849" i="13" s="1"/>
  <c r="G849" i="13"/>
  <c r="C849" i="13"/>
  <c r="B849" i="13"/>
  <c r="H848" i="13"/>
  <c r="C848" i="13"/>
  <c r="G848" i="13" s="1"/>
  <c r="B848" i="13"/>
  <c r="H847" i="13"/>
  <c r="G847" i="13"/>
  <c r="C847" i="13"/>
  <c r="B847" i="13"/>
  <c r="H846" i="13"/>
  <c r="G846" i="13"/>
  <c r="C846" i="13"/>
  <c r="B846" i="13"/>
  <c r="H845" i="13"/>
  <c r="J845" i="13" s="1"/>
  <c r="G845" i="13"/>
  <c r="I845" i="13" s="1"/>
  <c r="C845" i="13"/>
  <c r="B845" i="13"/>
  <c r="H844" i="13"/>
  <c r="C844" i="13"/>
  <c r="G844" i="13" s="1"/>
  <c r="B844" i="13"/>
  <c r="H843" i="13"/>
  <c r="G843" i="13"/>
  <c r="C843" i="13"/>
  <c r="B843" i="13"/>
  <c r="H842" i="13"/>
  <c r="G842" i="13"/>
  <c r="C842" i="13"/>
  <c r="B842" i="13"/>
  <c r="J842" i="13" s="1"/>
  <c r="H841" i="13"/>
  <c r="J841" i="13" s="1"/>
  <c r="G841" i="13"/>
  <c r="I841" i="13" s="1"/>
  <c r="C841" i="13"/>
  <c r="B841" i="13"/>
  <c r="H840" i="13"/>
  <c r="G840" i="13"/>
  <c r="C840" i="13"/>
  <c r="B840" i="13"/>
  <c r="I840" i="13" s="1"/>
  <c r="H839" i="13"/>
  <c r="C839" i="13"/>
  <c r="G839" i="13" s="1"/>
  <c r="B839" i="13"/>
  <c r="H838" i="13"/>
  <c r="G838" i="13"/>
  <c r="C838" i="13"/>
  <c r="B838" i="13"/>
  <c r="H837" i="13"/>
  <c r="G837" i="13"/>
  <c r="C837" i="13"/>
  <c r="B837" i="13"/>
  <c r="H836" i="13"/>
  <c r="C836" i="13"/>
  <c r="G836" i="13" s="1"/>
  <c r="B836" i="13"/>
  <c r="H835" i="13"/>
  <c r="G835" i="13"/>
  <c r="C835" i="13"/>
  <c r="B835" i="13"/>
  <c r="H834" i="13"/>
  <c r="G834" i="13"/>
  <c r="C834" i="13"/>
  <c r="B834" i="13"/>
  <c r="I834" i="13" s="1"/>
  <c r="H833" i="13"/>
  <c r="G833" i="13"/>
  <c r="C833" i="13"/>
  <c r="B833" i="13"/>
  <c r="H832" i="13"/>
  <c r="C832" i="13"/>
  <c r="G832" i="13" s="1"/>
  <c r="B832" i="13"/>
  <c r="H831" i="13"/>
  <c r="G831" i="13"/>
  <c r="C831" i="13"/>
  <c r="B831" i="13"/>
  <c r="H830" i="13"/>
  <c r="G830" i="13"/>
  <c r="C830" i="13"/>
  <c r="B830" i="13"/>
  <c r="H829" i="13"/>
  <c r="G829" i="13"/>
  <c r="C829" i="13"/>
  <c r="B829" i="13"/>
  <c r="H828" i="13"/>
  <c r="G828" i="13"/>
  <c r="C828" i="13"/>
  <c r="B828" i="13"/>
  <c r="I828" i="13" s="1"/>
  <c r="H827" i="13"/>
  <c r="C827" i="13"/>
  <c r="G827" i="13" s="1"/>
  <c r="B827" i="13"/>
  <c r="H826" i="13"/>
  <c r="G826" i="13"/>
  <c r="C826" i="13"/>
  <c r="B826" i="13"/>
  <c r="I826" i="13" s="1"/>
  <c r="H825" i="13"/>
  <c r="J825" i="13" s="1"/>
  <c r="G825" i="13"/>
  <c r="I825" i="13" s="1"/>
  <c r="C825" i="13"/>
  <c r="B825" i="13"/>
  <c r="H824" i="13"/>
  <c r="C824" i="13"/>
  <c r="G824" i="13" s="1"/>
  <c r="B824" i="13"/>
  <c r="H823" i="13"/>
  <c r="G823" i="13"/>
  <c r="C823" i="13"/>
  <c r="B823" i="13"/>
  <c r="H822" i="13"/>
  <c r="G822" i="13"/>
  <c r="C822" i="13"/>
  <c r="B822" i="13"/>
  <c r="H821" i="13"/>
  <c r="G821" i="13"/>
  <c r="I821" i="13" s="1"/>
  <c r="C821" i="13"/>
  <c r="B821" i="13"/>
  <c r="H820" i="13"/>
  <c r="G820" i="13"/>
  <c r="C820" i="13"/>
  <c r="B820" i="13"/>
  <c r="I820" i="13" s="1"/>
  <c r="H819" i="13"/>
  <c r="G819" i="13"/>
  <c r="C819" i="13"/>
  <c r="B819" i="13"/>
  <c r="H818" i="13"/>
  <c r="G818" i="13"/>
  <c r="C818" i="13"/>
  <c r="B818" i="13"/>
  <c r="H817" i="13"/>
  <c r="J817" i="13" s="1"/>
  <c r="G817" i="13"/>
  <c r="I817" i="13" s="1"/>
  <c r="C817" i="13"/>
  <c r="B817" i="13"/>
  <c r="H816" i="13"/>
  <c r="G816" i="13"/>
  <c r="C816" i="13"/>
  <c r="B816" i="13"/>
  <c r="I816" i="13" s="1"/>
  <c r="H815" i="13"/>
  <c r="C815" i="13"/>
  <c r="G815" i="13" s="1"/>
  <c r="B815" i="13"/>
  <c r="H814" i="13"/>
  <c r="G814" i="13"/>
  <c r="C814" i="13"/>
  <c r="B814" i="13"/>
  <c r="I814" i="13" s="1"/>
  <c r="H813" i="13"/>
  <c r="G813" i="13"/>
  <c r="C813" i="13"/>
  <c r="B813" i="13"/>
  <c r="H812" i="13"/>
  <c r="C812" i="13"/>
  <c r="G812" i="13" s="1"/>
  <c r="B812" i="13"/>
  <c r="H811" i="13"/>
  <c r="G811" i="13"/>
  <c r="C811" i="13"/>
  <c r="B811" i="13"/>
  <c r="H810" i="13"/>
  <c r="G810" i="13"/>
  <c r="C810" i="13"/>
  <c r="B810" i="13"/>
  <c r="H809" i="13"/>
  <c r="G809" i="13"/>
  <c r="C809" i="13"/>
  <c r="B809" i="13"/>
  <c r="H808" i="13"/>
  <c r="G808" i="13"/>
  <c r="C808" i="13"/>
  <c r="B808" i="13"/>
  <c r="H807" i="13"/>
  <c r="G807" i="13"/>
  <c r="C807" i="13"/>
  <c r="B807" i="13"/>
  <c r="H806" i="13"/>
  <c r="G806" i="13"/>
  <c r="C806" i="13"/>
  <c r="B806" i="13"/>
  <c r="H805" i="13"/>
  <c r="G805" i="13"/>
  <c r="C805" i="13"/>
  <c r="B805" i="13"/>
  <c r="H804" i="13"/>
  <c r="G804" i="13"/>
  <c r="C804" i="13"/>
  <c r="B804" i="13"/>
  <c r="H803" i="13"/>
  <c r="G803" i="13"/>
  <c r="C803" i="13"/>
  <c r="B803" i="13"/>
  <c r="H802" i="13"/>
  <c r="G802" i="13"/>
  <c r="C802" i="13"/>
  <c r="B802" i="13"/>
  <c r="I802" i="13" s="1"/>
  <c r="H801" i="13"/>
  <c r="J801" i="13" s="1"/>
  <c r="G801" i="13"/>
  <c r="I801" i="13" s="1"/>
  <c r="C801" i="13"/>
  <c r="B801" i="13"/>
  <c r="H800" i="13"/>
  <c r="C800" i="13"/>
  <c r="G800" i="13" s="1"/>
  <c r="B800" i="13"/>
  <c r="H799" i="13"/>
  <c r="C799" i="13"/>
  <c r="G799" i="13" s="1"/>
  <c r="B799" i="13"/>
  <c r="H798" i="13"/>
  <c r="G798" i="13"/>
  <c r="C798" i="13"/>
  <c r="B798" i="13"/>
  <c r="H797" i="13"/>
  <c r="G797" i="13"/>
  <c r="C797" i="13"/>
  <c r="B797" i="13"/>
  <c r="I797" i="13" s="1"/>
  <c r="H796" i="13"/>
  <c r="C796" i="13"/>
  <c r="G796" i="13" s="1"/>
  <c r="B796" i="13"/>
  <c r="H795" i="13"/>
  <c r="C795" i="13"/>
  <c r="G795" i="13" s="1"/>
  <c r="B795" i="13"/>
  <c r="H794" i="13"/>
  <c r="G794" i="13"/>
  <c r="C794" i="13"/>
  <c r="B794" i="13"/>
  <c r="H793" i="13"/>
  <c r="G793" i="13"/>
  <c r="C793" i="13"/>
  <c r="B793" i="13"/>
  <c r="H792" i="13"/>
  <c r="G792" i="13"/>
  <c r="C792" i="13"/>
  <c r="B792" i="13"/>
  <c r="H791" i="13"/>
  <c r="G791" i="13"/>
  <c r="C791" i="13"/>
  <c r="B791" i="13"/>
  <c r="H790" i="13"/>
  <c r="G790" i="13"/>
  <c r="C790" i="13"/>
  <c r="B790" i="13"/>
  <c r="H789" i="13"/>
  <c r="G789" i="13"/>
  <c r="C789" i="13"/>
  <c r="B789" i="13"/>
  <c r="I788" i="13"/>
  <c r="H788" i="13"/>
  <c r="G788" i="13"/>
  <c r="C788" i="13"/>
  <c r="B788" i="13"/>
  <c r="H787" i="13"/>
  <c r="C787" i="13"/>
  <c r="G787" i="13" s="1"/>
  <c r="B787" i="13"/>
  <c r="H786" i="13"/>
  <c r="G786" i="13"/>
  <c r="C786" i="13"/>
  <c r="B786" i="13"/>
  <c r="H785" i="13"/>
  <c r="G785" i="13"/>
  <c r="C785" i="13"/>
  <c r="B785" i="13"/>
  <c r="I785" i="13" s="1"/>
  <c r="H784" i="13"/>
  <c r="G784" i="13"/>
  <c r="C784" i="13"/>
  <c r="B784" i="13"/>
  <c r="H783" i="13"/>
  <c r="C783" i="13"/>
  <c r="G783" i="13" s="1"/>
  <c r="B783" i="13"/>
  <c r="I782" i="13"/>
  <c r="H782" i="13"/>
  <c r="J782" i="13" s="1"/>
  <c r="G782" i="13"/>
  <c r="C782" i="13"/>
  <c r="B782" i="13"/>
  <c r="H781" i="13"/>
  <c r="G781" i="13"/>
  <c r="C781" i="13"/>
  <c r="B781" i="13"/>
  <c r="H780" i="13"/>
  <c r="C780" i="13"/>
  <c r="G780" i="13" s="1"/>
  <c r="B780" i="13"/>
  <c r="H779" i="13"/>
  <c r="C779" i="13"/>
  <c r="G779" i="13" s="1"/>
  <c r="B779" i="13"/>
  <c r="H778" i="13"/>
  <c r="G778" i="13"/>
  <c r="C778" i="13"/>
  <c r="B778" i="13"/>
  <c r="H777" i="13"/>
  <c r="G777" i="13"/>
  <c r="C777" i="13"/>
  <c r="B777" i="13"/>
  <c r="J777" i="13" s="1"/>
  <c r="H776" i="13"/>
  <c r="G776" i="13"/>
  <c r="I776" i="13" s="1"/>
  <c r="C776" i="13"/>
  <c r="B776" i="13"/>
  <c r="H775" i="13"/>
  <c r="G775" i="13"/>
  <c r="C775" i="13"/>
  <c r="B775" i="13"/>
  <c r="H774" i="13"/>
  <c r="J774" i="13" s="1"/>
  <c r="G774" i="13"/>
  <c r="C774" i="13"/>
  <c r="B774" i="13"/>
  <c r="H773" i="13"/>
  <c r="G773" i="13"/>
  <c r="C773" i="13"/>
  <c r="B773" i="13"/>
  <c r="H772" i="13"/>
  <c r="C772" i="13"/>
  <c r="G772" i="13" s="1"/>
  <c r="B772" i="13"/>
  <c r="H771" i="13"/>
  <c r="C771" i="13"/>
  <c r="G771" i="13" s="1"/>
  <c r="B771" i="13"/>
  <c r="H770" i="13"/>
  <c r="J770" i="13" s="1"/>
  <c r="G770" i="13"/>
  <c r="C770" i="13"/>
  <c r="B770" i="13"/>
  <c r="H769" i="13"/>
  <c r="G769" i="13"/>
  <c r="C769" i="13"/>
  <c r="B769" i="13"/>
  <c r="H768" i="13"/>
  <c r="C768" i="13"/>
  <c r="G768" i="13" s="1"/>
  <c r="B768" i="13"/>
  <c r="H767" i="13"/>
  <c r="G767" i="13"/>
  <c r="C767" i="13"/>
  <c r="B767" i="13"/>
  <c r="J767" i="13" s="1"/>
  <c r="H766" i="13"/>
  <c r="G766" i="13"/>
  <c r="C766" i="13"/>
  <c r="B766" i="13"/>
  <c r="H765" i="13"/>
  <c r="G765" i="13"/>
  <c r="C765" i="13"/>
  <c r="B765" i="13"/>
  <c r="H764" i="13"/>
  <c r="G764" i="13"/>
  <c r="C764" i="13"/>
  <c r="B764" i="13"/>
  <c r="H763" i="13"/>
  <c r="C763" i="13"/>
  <c r="G763" i="13" s="1"/>
  <c r="B763" i="13"/>
  <c r="H762" i="13"/>
  <c r="G762" i="13"/>
  <c r="C762" i="13"/>
  <c r="B762" i="13"/>
  <c r="I761" i="13"/>
  <c r="H761" i="13"/>
  <c r="G761" i="13"/>
  <c r="C761" i="13"/>
  <c r="B761" i="13"/>
  <c r="H760" i="13"/>
  <c r="C760" i="13"/>
  <c r="G760" i="13" s="1"/>
  <c r="B760" i="13"/>
  <c r="H759" i="13"/>
  <c r="C759" i="13"/>
  <c r="G759" i="13" s="1"/>
  <c r="B759" i="13"/>
  <c r="H758" i="13"/>
  <c r="G758" i="13"/>
  <c r="C758" i="13"/>
  <c r="B758" i="13"/>
  <c r="H757" i="13"/>
  <c r="J757" i="13" s="1"/>
  <c r="G757" i="13"/>
  <c r="I757" i="13" s="1"/>
  <c r="C757" i="13"/>
  <c r="B757" i="13"/>
  <c r="H756" i="13"/>
  <c r="C756" i="13"/>
  <c r="G756" i="13" s="1"/>
  <c r="B756" i="13"/>
  <c r="I755" i="13"/>
  <c r="H755" i="13"/>
  <c r="C755" i="13"/>
  <c r="G755" i="13" s="1"/>
  <c r="B755" i="13"/>
  <c r="H754" i="13"/>
  <c r="G754" i="13"/>
  <c r="C754" i="13"/>
  <c r="B754" i="13"/>
  <c r="J754" i="13" s="1"/>
  <c r="I753" i="13"/>
  <c r="H753" i="13"/>
  <c r="G753" i="13"/>
  <c r="C753" i="13"/>
  <c r="B753" i="13"/>
  <c r="H752" i="13"/>
  <c r="C752" i="13"/>
  <c r="G752" i="13" s="1"/>
  <c r="B752" i="13"/>
  <c r="H751" i="13"/>
  <c r="G751" i="13"/>
  <c r="I751" i="13" s="1"/>
  <c r="C751" i="13"/>
  <c r="B751" i="13"/>
  <c r="H750" i="13"/>
  <c r="G750" i="13"/>
  <c r="C750" i="13"/>
  <c r="B750" i="13"/>
  <c r="H749" i="13"/>
  <c r="G749" i="13"/>
  <c r="C749" i="13"/>
  <c r="B749" i="13"/>
  <c r="H748" i="13"/>
  <c r="G748" i="13"/>
  <c r="C748" i="13"/>
  <c r="B748" i="13"/>
  <c r="I748" i="13" s="1"/>
  <c r="H747" i="13"/>
  <c r="C747" i="13"/>
  <c r="G747" i="13" s="1"/>
  <c r="B747" i="13"/>
  <c r="H746" i="13"/>
  <c r="G746" i="13"/>
  <c r="C746" i="13"/>
  <c r="B746" i="13"/>
  <c r="H745" i="13"/>
  <c r="G745" i="13"/>
  <c r="C745" i="13"/>
  <c r="B745" i="13"/>
  <c r="H744" i="13"/>
  <c r="C744" i="13"/>
  <c r="G744" i="13" s="1"/>
  <c r="B744" i="13"/>
  <c r="H743" i="13"/>
  <c r="G743" i="13"/>
  <c r="C743" i="13"/>
  <c r="B743" i="13"/>
  <c r="H742" i="13"/>
  <c r="G742" i="13"/>
  <c r="C742" i="13"/>
  <c r="B742" i="13"/>
  <c r="H741" i="13"/>
  <c r="G741" i="13"/>
  <c r="C741" i="13"/>
  <c r="B741" i="13"/>
  <c r="H740" i="13"/>
  <c r="G740" i="13"/>
  <c r="C740" i="13"/>
  <c r="B740" i="13"/>
  <c r="H739" i="13"/>
  <c r="C739" i="13"/>
  <c r="G739" i="13" s="1"/>
  <c r="B739" i="13"/>
  <c r="H738" i="13"/>
  <c r="G738" i="13"/>
  <c r="C738" i="13"/>
  <c r="B738" i="13"/>
  <c r="I738" i="13" s="1"/>
  <c r="H737" i="13"/>
  <c r="G737" i="13"/>
  <c r="C737" i="13"/>
  <c r="B737" i="13"/>
  <c r="H736" i="13"/>
  <c r="C736" i="13"/>
  <c r="G736" i="13" s="1"/>
  <c r="B736" i="13"/>
  <c r="H735" i="13"/>
  <c r="G735" i="13"/>
  <c r="C735" i="13"/>
  <c r="B735" i="13"/>
  <c r="J735" i="13" s="1"/>
  <c r="H734" i="13"/>
  <c r="G734" i="13"/>
  <c r="C734" i="13"/>
  <c r="B734" i="13"/>
  <c r="I734" i="13" s="1"/>
  <c r="H733" i="13"/>
  <c r="G733" i="13"/>
  <c r="C733" i="13"/>
  <c r="B733" i="13"/>
  <c r="H732" i="13"/>
  <c r="C732" i="13"/>
  <c r="G732" i="13" s="1"/>
  <c r="B732" i="13"/>
  <c r="H731" i="13"/>
  <c r="C731" i="13"/>
  <c r="G731" i="13" s="1"/>
  <c r="B731" i="13"/>
  <c r="J731" i="13" s="1"/>
  <c r="H730" i="13"/>
  <c r="G730" i="13"/>
  <c r="C730" i="13"/>
  <c r="B730" i="13"/>
  <c r="H729" i="13"/>
  <c r="C729" i="13"/>
  <c r="G729" i="13" s="1"/>
  <c r="B729" i="13"/>
  <c r="H728" i="13"/>
  <c r="G728" i="13"/>
  <c r="I728" i="13" s="1"/>
  <c r="C728" i="13"/>
  <c r="B728" i="13"/>
  <c r="H727" i="13"/>
  <c r="C727" i="13"/>
  <c r="G727" i="13" s="1"/>
  <c r="B727" i="13"/>
  <c r="H726" i="13"/>
  <c r="J726" i="13" s="1"/>
  <c r="G726" i="13"/>
  <c r="C726" i="13"/>
  <c r="B726" i="13"/>
  <c r="H725" i="13"/>
  <c r="C725" i="13"/>
  <c r="G725" i="13" s="1"/>
  <c r="B725" i="13"/>
  <c r="H724" i="13"/>
  <c r="G724" i="13"/>
  <c r="I724" i="13" s="1"/>
  <c r="C724" i="13"/>
  <c r="B724" i="13"/>
  <c r="H723" i="13"/>
  <c r="C723" i="13"/>
  <c r="G723" i="13" s="1"/>
  <c r="B723" i="13"/>
  <c r="H722" i="13"/>
  <c r="G722" i="13"/>
  <c r="C722" i="13"/>
  <c r="B722" i="13"/>
  <c r="J722" i="13" s="1"/>
  <c r="H721" i="13"/>
  <c r="G721" i="13"/>
  <c r="C721" i="13"/>
  <c r="B721" i="13"/>
  <c r="H720" i="13"/>
  <c r="C720" i="13"/>
  <c r="G720" i="13" s="1"/>
  <c r="B720" i="13"/>
  <c r="H719" i="13"/>
  <c r="C719" i="13"/>
  <c r="G719" i="13" s="1"/>
  <c r="B719" i="13"/>
  <c r="H718" i="13"/>
  <c r="G718" i="13"/>
  <c r="C718" i="13"/>
  <c r="B718" i="13"/>
  <c r="H717" i="13"/>
  <c r="G717" i="13"/>
  <c r="C717" i="13"/>
  <c r="B717" i="13"/>
  <c r="H716" i="13"/>
  <c r="G716" i="13"/>
  <c r="C716" i="13"/>
  <c r="B716" i="13"/>
  <c r="H715" i="13"/>
  <c r="C715" i="13"/>
  <c r="G715" i="13" s="1"/>
  <c r="B715" i="13"/>
  <c r="H714" i="13"/>
  <c r="G714" i="13"/>
  <c r="C714" i="13"/>
  <c r="B714" i="13"/>
  <c r="J714" i="13" s="1"/>
  <c r="H713" i="13"/>
  <c r="G713" i="13"/>
  <c r="C713" i="13"/>
  <c r="B713" i="13"/>
  <c r="H712" i="13"/>
  <c r="C712" i="13"/>
  <c r="G712" i="13" s="1"/>
  <c r="B712" i="13"/>
  <c r="H711" i="13"/>
  <c r="C711" i="13"/>
  <c r="G711" i="13" s="1"/>
  <c r="B711" i="13"/>
  <c r="H710" i="13"/>
  <c r="G710" i="13"/>
  <c r="C710" i="13"/>
  <c r="B710" i="13"/>
  <c r="H709" i="13"/>
  <c r="C709" i="13"/>
  <c r="G709" i="13" s="1"/>
  <c r="B709" i="13"/>
  <c r="H708" i="13"/>
  <c r="C708" i="13"/>
  <c r="G708" i="13" s="1"/>
  <c r="B708" i="13"/>
  <c r="H707" i="13"/>
  <c r="G707" i="13"/>
  <c r="C707" i="13"/>
  <c r="B707" i="13"/>
  <c r="J707" i="13" s="1"/>
  <c r="I706" i="13"/>
  <c r="H706" i="13"/>
  <c r="G706" i="13"/>
  <c r="C706" i="13"/>
  <c r="B706" i="13"/>
  <c r="H705" i="13"/>
  <c r="C705" i="13"/>
  <c r="G705" i="13" s="1"/>
  <c r="B705" i="13"/>
  <c r="I704" i="13"/>
  <c r="H704" i="13"/>
  <c r="C704" i="13"/>
  <c r="G704" i="13" s="1"/>
  <c r="B704" i="13"/>
  <c r="H703" i="13"/>
  <c r="C703" i="13"/>
  <c r="G703" i="13" s="1"/>
  <c r="B703" i="13"/>
  <c r="J703" i="13" s="1"/>
  <c r="H702" i="13"/>
  <c r="G702" i="13"/>
  <c r="C702" i="13"/>
  <c r="B702" i="13"/>
  <c r="H701" i="13"/>
  <c r="C701" i="13"/>
  <c r="G701" i="13" s="1"/>
  <c r="B701" i="13"/>
  <c r="J701" i="13" s="1"/>
  <c r="H700" i="13"/>
  <c r="G700" i="13"/>
  <c r="I700" i="13" s="1"/>
  <c r="C700" i="13"/>
  <c r="B700" i="13"/>
  <c r="H699" i="13"/>
  <c r="C699" i="13"/>
  <c r="G699" i="13" s="1"/>
  <c r="B699" i="13"/>
  <c r="H698" i="13"/>
  <c r="G698" i="13"/>
  <c r="C698" i="13"/>
  <c r="B698" i="13"/>
  <c r="H697" i="13"/>
  <c r="C697" i="13"/>
  <c r="G697" i="13" s="1"/>
  <c r="B697" i="13"/>
  <c r="H696" i="13"/>
  <c r="C696" i="13"/>
  <c r="G696" i="13" s="1"/>
  <c r="B696" i="13"/>
  <c r="H695" i="13"/>
  <c r="C695" i="13"/>
  <c r="G695" i="13" s="1"/>
  <c r="B695" i="13"/>
  <c r="H694" i="13"/>
  <c r="G694" i="13"/>
  <c r="C694" i="13"/>
  <c r="B694" i="13"/>
  <c r="J694" i="13" s="1"/>
  <c r="H693" i="13"/>
  <c r="G693" i="13"/>
  <c r="C693" i="13"/>
  <c r="B693" i="13"/>
  <c r="H692" i="13"/>
  <c r="C692" i="13"/>
  <c r="G692" i="13" s="1"/>
  <c r="B692" i="13"/>
  <c r="H691" i="13"/>
  <c r="G691" i="13"/>
  <c r="C691" i="13"/>
  <c r="B691" i="13"/>
  <c r="H690" i="13"/>
  <c r="G690" i="13"/>
  <c r="C690" i="13"/>
  <c r="B690" i="13"/>
  <c r="H689" i="13"/>
  <c r="G689" i="13"/>
  <c r="C689" i="13"/>
  <c r="B689" i="13"/>
  <c r="H688" i="13"/>
  <c r="G688" i="13"/>
  <c r="C688" i="13"/>
  <c r="B688" i="13"/>
  <c r="H687" i="13"/>
  <c r="C687" i="13"/>
  <c r="G687" i="13" s="1"/>
  <c r="B687" i="13"/>
  <c r="J686" i="13"/>
  <c r="H686" i="13"/>
  <c r="G686" i="13"/>
  <c r="C686" i="13"/>
  <c r="B686" i="13"/>
  <c r="H685" i="13"/>
  <c r="C685" i="13"/>
  <c r="G685" i="13" s="1"/>
  <c r="B685" i="13"/>
  <c r="J685" i="13" s="1"/>
  <c r="H684" i="13"/>
  <c r="G684" i="13"/>
  <c r="C684" i="13"/>
  <c r="B684" i="13"/>
  <c r="H683" i="13"/>
  <c r="C683" i="13"/>
  <c r="G683" i="13" s="1"/>
  <c r="B683" i="13"/>
  <c r="J683" i="13" s="1"/>
  <c r="H682" i="13"/>
  <c r="J682" i="13" s="1"/>
  <c r="G682" i="13"/>
  <c r="I682" i="13" s="1"/>
  <c r="C682" i="13"/>
  <c r="B682" i="13"/>
  <c r="H681" i="13"/>
  <c r="C681" i="13"/>
  <c r="G681" i="13" s="1"/>
  <c r="B681" i="13"/>
  <c r="H680" i="13"/>
  <c r="C680" i="13"/>
  <c r="G680" i="13" s="1"/>
  <c r="B680" i="13"/>
  <c r="H679" i="13"/>
  <c r="C679" i="13"/>
  <c r="G679" i="13" s="1"/>
  <c r="B679" i="13"/>
  <c r="H678" i="13"/>
  <c r="G678" i="13"/>
  <c r="I678" i="13" s="1"/>
  <c r="C678" i="13"/>
  <c r="B678" i="13"/>
  <c r="J678" i="13" s="1"/>
  <c r="H677" i="13"/>
  <c r="C677" i="13"/>
  <c r="G677" i="13" s="1"/>
  <c r="B677" i="13"/>
  <c r="H676" i="13"/>
  <c r="G676" i="13"/>
  <c r="C676" i="13"/>
  <c r="B676" i="13"/>
  <c r="H675" i="13"/>
  <c r="C675" i="13"/>
  <c r="G675" i="13" s="1"/>
  <c r="B675" i="13"/>
  <c r="H674" i="13"/>
  <c r="G674" i="13"/>
  <c r="C674" i="13"/>
  <c r="B674" i="13"/>
  <c r="J674" i="13" s="1"/>
  <c r="H673" i="13"/>
  <c r="G673" i="13"/>
  <c r="C673" i="13"/>
  <c r="B673" i="13"/>
  <c r="I673" i="13" s="1"/>
  <c r="H672" i="13"/>
  <c r="G672" i="13"/>
  <c r="C672" i="13"/>
  <c r="B672" i="13"/>
  <c r="H671" i="13"/>
  <c r="C671" i="13"/>
  <c r="G671" i="13" s="1"/>
  <c r="B671" i="13"/>
  <c r="H670" i="13"/>
  <c r="G670" i="13"/>
  <c r="C670" i="13"/>
  <c r="B670" i="13"/>
  <c r="I670" i="13" s="1"/>
  <c r="H669" i="13"/>
  <c r="J669" i="13" s="1"/>
  <c r="G669" i="13"/>
  <c r="C669" i="13"/>
  <c r="B669" i="13"/>
  <c r="H668" i="13"/>
  <c r="C668" i="13"/>
  <c r="G668" i="13" s="1"/>
  <c r="B668" i="13"/>
  <c r="H667" i="13"/>
  <c r="J667" i="13" s="1"/>
  <c r="C667" i="13"/>
  <c r="G667" i="13" s="1"/>
  <c r="B667" i="13"/>
  <c r="H666" i="13"/>
  <c r="G666" i="13"/>
  <c r="C666" i="13"/>
  <c r="B666" i="13"/>
  <c r="J666" i="13" s="1"/>
  <c r="H665" i="13"/>
  <c r="C665" i="13"/>
  <c r="G665" i="13" s="1"/>
  <c r="B665" i="13"/>
  <c r="H664" i="13"/>
  <c r="C664" i="13"/>
  <c r="G664" i="13" s="1"/>
  <c r="B664" i="13"/>
  <c r="H663" i="13"/>
  <c r="J663" i="13" s="1"/>
  <c r="G663" i="13"/>
  <c r="C663" i="13"/>
  <c r="B663" i="13"/>
  <c r="H662" i="13"/>
  <c r="G662" i="13"/>
  <c r="C662" i="13"/>
  <c r="B662" i="13"/>
  <c r="J662" i="13" s="1"/>
  <c r="H661" i="13"/>
  <c r="C661" i="13"/>
  <c r="G661" i="13" s="1"/>
  <c r="B661" i="13"/>
  <c r="H660" i="13"/>
  <c r="C660" i="13"/>
  <c r="G660" i="13" s="1"/>
  <c r="B660" i="13"/>
  <c r="H659" i="13"/>
  <c r="G659" i="13"/>
  <c r="C659" i="13"/>
  <c r="B659" i="13"/>
  <c r="H658" i="13"/>
  <c r="C658" i="13"/>
  <c r="G658" i="13" s="1"/>
  <c r="B658" i="13"/>
  <c r="H657" i="13"/>
  <c r="G657" i="13"/>
  <c r="C657" i="13"/>
  <c r="B657" i="13"/>
  <c r="H656" i="13"/>
  <c r="C656" i="13"/>
  <c r="G656" i="13" s="1"/>
  <c r="B656" i="13"/>
  <c r="H655" i="13"/>
  <c r="C655" i="13"/>
  <c r="G655" i="13" s="1"/>
  <c r="B655" i="13"/>
  <c r="J655" i="13" s="1"/>
  <c r="H654" i="13"/>
  <c r="C654" i="13"/>
  <c r="G654" i="13" s="1"/>
  <c r="B654" i="13"/>
  <c r="J654" i="13" s="1"/>
  <c r="H653" i="13"/>
  <c r="C653" i="13"/>
  <c r="G653" i="13" s="1"/>
  <c r="B653" i="13"/>
  <c r="H652" i="13"/>
  <c r="C652" i="13"/>
  <c r="G652" i="13" s="1"/>
  <c r="B652" i="13"/>
  <c r="H651" i="13"/>
  <c r="C651" i="13"/>
  <c r="G651" i="13" s="1"/>
  <c r="B651" i="13"/>
  <c r="H650" i="13"/>
  <c r="G650" i="13"/>
  <c r="C650" i="13"/>
  <c r="B650" i="13"/>
  <c r="J650" i="13" s="1"/>
  <c r="H649" i="13"/>
  <c r="C649" i="13"/>
  <c r="G649" i="13" s="1"/>
  <c r="B649" i="13"/>
  <c r="H648" i="13"/>
  <c r="C648" i="13"/>
  <c r="G648" i="13" s="1"/>
  <c r="B648" i="13"/>
  <c r="I648" i="13" s="1"/>
  <c r="H647" i="13"/>
  <c r="J647" i="13" s="1"/>
  <c r="G647" i="13"/>
  <c r="I647" i="13" s="1"/>
  <c r="C647" i="13"/>
  <c r="B647" i="13"/>
  <c r="H646" i="13"/>
  <c r="G646" i="13"/>
  <c r="C646" i="13"/>
  <c r="B646" i="13"/>
  <c r="J646" i="13" s="1"/>
  <c r="H645" i="13"/>
  <c r="C645" i="13"/>
  <c r="G645" i="13" s="1"/>
  <c r="B645" i="13"/>
  <c r="H644" i="13"/>
  <c r="C644" i="13"/>
  <c r="G644" i="13" s="1"/>
  <c r="B644" i="13"/>
  <c r="I644" i="13" s="1"/>
  <c r="H643" i="13"/>
  <c r="J643" i="13" s="1"/>
  <c r="G643" i="13"/>
  <c r="C643" i="13"/>
  <c r="B643" i="13"/>
  <c r="H642" i="13"/>
  <c r="C642" i="13"/>
  <c r="G642" i="13" s="1"/>
  <c r="B642" i="13"/>
  <c r="H641" i="13"/>
  <c r="G641" i="13"/>
  <c r="C641" i="13"/>
  <c r="B641" i="13"/>
  <c r="H640" i="13"/>
  <c r="C640" i="13"/>
  <c r="G640" i="13" s="1"/>
  <c r="B640" i="13"/>
  <c r="H639" i="13"/>
  <c r="C639" i="13"/>
  <c r="G639" i="13" s="1"/>
  <c r="I639" i="13" s="1"/>
  <c r="B639" i="13"/>
  <c r="J639" i="13" s="1"/>
  <c r="H638" i="13"/>
  <c r="J638" i="13" s="1"/>
  <c r="C638" i="13"/>
  <c r="G638" i="13" s="1"/>
  <c r="B638" i="13"/>
  <c r="H637" i="13"/>
  <c r="C637" i="13"/>
  <c r="G637" i="13" s="1"/>
  <c r="B637" i="13"/>
  <c r="H636" i="13"/>
  <c r="C636" i="13"/>
  <c r="G636" i="13" s="1"/>
  <c r="B636" i="13"/>
  <c r="H635" i="13"/>
  <c r="C635" i="13"/>
  <c r="G635" i="13" s="1"/>
  <c r="B635" i="13"/>
  <c r="H634" i="13"/>
  <c r="G634" i="13"/>
  <c r="C634" i="13"/>
  <c r="B634" i="13"/>
  <c r="H633" i="13"/>
  <c r="C633" i="13"/>
  <c r="G633" i="13" s="1"/>
  <c r="B633" i="13"/>
  <c r="H632" i="13"/>
  <c r="C632" i="13"/>
  <c r="G632" i="13" s="1"/>
  <c r="B632" i="13"/>
  <c r="J632" i="13" s="1"/>
  <c r="H631" i="13"/>
  <c r="G631" i="13"/>
  <c r="C631" i="13"/>
  <c r="B631" i="13"/>
  <c r="H630" i="13"/>
  <c r="G630" i="13"/>
  <c r="C630" i="13"/>
  <c r="B630" i="13"/>
  <c r="H629" i="13"/>
  <c r="C629" i="13"/>
  <c r="G629" i="13" s="1"/>
  <c r="B629" i="13"/>
  <c r="H628" i="13"/>
  <c r="C628" i="13"/>
  <c r="G628" i="13" s="1"/>
  <c r="B628" i="13"/>
  <c r="I628" i="13" s="1"/>
  <c r="H627" i="13"/>
  <c r="G627" i="13"/>
  <c r="C627" i="13"/>
  <c r="B627" i="13"/>
  <c r="H626" i="13"/>
  <c r="C626" i="13"/>
  <c r="G626" i="13" s="1"/>
  <c r="B626" i="13"/>
  <c r="H625" i="13"/>
  <c r="G625" i="13"/>
  <c r="C625" i="13"/>
  <c r="B625" i="13"/>
  <c r="H624" i="13"/>
  <c r="C624" i="13"/>
  <c r="G624" i="13" s="1"/>
  <c r="B624" i="13"/>
  <c r="J624" i="13" s="1"/>
  <c r="H623" i="13"/>
  <c r="C623" i="13"/>
  <c r="G623" i="13" s="1"/>
  <c r="B623" i="13"/>
  <c r="J623" i="13" s="1"/>
  <c r="H622" i="13"/>
  <c r="C622" i="13"/>
  <c r="G622" i="13" s="1"/>
  <c r="B622" i="13"/>
  <c r="H621" i="13"/>
  <c r="C621" i="13"/>
  <c r="G621" i="13" s="1"/>
  <c r="B621" i="13"/>
  <c r="H620" i="13"/>
  <c r="C620" i="13"/>
  <c r="G620" i="13" s="1"/>
  <c r="B620" i="13"/>
  <c r="J620" i="13" s="1"/>
  <c r="H619" i="13"/>
  <c r="C619" i="13"/>
  <c r="G619" i="13" s="1"/>
  <c r="B619" i="13"/>
  <c r="J619" i="13" s="1"/>
  <c r="H618" i="13"/>
  <c r="G618" i="13"/>
  <c r="C618" i="13"/>
  <c r="B618" i="13"/>
  <c r="H617" i="13"/>
  <c r="C617" i="13"/>
  <c r="G617" i="13" s="1"/>
  <c r="B617" i="13"/>
  <c r="H616" i="13"/>
  <c r="C616" i="13"/>
  <c r="G616" i="13" s="1"/>
  <c r="B616" i="13"/>
  <c r="H615" i="13"/>
  <c r="G615" i="13"/>
  <c r="C615" i="13"/>
  <c r="B615" i="13"/>
  <c r="H614" i="13"/>
  <c r="G614" i="13"/>
  <c r="C614" i="13"/>
  <c r="B614" i="13"/>
  <c r="H613" i="13"/>
  <c r="C613" i="13"/>
  <c r="G613" i="13" s="1"/>
  <c r="B613" i="13"/>
  <c r="H612" i="13"/>
  <c r="C612" i="13"/>
  <c r="G612" i="13" s="1"/>
  <c r="B612" i="13"/>
  <c r="J612" i="13" s="1"/>
  <c r="H611" i="13"/>
  <c r="G611" i="13"/>
  <c r="C611" i="13"/>
  <c r="B611" i="13"/>
  <c r="H610" i="13"/>
  <c r="C610" i="13"/>
  <c r="G610" i="13" s="1"/>
  <c r="B610" i="13"/>
  <c r="H609" i="13"/>
  <c r="G609" i="13"/>
  <c r="C609" i="13"/>
  <c r="B609" i="13"/>
  <c r="H608" i="13"/>
  <c r="C608" i="13"/>
  <c r="G608" i="13" s="1"/>
  <c r="B608" i="13"/>
  <c r="H607" i="13"/>
  <c r="J607" i="13" s="1"/>
  <c r="C607" i="13"/>
  <c r="G607" i="13" s="1"/>
  <c r="I607" i="13" s="1"/>
  <c r="B607" i="13"/>
  <c r="H606" i="13"/>
  <c r="C606" i="13"/>
  <c r="G606" i="13" s="1"/>
  <c r="B606" i="13"/>
  <c r="H605" i="13"/>
  <c r="C605" i="13"/>
  <c r="G605" i="13" s="1"/>
  <c r="B605" i="13"/>
  <c r="H604" i="13"/>
  <c r="C604" i="13"/>
  <c r="G604" i="13" s="1"/>
  <c r="B604" i="13"/>
  <c r="H603" i="13"/>
  <c r="C603" i="13"/>
  <c r="G603" i="13" s="1"/>
  <c r="B603" i="13"/>
  <c r="J603" i="13" s="1"/>
  <c r="H602" i="13"/>
  <c r="G602" i="13"/>
  <c r="C602" i="13"/>
  <c r="B602" i="13"/>
  <c r="H601" i="13"/>
  <c r="C601" i="13"/>
  <c r="G601" i="13" s="1"/>
  <c r="B601" i="13"/>
  <c r="H600" i="13"/>
  <c r="C600" i="13"/>
  <c r="G600" i="13" s="1"/>
  <c r="B600" i="13"/>
  <c r="H599" i="13"/>
  <c r="G599" i="13"/>
  <c r="C599" i="13"/>
  <c r="B599" i="13"/>
  <c r="J599" i="13" s="1"/>
  <c r="H598" i="13"/>
  <c r="G598" i="13"/>
  <c r="C598" i="13"/>
  <c r="B598" i="13"/>
  <c r="H597" i="13"/>
  <c r="C597" i="13"/>
  <c r="G597" i="13" s="1"/>
  <c r="B597" i="13"/>
  <c r="H596" i="13"/>
  <c r="C596" i="13"/>
  <c r="G596" i="13" s="1"/>
  <c r="B596" i="13"/>
  <c r="I596" i="13" s="1"/>
  <c r="H595" i="13"/>
  <c r="J595" i="13" s="1"/>
  <c r="G595" i="13"/>
  <c r="I595" i="13" s="1"/>
  <c r="C595" i="13"/>
  <c r="B595" i="13"/>
  <c r="H594" i="13"/>
  <c r="C594" i="13"/>
  <c r="G594" i="13" s="1"/>
  <c r="B594" i="13"/>
  <c r="H593" i="13"/>
  <c r="J593" i="13" s="1"/>
  <c r="G593" i="13"/>
  <c r="C593" i="13"/>
  <c r="B593" i="13"/>
  <c r="H592" i="13"/>
  <c r="C592" i="13"/>
  <c r="G592" i="13" s="1"/>
  <c r="B592" i="13"/>
  <c r="J592" i="13" s="1"/>
  <c r="H591" i="13"/>
  <c r="C591" i="13"/>
  <c r="G591" i="13" s="1"/>
  <c r="B591" i="13"/>
  <c r="H590" i="13"/>
  <c r="C590" i="13"/>
  <c r="G590" i="13" s="1"/>
  <c r="B590" i="13"/>
  <c r="H589" i="13"/>
  <c r="C589" i="13"/>
  <c r="G589" i="13" s="1"/>
  <c r="B589" i="13"/>
  <c r="H588" i="13"/>
  <c r="C588" i="13"/>
  <c r="G588" i="13" s="1"/>
  <c r="B588" i="13"/>
  <c r="H587" i="13"/>
  <c r="C587" i="13"/>
  <c r="G587" i="13" s="1"/>
  <c r="B587" i="13"/>
  <c r="J587" i="13" s="1"/>
  <c r="J586" i="13"/>
  <c r="I586" i="13"/>
  <c r="H586" i="13"/>
  <c r="G586" i="13"/>
  <c r="C586" i="13"/>
  <c r="B586" i="13"/>
  <c r="H585" i="13"/>
  <c r="C585" i="13"/>
  <c r="G585" i="13" s="1"/>
  <c r="B585" i="13"/>
  <c r="H584" i="13"/>
  <c r="C584" i="13"/>
  <c r="G584" i="13" s="1"/>
  <c r="B584" i="13"/>
  <c r="I584" i="13" s="1"/>
  <c r="H583" i="13"/>
  <c r="G583" i="13"/>
  <c r="C583" i="13"/>
  <c r="B583" i="13"/>
  <c r="J583" i="13" s="1"/>
  <c r="H582" i="13"/>
  <c r="G582" i="13"/>
  <c r="C582" i="13"/>
  <c r="B582" i="13"/>
  <c r="H581" i="13"/>
  <c r="C581" i="13"/>
  <c r="G581" i="13" s="1"/>
  <c r="B581" i="13"/>
  <c r="H580" i="13"/>
  <c r="C580" i="13"/>
  <c r="G580" i="13" s="1"/>
  <c r="B580" i="13"/>
  <c r="H579" i="13"/>
  <c r="J579" i="13" s="1"/>
  <c r="G579" i="13"/>
  <c r="C579" i="13"/>
  <c r="B579" i="13"/>
  <c r="H578" i="13"/>
  <c r="C578" i="13"/>
  <c r="G578" i="13" s="1"/>
  <c r="B578" i="13"/>
  <c r="H577" i="13"/>
  <c r="J577" i="13" s="1"/>
  <c r="G577" i="13"/>
  <c r="C577" i="13"/>
  <c r="B577" i="13"/>
  <c r="H576" i="13"/>
  <c r="C576" i="13"/>
  <c r="G576" i="13" s="1"/>
  <c r="B576" i="13"/>
  <c r="H575" i="13"/>
  <c r="C575" i="13"/>
  <c r="G575" i="13" s="1"/>
  <c r="B575" i="13"/>
  <c r="H574" i="13"/>
  <c r="C574" i="13"/>
  <c r="G574" i="13" s="1"/>
  <c r="B574" i="13"/>
  <c r="I574" i="13" s="1"/>
  <c r="H573" i="13"/>
  <c r="C573" i="13"/>
  <c r="G573" i="13" s="1"/>
  <c r="B573" i="13"/>
  <c r="H572" i="13"/>
  <c r="C572" i="13"/>
  <c r="G572" i="13" s="1"/>
  <c r="B572" i="13"/>
  <c r="H571" i="13"/>
  <c r="C571" i="13"/>
  <c r="G571" i="13" s="1"/>
  <c r="B571" i="13"/>
  <c r="J571" i="13" s="1"/>
  <c r="J570" i="13"/>
  <c r="I570" i="13"/>
  <c r="H570" i="13"/>
  <c r="G570" i="13"/>
  <c r="C570" i="13"/>
  <c r="B570" i="13"/>
  <c r="H569" i="13"/>
  <c r="C569" i="13"/>
  <c r="G569" i="13" s="1"/>
  <c r="B569" i="13"/>
  <c r="J568" i="13"/>
  <c r="H568" i="13"/>
  <c r="C568" i="13"/>
  <c r="G568" i="13" s="1"/>
  <c r="B568" i="13"/>
  <c r="I568" i="13" s="1"/>
  <c r="H567" i="13"/>
  <c r="J567" i="13" s="1"/>
  <c r="G567" i="13"/>
  <c r="I567" i="13" s="1"/>
  <c r="C567" i="13"/>
  <c r="B567" i="13"/>
  <c r="H566" i="13"/>
  <c r="G566" i="13"/>
  <c r="C566" i="13"/>
  <c r="B566" i="13"/>
  <c r="H565" i="13"/>
  <c r="G565" i="13"/>
  <c r="C565" i="13"/>
  <c r="B565" i="13"/>
  <c r="H564" i="13"/>
  <c r="G564" i="13"/>
  <c r="C564" i="13"/>
  <c r="B564" i="13"/>
  <c r="H563" i="13"/>
  <c r="C563" i="13"/>
  <c r="G563" i="13" s="1"/>
  <c r="B563" i="13"/>
  <c r="H562" i="13"/>
  <c r="G562" i="13"/>
  <c r="C562" i="13"/>
  <c r="B562" i="13"/>
  <c r="H561" i="13"/>
  <c r="G561" i="13"/>
  <c r="C561" i="13"/>
  <c r="B561" i="13"/>
  <c r="H560" i="13"/>
  <c r="G560" i="13"/>
  <c r="C560" i="13"/>
  <c r="B560" i="13"/>
  <c r="H559" i="13"/>
  <c r="C559" i="13"/>
  <c r="G559" i="13" s="1"/>
  <c r="B559" i="13"/>
  <c r="H558" i="13"/>
  <c r="C558" i="13"/>
  <c r="G558" i="13" s="1"/>
  <c r="B558" i="13"/>
  <c r="H557" i="13"/>
  <c r="C557" i="13"/>
  <c r="G557" i="13" s="1"/>
  <c r="B557" i="13"/>
  <c r="J557" i="13" s="1"/>
  <c r="H556" i="13"/>
  <c r="G556" i="13"/>
  <c r="C556" i="13"/>
  <c r="B556" i="13"/>
  <c r="H555" i="13"/>
  <c r="C555" i="13"/>
  <c r="G555" i="13" s="1"/>
  <c r="B555" i="13"/>
  <c r="H554" i="13"/>
  <c r="C554" i="13"/>
  <c r="G554" i="13" s="1"/>
  <c r="B554" i="13"/>
  <c r="H553" i="13"/>
  <c r="J553" i="13" s="1"/>
  <c r="C553" i="13"/>
  <c r="G553" i="13" s="1"/>
  <c r="B553" i="13"/>
  <c r="H552" i="13"/>
  <c r="G552" i="13"/>
  <c r="C552" i="13"/>
  <c r="B552" i="13"/>
  <c r="H551" i="13"/>
  <c r="G551" i="13"/>
  <c r="C551" i="13"/>
  <c r="B551" i="13"/>
  <c r="H550" i="13"/>
  <c r="G550" i="13"/>
  <c r="C550" i="13"/>
  <c r="B550" i="13"/>
  <c r="H549" i="13"/>
  <c r="C549" i="13"/>
  <c r="G549" i="13" s="1"/>
  <c r="B549" i="13"/>
  <c r="H548" i="13"/>
  <c r="G548" i="13"/>
  <c r="C548" i="13"/>
  <c r="B548" i="13"/>
  <c r="H547" i="13"/>
  <c r="G547" i="13"/>
  <c r="C547" i="13"/>
  <c r="B547" i="13"/>
  <c r="I547" i="13" s="1"/>
  <c r="H546" i="13"/>
  <c r="C546" i="13"/>
  <c r="G546" i="13" s="1"/>
  <c r="B546" i="13"/>
  <c r="H545" i="13"/>
  <c r="C545" i="13"/>
  <c r="G545" i="13" s="1"/>
  <c r="B545" i="13"/>
  <c r="J545" i="13" s="1"/>
  <c r="H544" i="13"/>
  <c r="J544" i="13" s="1"/>
  <c r="G544" i="13"/>
  <c r="I544" i="13" s="1"/>
  <c r="C544" i="13"/>
  <c r="B544" i="13"/>
  <c r="H543" i="13"/>
  <c r="C543" i="13"/>
  <c r="G543" i="13" s="1"/>
  <c r="B543" i="13"/>
  <c r="J543" i="13" s="1"/>
  <c r="H542" i="13"/>
  <c r="G542" i="13"/>
  <c r="C542" i="13"/>
  <c r="B542" i="13"/>
  <c r="H541" i="13"/>
  <c r="C541" i="13"/>
  <c r="G541" i="13" s="1"/>
  <c r="B541" i="13"/>
  <c r="H540" i="13"/>
  <c r="J540" i="13" s="1"/>
  <c r="G540" i="13"/>
  <c r="I540" i="13" s="1"/>
  <c r="C540" i="13"/>
  <c r="B540" i="13"/>
  <c r="H539" i="13"/>
  <c r="G539" i="13"/>
  <c r="C539" i="13"/>
  <c r="B539" i="13"/>
  <c r="H538" i="13"/>
  <c r="C538" i="13"/>
  <c r="G538" i="13" s="1"/>
  <c r="B538" i="13"/>
  <c r="H537" i="13"/>
  <c r="C537" i="13"/>
  <c r="G537" i="13" s="1"/>
  <c r="B537" i="13"/>
  <c r="I537" i="13" s="1"/>
  <c r="H536" i="13"/>
  <c r="J536" i="13" s="1"/>
  <c r="G536" i="13"/>
  <c r="I536" i="13" s="1"/>
  <c r="C536" i="13"/>
  <c r="B536" i="13"/>
  <c r="H535" i="13"/>
  <c r="G535" i="13"/>
  <c r="C535" i="13"/>
  <c r="B535" i="13"/>
  <c r="I535" i="13" s="1"/>
  <c r="H534" i="13"/>
  <c r="G534" i="13"/>
  <c r="C534" i="13"/>
  <c r="B534" i="13"/>
  <c r="H533" i="13"/>
  <c r="C533" i="13"/>
  <c r="G533" i="13" s="1"/>
  <c r="B533" i="13"/>
  <c r="H532" i="13"/>
  <c r="G532" i="13"/>
  <c r="I532" i="13" s="1"/>
  <c r="C532" i="13"/>
  <c r="B532" i="13"/>
  <c r="H531" i="13"/>
  <c r="C531" i="13"/>
  <c r="G531" i="13" s="1"/>
  <c r="B531" i="13"/>
  <c r="J531" i="13" s="1"/>
  <c r="H530" i="13"/>
  <c r="G530" i="13"/>
  <c r="C530" i="13"/>
  <c r="B530" i="13"/>
  <c r="H529" i="13"/>
  <c r="C529" i="13"/>
  <c r="G529" i="13" s="1"/>
  <c r="B529" i="13"/>
  <c r="H528" i="13"/>
  <c r="G528" i="13"/>
  <c r="I528" i="13" s="1"/>
  <c r="C528" i="13"/>
  <c r="B528" i="13"/>
  <c r="J528" i="13" s="1"/>
  <c r="H527" i="13"/>
  <c r="C527" i="13"/>
  <c r="G527" i="13" s="1"/>
  <c r="B527" i="13"/>
  <c r="H526" i="13"/>
  <c r="C526" i="13"/>
  <c r="G526" i="13" s="1"/>
  <c r="B526" i="13"/>
  <c r="H525" i="13"/>
  <c r="C525" i="13"/>
  <c r="G525" i="13" s="1"/>
  <c r="B525" i="13"/>
  <c r="H524" i="13"/>
  <c r="G524" i="13"/>
  <c r="C524" i="13"/>
  <c r="B524" i="13"/>
  <c r="I524" i="13" s="1"/>
  <c r="H523" i="13"/>
  <c r="C523" i="13"/>
  <c r="G523" i="13" s="1"/>
  <c r="B523" i="13"/>
  <c r="H522" i="13"/>
  <c r="G522" i="13"/>
  <c r="C522" i="13"/>
  <c r="B522" i="13"/>
  <c r="H521" i="13"/>
  <c r="C521" i="13"/>
  <c r="G521" i="13" s="1"/>
  <c r="B521" i="13"/>
  <c r="H520" i="13"/>
  <c r="G520" i="13"/>
  <c r="C520" i="13"/>
  <c r="B520" i="13"/>
  <c r="J520" i="13" s="1"/>
  <c r="H519" i="13"/>
  <c r="G519" i="13"/>
  <c r="C519" i="13"/>
  <c r="B519" i="13"/>
  <c r="H518" i="13"/>
  <c r="G518" i="13"/>
  <c r="C518" i="13"/>
  <c r="B518" i="13"/>
  <c r="H517" i="13"/>
  <c r="C517" i="13"/>
  <c r="G517" i="13" s="1"/>
  <c r="B517" i="13"/>
  <c r="H516" i="13"/>
  <c r="G516" i="13"/>
  <c r="C516" i="13"/>
  <c r="B516" i="13"/>
  <c r="I516" i="13" s="1"/>
  <c r="H515" i="13"/>
  <c r="G515" i="13"/>
  <c r="C515" i="13"/>
  <c r="B515" i="13"/>
  <c r="I515" i="13" s="1"/>
  <c r="H514" i="13"/>
  <c r="C514" i="13"/>
  <c r="G514" i="13" s="1"/>
  <c r="B514" i="13"/>
  <c r="H513" i="13"/>
  <c r="C513" i="13"/>
  <c r="G513" i="13" s="1"/>
  <c r="B513" i="13"/>
  <c r="J513" i="13" s="1"/>
  <c r="H512" i="13"/>
  <c r="G512" i="13"/>
  <c r="C512" i="13"/>
  <c r="B512" i="13"/>
  <c r="I512" i="13" s="1"/>
  <c r="H511" i="13"/>
  <c r="C511" i="13"/>
  <c r="G511" i="13" s="1"/>
  <c r="B511" i="13"/>
  <c r="H510" i="13"/>
  <c r="C510" i="13"/>
  <c r="G510" i="13" s="1"/>
  <c r="B510" i="13"/>
  <c r="H509" i="13"/>
  <c r="C509" i="13"/>
  <c r="G509" i="13" s="1"/>
  <c r="B509" i="13"/>
  <c r="H508" i="13"/>
  <c r="G508" i="13"/>
  <c r="C508" i="13"/>
  <c r="B508" i="13"/>
  <c r="H507" i="13"/>
  <c r="G507" i="13"/>
  <c r="C507" i="13"/>
  <c r="B507" i="13"/>
  <c r="H506" i="13"/>
  <c r="C506" i="13"/>
  <c r="G506" i="13" s="1"/>
  <c r="B506" i="13"/>
  <c r="H505" i="13"/>
  <c r="C505" i="13"/>
  <c r="G505" i="13" s="1"/>
  <c r="B505" i="13"/>
  <c r="J505" i="13" s="1"/>
  <c r="H504" i="13"/>
  <c r="G504" i="13"/>
  <c r="C504" i="13"/>
  <c r="B504" i="13"/>
  <c r="H503" i="13"/>
  <c r="G503" i="13"/>
  <c r="C503" i="13"/>
  <c r="B503" i="13"/>
  <c r="I503" i="13" s="1"/>
  <c r="H502" i="13"/>
  <c r="G502" i="13"/>
  <c r="C502" i="13"/>
  <c r="B502" i="13"/>
  <c r="H501" i="13"/>
  <c r="C501" i="13"/>
  <c r="G501" i="13" s="1"/>
  <c r="B501" i="13"/>
  <c r="J501" i="13" s="1"/>
  <c r="I500" i="13"/>
  <c r="H500" i="13"/>
  <c r="J500" i="13" s="1"/>
  <c r="G500" i="13"/>
  <c r="C500" i="13"/>
  <c r="B500" i="13"/>
  <c r="H499" i="13"/>
  <c r="C499" i="13"/>
  <c r="G499" i="13" s="1"/>
  <c r="B499" i="13"/>
  <c r="J499" i="13" s="1"/>
  <c r="H498" i="13"/>
  <c r="G498" i="13"/>
  <c r="C498" i="13"/>
  <c r="B498" i="13"/>
  <c r="H497" i="13"/>
  <c r="C497" i="13"/>
  <c r="G497" i="13" s="1"/>
  <c r="B497" i="13"/>
  <c r="H496" i="13"/>
  <c r="G496" i="13"/>
  <c r="I496" i="13" s="1"/>
  <c r="C496" i="13"/>
  <c r="B496" i="13"/>
  <c r="H495" i="13"/>
  <c r="C495" i="13"/>
  <c r="G495" i="13" s="1"/>
  <c r="B495" i="13"/>
  <c r="H494" i="13"/>
  <c r="C494" i="13"/>
  <c r="G494" i="13" s="1"/>
  <c r="B494" i="13"/>
  <c r="H493" i="13"/>
  <c r="C493" i="13"/>
  <c r="G493" i="13" s="1"/>
  <c r="B493" i="13"/>
  <c r="J493" i="13" s="1"/>
  <c r="H492" i="13"/>
  <c r="G492" i="13"/>
  <c r="C492" i="13"/>
  <c r="B492" i="13"/>
  <c r="H491" i="13"/>
  <c r="C491" i="13"/>
  <c r="G491" i="13" s="1"/>
  <c r="B491" i="13"/>
  <c r="H490" i="13"/>
  <c r="G490" i="13"/>
  <c r="C490" i="13"/>
  <c r="B490" i="13"/>
  <c r="H489" i="13"/>
  <c r="J489" i="13" s="1"/>
  <c r="C489" i="13"/>
  <c r="G489" i="13" s="1"/>
  <c r="B489" i="13"/>
  <c r="H488" i="13"/>
  <c r="G488" i="13"/>
  <c r="C488" i="13"/>
  <c r="B488" i="13"/>
  <c r="J488" i="13" s="1"/>
  <c r="H487" i="13"/>
  <c r="C487" i="13"/>
  <c r="G487" i="13" s="1"/>
  <c r="B487" i="13"/>
  <c r="H486" i="13"/>
  <c r="G486" i="13"/>
  <c r="C486" i="13"/>
  <c r="B486" i="13"/>
  <c r="H485" i="13"/>
  <c r="C485" i="13"/>
  <c r="G485" i="13" s="1"/>
  <c r="I485" i="13" s="1"/>
  <c r="B485" i="13"/>
  <c r="H484" i="13"/>
  <c r="G484" i="13"/>
  <c r="C484" i="13"/>
  <c r="B484" i="13"/>
  <c r="J484" i="13" s="1"/>
  <c r="H483" i="13"/>
  <c r="G483" i="13"/>
  <c r="C483" i="13"/>
  <c r="B483" i="13"/>
  <c r="H482" i="13"/>
  <c r="C482" i="13"/>
  <c r="G482" i="13" s="1"/>
  <c r="B482" i="13"/>
  <c r="H481" i="13"/>
  <c r="C481" i="13"/>
  <c r="G481" i="13" s="1"/>
  <c r="B481" i="13"/>
  <c r="I481" i="13" s="1"/>
  <c r="H480" i="13"/>
  <c r="G480" i="13"/>
  <c r="C480" i="13"/>
  <c r="B480" i="13"/>
  <c r="H479" i="13"/>
  <c r="C479" i="13"/>
  <c r="G479" i="13" s="1"/>
  <c r="B479" i="13"/>
  <c r="H478" i="13"/>
  <c r="G478" i="13"/>
  <c r="C478" i="13"/>
  <c r="B478" i="13"/>
  <c r="H477" i="13"/>
  <c r="C477" i="13"/>
  <c r="G477" i="13" s="1"/>
  <c r="B477" i="13"/>
  <c r="I477" i="13" s="1"/>
  <c r="H476" i="13"/>
  <c r="G476" i="13"/>
  <c r="C476" i="13"/>
  <c r="B476" i="13"/>
  <c r="H475" i="13"/>
  <c r="G475" i="13"/>
  <c r="C475" i="13"/>
  <c r="B475" i="13"/>
  <c r="I475" i="13" s="1"/>
  <c r="H474" i="13"/>
  <c r="G474" i="13"/>
  <c r="C474" i="13"/>
  <c r="B474" i="13"/>
  <c r="H473" i="13"/>
  <c r="C473" i="13"/>
  <c r="G473" i="13" s="1"/>
  <c r="I473" i="13" s="1"/>
  <c r="B473" i="13"/>
  <c r="I472" i="13"/>
  <c r="H472" i="13"/>
  <c r="J472" i="13" s="1"/>
  <c r="G472" i="13"/>
  <c r="C472" i="13"/>
  <c r="B472" i="13"/>
  <c r="H471" i="13"/>
  <c r="C471" i="13"/>
  <c r="G471" i="13" s="1"/>
  <c r="B471" i="13"/>
  <c r="H470" i="13"/>
  <c r="G470" i="13"/>
  <c r="C470" i="13"/>
  <c r="B470" i="13"/>
  <c r="H469" i="13"/>
  <c r="C469" i="13"/>
  <c r="G469" i="13" s="1"/>
  <c r="B469" i="13"/>
  <c r="J468" i="13"/>
  <c r="H468" i="13"/>
  <c r="G468" i="13"/>
  <c r="C468" i="13"/>
  <c r="B468" i="13"/>
  <c r="H467" i="13"/>
  <c r="G467" i="13"/>
  <c r="C467" i="13"/>
  <c r="B467" i="13"/>
  <c r="H466" i="13"/>
  <c r="C466" i="13"/>
  <c r="G466" i="13" s="1"/>
  <c r="B466" i="13"/>
  <c r="H465" i="13"/>
  <c r="C465" i="13"/>
  <c r="G465" i="13" s="1"/>
  <c r="B465" i="13"/>
  <c r="I465" i="13" s="1"/>
  <c r="H464" i="13"/>
  <c r="G464" i="13"/>
  <c r="C464" i="13"/>
  <c r="B464" i="13"/>
  <c r="H463" i="13"/>
  <c r="C463" i="13"/>
  <c r="G463" i="13" s="1"/>
  <c r="B463" i="13"/>
  <c r="H462" i="13"/>
  <c r="G462" i="13"/>
  <c r="C462" i="13"/>
  <c r="B462" i="13"/>
  <c r="H461" i="13"/>
  <c r="C461" i="13"/>
  <c r="G461" i="13" s="1"/>
  <c r="B461" i="13"/>
  <c r="H460" i="13"/>
  <c r="G460" i="13"/>
  <c r="C460" i="13"/>
  <c r="B460" i="13"/>
  <c r="J460" i="13" s="1"/>
  <c r="I459" i="13"/>
  <c r="H459" i="13"/>
  <c r="G459" i="13"/>
  <c r="C459" i="13"/>
  <c r="B459" i="13"/>
  <c r="H458" i="13"/>
  <c r="C458" i="13"/>
  <c r="G458" i="13" s="1"/>
  <c r="B458" i="13"/>
  <c r="J457" i="13"/>
  <c r="I457" i="13"/>
  <c r="H457" i="13"/>
  <c r="C457" i="13"/>
  <c r="G457" i="13" s="1"/>
  <c r="B457" i="13"/>
  <c r="H456" i="13"/>
  <c r="G456" i="13"/>
  <c r="I456" i="13" s="1"/>
  <c r="C456" i="13"/>
  <c r="B456" i="13"/>
  <c r="H455" i="13"/>
  <c r="C455" i="13"/>
  <c r="G455" i="13" s="1"/>
  <c r="B455" i="13"/>
  <c r="H454" i="13"/>
  <c r="G454" i="13"/>
  <c r="C454" i="13"/>
  <c r="B454" i="13"/>
  <c r="I453" i="13"/>
  <c r="H453" i="13"/>
  <c r="C453" i="13"/>
  <c r="G453" i="13" s="1"/>
  <c r="B453" i="13"/>
  <c r="H452" i="13"/>
  <c r="G452" i="13"/>
  <c r="C452" i="13"/>
  <c r="B452" i="13"/>
  <c r="J452" i="13" s="1"/>
  <c r="H451" i="13"/>
  <c r="G451" i="13"/>
  <c r="C451" i="13"/>
  <c r="B451" i="13"/>
  <c r="H450" i="13"/>
  <c r="C450" i="13"/>
  <c r="G450" i="13" s="1"/>
  <c r="B450" i="13"/>
  <c r="H449" i="13"/>
  <c r="C449" i="13"/>
  <c r="G449" i="13" s="1"/>
  <c r="B449" i="13"/>
  <c r="H448" i="13"/>
  <c r="G448" i="13"/>
  <c r="C448" i="13"/>
  <c r="B448" i="13"/>
  <c r="J448" i="13" s="1"/>
  <c r="H447" i="13"/>
  <c r="C447" i="13"/>
  <c r="G447" i="13" s="1"/>
  <c r="B447" i="13"/>
  <c r="H446" i="13"/>
  <c r="G446" i="13"/>
  <c r="C446" i="13"/>
  <c r="B446" i="13"/>
  <c r="H445" i="13"/>
  <c r="C445" i="13"/>
  <c r="G445" i="13" s="1"/>
  <c r="B445" i="13"/>
  <c r="H444" i="13"/>
  <c r="G444" i="13"/>
  <c r="C444" i="13"/>
  <c r="B444" i="13"/>
  <c r="J444" i="13" s="1"/>
  <c r="H443" i="13"/>
  <c r="G443" i="13"/>
  <c r="I443" i="13" s="1"/>
  <c r="C443" i="13"/>
  <c r="B443" i="13"/>
  <c r="H442" i="13"/>
  <c r="G442" i="13"/>
  <c r="C442" i="13"/>
  <c r="B442" i="13"/>
  <c r="I441" i="13"/>
  <c r="H441" i="13"/>
  <c r="J441" i="13" s="1"/>
  <c r="C441" i="13"/>
  <c r="G441" i="13" s="1"/>
  <c r="B441" i="13"/>
  <c r="H440" i="13"/>
  <c r="G440" i="13"/>
  <c r="C440" i="13"/>
  <c r="B440" i="13"/>
  <c r="J440" i="13" s="1"/>
  <c r="H439" i="13"/>
  <c r="C439" i="13"/>
  <c r="G439" i="13" s="1"/>
  <c r="B439" i="13"/>
  <c r="H438" i="13"/>
  <c r="G438" i="13"/>
  <c r="C438" i="13"/>
  <c r="B438" i="13"/>
  <c r="I437" i="13"/>
  <c r="H437" i="13"/>
  <c r="C437" i="13"/>
  <c r="G437" i="13" s="1"/>
  <c r="B437" i="13"/>
  <c r="H436" i="13"/>
  <c r="G436" i="13"/>
  <c r="C436" i="13"/>
  <c r="B436" i="13"/>
  <c r="J436" i="13" s="1"/>
  <c r="H435" i="13"/>
  <c r="G435" i="13"/>
  <c r="C435" i="13"/>
  <c r="B435" i="13"/>
  <c r="H434" i="13"/>
  <c r="G434" i="13"/>
  <c r="C434" i="13"/>
  <c r="B434" i="13"/>
  <c r="H433" i="13"/>
  <c r="C433" i="13"/>
  <c r="G433" i="13" s="1"/>
  <c r="B433" i="13"/>
  <c r="H432" i="13"/>
  <c r="G432" i="13"/>
  <c r="C432" i="13"/>
  <c r="B432" i="13"/>
  <c r="J432" i="13" s="1"/>
  <c r="H431" i="13"/>
  <c r="C431" i="13"/>
  <c r="G431" i="13" s="1"/>
  <c r="B431" i="13"/>
  <c r="H430" i="13"/>
  <c r="G430" i="13"/>
  <c r="C430" i="13"/>
  <c r="B430" i="13"/>
  <c r="H429" i="13"/>
  <c r="C429" i="13"/>
  <c r="G429" i="13" s="1"/>
  <c r="B429" i="13"/>
  <c r="H428" i="13"/>
  <c r="G428" i="13"/>
  <c r="C428" i="13"/>
  <c r="B428" i="13"/>
  <c r="J428" i="13" s="1"/>
  <c r="H427" i="13"/>
  <c r="G427" i="13"/>
  <c r="I427" i="13" s="1"/>
  <c r="C427" i="13"/>
  <c r="B427" i="13"/>
  <c r="H426" i="13"/>
  <c r="G426" i="13"/>
  <c r="C426" i="13"/>
  <c r="B426" i="13"/>
  <c r="H425" i="13"/>
  <c r="J425" i="13" s="1"/>
  <c r="C425" i="13"/>
  <c r="G425" i="13" s="1"/>
  <c r="I425" i="13" s="1"/>
  <c r="B425" i="13"/>
  <c r="H424" i="13"/>
  <c r="G424" i="13"/>
  <c r="C424" i="13"/>
  <c r="B424" i="13"/>
  <c r="J424" i="13" s="1"/>
  <c r="H423" i="13"/>
  <c r="C423" i="13"/>
  <c r="G423" i="13" s="1"/>
  <c r="B423" i="13"/>
  <c r="H422" i="13"/>
  <c r="G422" i="13"/>
  <c r="C422" i="13"/>
  <c r="B422" i="13"/>
  <c r="I421" i="13"/>
  <c r="H421" i="13"/>
  <c r="C421" i="13"/>
  <c r="G421" i="13" s="1"/>
  <c r="B421" i="13"/>
  <c r="H420" i="13"/>
  <c r="G420" i="13"/>
  <c r="C420" i="13"/>
  <c r="B420" i="13"/>
  <c r="J420" i="13" s="1"/>
  <c r="H419" i="13"/>
  <c r="G419" i="13"/>
  <c r="C419" i="13"/>
  <c r="B419" i="13"/>
  <c r="H418" i="13"/>
  <c r="G418" i="13"/>
  <c r="C418" i="13"/>
  <c r="B418" i="13"/>
  <c r="H417" i="13"/>
  <c r="C417" i="13"/>
  <c r="G417" i="13" s="1"/>
  <c r="B417" i="13"/>
  <c r="J417" i="13" s="1"/>
  <c r="J416" i="13"/>
  <c r="H416" i="13"/>
  <c r="G416" i="13"/>
  <c r="C416" i="13"/>
  <c r="B416" i="13"/>
  <c r="I416" i="13" s="1"/>
  <c r="H415" i="13"/>
  <c r="C415" i="13"/>
  <c r="G415" i="13" s="1"/>
  <c r="B415" i="13"/>
  <c r="J415" i="13" s="1"/>
  <c r="H414" i="13"/>
  <c r="G414" i="13"/>
  <c r="C414" i="13"/>
  <c r="B414" i="13"/>
  <c r="H413" i="13"/>
  <c r="C413" i="13"/>
  <c r="G413" i="13" s="1"/>
  <c r="B413" i="13"/>
  <c r="J413" i="13" s="1"/>
  <c r="J412" i="13"/>
  <c r="H412" i="13"/>
  <c r="G412" i="13"/>
  <c r="C412" i="13"/>
  <c r="B412" i="13"/>
  <c r="H411" i="13"/>
  <c r="G411" i="13"/>
  <c r="I411" i="13" s="1"/>
  <c r="C411" i="13"/>
  <c r="B411" i="13"/>
  <c r="H410" i="13"/>
  <c r="G410" i="13"/>
  <c r="C410" i="13"/>
  <c r="B410" i="13"/>
  <c r="H409" i="13"/>
  <c r="C409" i="13"/>
  <c r="G409" i="13" s="1"/>
  <c r="B409" i="13"/>
  <c r="I409" i="13" s="1"/>
  <c r="H408" i="13"/>
  <c r="G408" i="13"/>
  <c r="C408" i="13"/>
  <c r="B408" i="13"/>
  <c r="J408" i="13" s="1"/>
  <c r="H407" i="13"/>
  <c r="C407" i="13"/>
  <c r="G407" i="13" s="1"/>
  <c r="B407" i="13"/>
  <c r="H406" i="13"/>
  <c r="G406" i="13"/>
  <c r="C406" i="13"/>
  <c r="B406" i="13"/>
  <c r="I405" i="13"/>
  <c r="H405" i="13"/>
  <c r="C405" i="13"/>
  <c r="G405" i="13" s="1"/>
  <c r="B405" i="13"/>
  <c r="H404" i="13"/>
  <c r="G404" i="13"/>
  <c r="C404" i="13"/>
  <c r="B404" i="13"/>
  <c r="H403" i="13"/>
  <c r="G403" i="13"/>
  <c r="C403" i="13"/>
  <c r="B403" i="13"/>
  <c r="H402" i="13"/>
  <c r="G402" i="13"/>
  <c r="C402" i="13"/>
  <c r="B402" i="13"/>
  <c r="H401" i="13"/>
  <c r="C401" i="13"/>
  <c r="G401" i="13" s="1"/>
  <c r="B401" i="13"/>
  <c r="H400" i="13"/>
  <c r="J400" i="13" s="1"/>
  <c r="G400" i="13"/>
  <c r="I400" i="13" s="1"/>
  <c r="C400" i="13"/>
  <c r="B400" i="13"/>
  <c r="H399" i="13"/>
  <c r="G399" i="13"/>
  <c r="C399" i="13"/>
  <c r="B399" i="13"/>
  <c r="H398" i="13"/>
  <c r="G398" i="13"/>
  <c r="C398" i="13"/>
  <c r="B398" i="13"/>
  <c r="H397" i="13"/>
  <c r="C397" i="13"/>
  <c r="G397" i="13" s="1"/>
  <c r="B397" i="13"/>
  <c r="H396" i="13"/>
  <c r="J396" i="13" s="1"/>
  <c r="G396" i="13"/>
  <c r="C396" i="13"/>
  <c r="B396" i="13"/>
  <c r="H395" i="13"/>
  <c r="G395" i="13"/>
  <c r="C395" i="13"/>
  <c r="B395" i="13"/>
  <c r="H394" i="13"/>
  <c r="C394" i="13"/>
  <c r="G394" i="13" s="1"/>
  <c r="B394" i="13"/>
  <c r="H393" i="13"/>
  <c r="C393" i="13"/>
  <c r="G393" i="13" s="1"/>
  <c r="B393" i="13"/>
  <c r="H392" i="13"/>
  <c r="G392" i="13"/>
  <c r="C392" i="13"/>
  <c r="B392" i="13"/>
  <c r="H391" i="13"/>
  <c r="C391" i="13"/>
  <c r="G391" i="13" s="1"/>
  <c r="B391" i="13"/>
  <c r="H390" i="13"/>
  <c r="G390" i="13"/>
  <c r="C390" i="13"/>
  <c r="B390" i="13"/>
  <c r="H389" i="13"/>
  <c r="C389" i="13"/>
  <c r="G389" i="13" s="1"/>
  <c r="B389" i="13"/>
  <c r="H388" i="13"/>
  <c r="G388" i="13"/>
  <c r="C388" i="13"/>
  <c r="B388" i="13"/>
  <c r="J388" i="13" s="1"/>
  <c r="J387" i="13"/>
  <c r="H387" i="13"/>
  <c r="C387" i="13"/>
  <c r="G387" i="13" s="1"/>
  <c r="B387" i="13"/>
  <c r="H386" i="13"/>
  <c r="C386" i="13"/>
  <c r="G386" i="13" s="1"/>
  <c r="B386" i="13"/>
  <c r="H385" i="13"/>
  <c r="C385" i="13"/>
  <c r="G385" i="13" s="1"/>
  <c r="B385" i="13"/>
  <c r="H384" i="13"/>
  <c r="G384" i="13"/>
  <c r="C384" i="13"/>
  <c r="B384" i="13"/>
  <c r="I384" i="13" s="1"/>
  <c r="H383" i="13"/>
  <c r="G383" i="13"/>
  <c r="I383" i="13" s="1"/>
  <c r="C383" i="13"/>
  <c r="B383" i="13"/>
  <c r="H382" i="13"/>
  <c r="C382" i="13"/>
  <c r="G382" i="13" s="1"/>
  <c r="B382" i="13"/>
  <c r="I381" i="13"/>
  <c r="H381" i="13"/>
  <c r="J381" i="13" s="1"/>
  <c r="C381" i="13"/>
  <c r="G381" i="13" s="1"/>
  <c r="B381" i="13"/>
  <c r="H380" i="13"/>
  <c r="G380" i="13"/>
  <c r="C380" i="13"/>
  <c r="B380" i="13"/>
  <c r="H379" i="13"/>
  <c r="C379" i="13"/>
  <c r="G379" i="13" s="1"/>
  <c r="B379" i="13"/>
  <c r="H378" i="13"/>
  <c r="G378" i="13"/>
  <c r="C378" i="13"/>
  <c r="B378" i="13"/>
  <c r="H377" i="13"/>
  <c r="C377" i="13"/>
  <c r="G377" i="13" s="1"/>
  <c r="B377" i="13"/>
  <c r="H376" i="13"/>
  <c r="G376" i="13"/>
  <c r="C376" i="13"/>
  <c r="B376" i="13"/>
  <c r="H375" i="13"/>
  <c r="G375" i="13"/>
  <c r="C375" i="13"/>
  <c r="B375" i="13"/>
  <c r="J375" i="13" s="1"/>
  <c r="H374" i="13"/>
  <c r="C374" i="13"/>
  <c r="G374" i="13" s="1"/>
  <c r="B374" i="13"/>
  <c r="H373" i="13"/>
  <c r="J373" i="13" s="1"/>
  <c r="C373" i="13"/>
  <c r="G373" i="13" s="1"/>
  <c r="I373" i="13" s="1"/>
  <c r="B373" i="13"/>
  <c r="H372" i="13"/>
  <c r="G372" i="13"/>
  <c r="C372" i="13"/>
  <c r="B372" i="13"/>
  <c r="I372" i="13" s="1"/>
  <c r="H371" i="13"/>
  <c r="C371" i="13"/>
  <c r="G371" i="13" s="1"/>
  <c r="B371" i="13"/>
  <c r="H370" i="13"/>
  <c r="C370" i="13"/>
  <c r="G370" i="13" s="1"/>
  <c r="B370" i="13"/>
  <c r="H369" i="13"/>
  <c r="C369" i="13"/>
  <c r="G369" i="13" s="1"/>
  <c r="B369" i="13"/>
  <c r="J369" i="13" s="1"/>
  <c r="H368" i="13"/>
  <c r="G368" i="13"/>
  <c r="C368" i="13"/>
  <c r="B368" i="13"/>
  <c r="H367" i="13"/>
  <c r="C367" i="13"/>
  <c r="G367" i="13" s="1"/>
  <c r="B367" i="13"/>
  <c r="H366" i="13"/>
  <c r="C366" i="13"/>
  <c r="G366" i="13" s="1"/>
  <c r="B366" i="13"/>
  <c r="H365" i="13"/>
  <c r="C365" i="13"/>
  <c r="G365" i="13" s="1"/>
  <c r="B365" i="13"/>
  <c r="H364" i="13"/>
  <c r="G364" i="13"/>
  <c r="C364" i="13"/>
  <c r="B364" i="13"/>
  <c r="H363" i="13"/>
  <c r="G363" i="13"/>
  <c r="C363" i="13"/>
  <c r="B363" i="13"/>
  <c r="I363" i="13" s="1"/>
  <c r="H362" i="13"/>
  <c r="C362" i="13"/>
  <c r="G362" i="13" s="1"/>
  <c r="B362" i="13"/>
  <c r="H361" i="13"/>
  <c r="C361" i="13"/>
  <c r="G361" i="13" s="1"/>
  <c r="B361" i="13"/>
  <c r="I361" i="13" s="1"/>
  <c r="H360" i="13"/>
  <c r="J360" i="13" s="1"/>
  <c r="G360" i="13"/>
  <c r="I360" i="13" s="1"/>
  <c r="C360" i="13"/>
  <c r="B360" i="13"/>
  <c r="H359" i="13"/>
  <c r="C359" i="13"/>
  <c r="G359" i="13" s="1"/>
  <c r="B359" i="13"/>
  <c r="H358" i="13"/>
  <c r="G358" i="13"/>
  <c r="C358" i="13"/>
  <c r="B358" i="13"/>
  <c r="I357" i="13"/>
  <c r="H357" i="13"/>
  <c r="C357" i="13"/>
  <c r="G357" i="13" s="1"/>
  <c r="B357" i="13"/>
  <c r="H356" i="13"/>
  <c r="G356" i="13"/>
  <c r="I356" i="13" s="1"/>
  <c r="C356" i="13"/>
  <c r="B356" i="13"/>
  <c r="H355" i="13"/>
  <c r="C355" i="13"/>
  <c r="G355" i="13" s="1"/>
  <c r="B355" i="13"/>
  <c r="H354" i="13"/>
  <c r="G354" i="13"/>
  <c r="C354" i="13"/>
  <c r="B354" i="13"/>
  <c r="H353" i="13"/>
  <c r="C353" i="13"/>
  <c r="G353" i="13" s="1"/>
  <c r="B353" i="13"/>
  <c r="H352" i="13"/>
  <c r="G352" i="13"/>
  <c r="C352" i="13"/>
  <c r="B352" i="13"/>
  <c r="H351" i="13"/>
  <c r="C351" i="13"/>
  <c r="G351" i="13" s="1"/>
  <c r="B351" i="13"/>
  <c r="J351" i="13" s="1"/>
  <c r="H350" i="13"/>
  <c r="C350" i="13"/>
  <c r="G350" i="13" s="1"/>
  <c r="B350" i="13"/>
  <c r="H349" i="13"/>
  <c r="C349" i="13"/>
  <c r="G349" i="13" s="1"/>
  <c r="B349" i="13"/>
  <c r="J349" i="13" s="1"/>
  <c r="H348" i="13"/>
  <c r="G348" i="13"/>
  <c r="C348" i="13"/>
  <c r="B348" i="13"/>
  <c r="H347" i="13"/>
  <c r="C347" i="13"/>
  <c r="G347" i="13" s="1"/>
  <c r="B347" i="13"/>
  <c r="H346" i="13"/>
  <c r="G346" i="13"/>
  <c r="C346" i="13"/>
  <c r="B346" i="13"/>
  <c r="H345" i="13"/>
  <c r="C345" i="13"/>
  <c r="G345" i="13" s="1"/>
  <c r="B345" i="13"/>
  <c r="H344" i="13"/>
  <c r="G344" i="13"/>
  <c r="C344" i="13"/>
  <c r="B344" i="13"/>
  <c r="H343" i="13"/>
  <c r="G343" i="13"/>
  <c r="C343" i="13"/>
  <c r="B343" i="13"/>
  <c r="I343" i="13" s="1"/>
  <c r="H342" i="13"/>
  <c r="C342" i="13"/>
  <c r="G342" i="13" s="1"/>
  <c r="B342" i="13"/>
  <c r="H341" i="13"/>
  <c r="C341" i="13"/>
  <c r="G341" i="13" s="1"/>
  <c r="B341" i="13"/>
  <c r="I341" i="13" s="1"/>
  <c r="H340" i="13"/>
  <c r="G340" i="13"/>
  <c r="C340" i="13"/>
  <c r="B340" i="13"/>
  <c r="H339" i="13"/>
  <c r="C339" i="13"/>
  <c r="G339" i="13" s="1"/>
  <c r="B339" i="13"/>
  <c r="H338" i="13"/>
  <c r="C338" i="13"/>
  <c r="G338" i="13" s="1"/>
  <c r="B338" i="13"/>
  <c r="H337" i="13"/>
  <c r="J337" i="13" s="1"/>
  <c r="C337" i="13"/>
  <c r="G337" i="13" s="1"/>
  <c r="I337" i="13" s="1"/>
  <c r="B337" i="13"/>
  <c r="H336" i="13"/>
  <c r="G336" i="13"/>
  <c r="C336" i="13"/>
  <c r="B336" i="13"/>
  <c r="H335" i="13"/>
  <c r="C335" i="13"/>
  <c r="G335" i="13" s="1"/>
  <c r="B335" i="13"/>
  <c r="H334" i="13"/>
  <c r="C334" i="13"/>
  <c r="G334" i="13" s="1"/>
  <c r="B334" i="13"/>
  <c r="H333" i="13"/>
  <c r="C333" i="13"/>
  <c r="G333" i="13" s="1"/>
  <c r="B333" i="13"/>
  <c r="H332" i="13"/>
  <c r="G332" i="13"/>
  <c r="C332" i="13"/>
  <c r="B332" i="13"/>
  <c r="H331" i="13"/>
  <c r="G331" i="13"/>
  <c r="I331" i="13" s="1"/>
  <c r="C331" i="13"/>
  <c r="B331" i="13"/>
  <c r="H330" i="13"/>
  <c r="C330" i="13"/>
  <c r="G330" i="13" s="1"/>
  <c r="B330" i="13"/>
  <c r="H329" i="13"/>
  <c r="C329" i="13"/>
  <c r="G329" i="13" s="1"/>
  <c r="B329" i="13"/>
  <c r="I329" i="13" s="1"/>
  <c r="H328" i="13"/>
  <c r="G328" i="13"/>
  <c r="C328" i="13"/>
  <c r="B328" i="13"/>
  <c r="H327" i="13"/>
  <c r="C327" i="13"/>
  <c r="G327" i="13" s="1"/>
  <c r="B327" i="13"/>
  <c r="H326" i="13"/>
  <c r="G326" i="13"/>
  <c r="C326" i="13"/>
  <c r="B326" i="13"/>
  <c r="H325" i="13"/>
  <c r="C325" i="13"/>
  <c r="G325" i="13" s="1"/>
  <c r="B325" i="13"/>
  <c r="H324" i="13"/>
  <c r="G324" i="13"/>
  <c r="C324" i="13"/>
  <c r="B324" i="13"/>
  <c r="I323" i="13"/>
  <c r="H323" i="13"/>
  <c r="C323" i="13"/>
  <c r="G323" i="13" s="1"/>
  <c r="B323" i="13"/>
  <c r="H322" i="13"/>
  <c r="C322" i="13"/>
  <c r="G322" i="13" s="1"/>
  <c r="B322" i="13"/>
  <c r="H321" i="13"/>
  <c r="G321" i="13"/>
  <c r="C321" i="13"/>
  <c r="B321" i="13"/>
  <c r="H320" i="13"/>
  <c r="G320" i="13"/>
  <c r="C320" i="13"/>
  <c r="B320" i="13"/>
  <c r="I319" i="13"/>
  <c r="H319" i="13"/>
  <c r="G319" i="13"/>
  <c r="C319" i="13"/>
  <c r="B319" i="13"/>
  <c r="H318" i="13"/>
  <c r="G318" i="13"/>
  <c r="C318" i="13"/>
  <c r="B318" i="13"/>
  <c r="H317" i="13"/>
  <c r="C317" i="13"/>
  <c r="G317" i="13" s="1"/>
  <c r="B317" i="13"/>
  <c r="H316" i="13"/>
  <c r="G316" i="13"/>
  <c r="C316" i="13"/>
  <c r="B316" i="13"/>
  <c r="H315" i="13"/>
  <c r="J315" i="13" s="1"/>
  <c r="G315" i="13"/>
  <c r="C315" i="13"/>
  <c r="B315" i="13"/>
  <c r="H314" i="13"/>
  <c r="C314" i="13"/>
  <c r="G314" i="13" s="1"/>
  <c r="B314" i="13"/>
  <c r="H313" i="13"/>
  <c r="J313" i="13" s="1"/>
  <c r="C313" i="13"/>
  <c r="G313" i="13" s="1"/>
  <c r="B313" i="13"/>
  <c r="H312" i="13"/>
  <c r="G312" i="13"/>
  <c r="C312" i="13"/>
  <c r="B312" i="13"/>
  <c r="H311" i="13"/>
  <c r="C311" i="13"/>
  <c r="G311" i="13" s="1"/>
  <c r="I311" i="13" s="1"/>
  <c r="B311" i="13"/>
  <c r="H310" i="13"/>
  <c r="C310" i="13"/>
  <c r="G310" i="13" s="1"/>
  <c r="B310" i="13"/>
  <c r="H309" i="13"/>
  <c r="J309" i="13" s="1"/>
  <c r="C309" i="13"/>
  <c r="G309" i="13" s="1"/>
  <c r="I309" i="13" s="1"/>
  <c r="B309" i="13"/>
  <c r="H308" i="13"/>
  <c r="G308" i="13"/>
  <c r="C308" i="13"/>
  <c r="B308" i="13"/>
  <c r="I308" i="13" s="1"/>
  <c r="H307" i="13"/>
  <c r="C307" i="13"/>
  <c r="G307" i="13" s="1"/>
  <c r="B307" i="13"/>
  <c r="H306" i="13"/>
  <c r="C306" i="13"/>
  <c r="G306" i="13" s="1"/>
  <c r="B306" i="13"/>
  <c r="H305" i="13"/>
  <c r="G305" i="13"/>
  <c r="I305" i="13" s="1"/>
  <c r="C305" i="13"/>
  <c r="B305" i="13"/>
  <c r="J305" i="13" s="1"/>
  <c r="H304" i="13"/>
  <c r="G304" i="13"/>
  <c r="C304" i="13"/>
  <c r="B304" i="13"/>
  <c r="H303" i="13"/>
  <c r="G303" i="13"/>
  <c r="C303" i="13"/>
  <c r="B303" i="13"/>
  <c r="H302" i="13"/>
  <c r="C302" i="13"/>
  <c r="G302" i="13" s="1"/>
  <c r="B302" i="13"/>
  <c r="I302" i="13" s="1"/>
  <c r="H301" i="13"/>
  <c r="G301" i="13"/>
  <c r="C301" i="13"/>
  <c r="B301" i="13"/>
  <c r="H300" i="13"/>
  <c r="G300" i="13"/>
  <c r="C300" i="13"/>
  <c r="B300" i="13"/>
  <c r="H299" i="13"/>
  <c r="C299" i="13"/>
  <c r="G299" i="13" s="1"/>
  <c r="B299" i="13"/>
  <c r="H298" i="13"/>
  <c r="G298" i="13"/>
  <c r="C298" i="13"/>
  <c r="B298" i="13"/>
  <c r="I298" i="13" s="1"/>
  <c r="H297" i="13"/>
  <c r="G297" i="13"/>
  <c r="C297" i="13"/>
  <c r="B297" i="13"/>
  <c r="H296" i="13"/>
  <c r="G296" i="13"/>
  <c r="C296" i="13"/>
  <c r="B296" i="13"/>
  <c r="H295" i="13"/>
  <c r="J295" i="13" s="1"/>
  <c r="C295" i="13"/>
  <c r="G295" i="13" s="1"/>
  <c r="B295" i="13"/>
  <c r="H294" i="13"/>
  <c r="G294" i="13"/>
  <c r="C294" i="13"/>
  <c r="B294" i="13"/>
  <c r="H293" i="13"/>
  <c r="C293" i="13"/>
  <c r="G293" i="13" s="1"/>
  <c r="B293" i="13"/>
  <c r="H292" i="13"/>
  <c r="G292" i="13"/>
  <c r="C292" i="13"/>
  <c r="B292" i="13"/>
  <c r="H291" i="13"/>
  <c r="C291" i="13"/>
  <c r="G291" i="13" s="1"/>
  <c r="B291" i="13"/>
  <c r="H290" i="13"/>
  <c r="G290" i="13"/>
  <c r="I290" i="13" s="1"/>
  <c r="C290" i="13"/>
  <c r="B290" i="13"/>
  <c r="H289" i="13"/>
  <c r="C289" i="13"/>
  <c r="G289" i="13" s="1"/>
  <c r="B289" i="13"/>
  <c r="H288" i="13"/>
  <c r="J288" i="13" s="1"/>
  <c r="G288" i="13"/>
  <c r="C288" i="13"/>
  <c r="B288" i="13"/>
  <c r="H287" i="13"/>
  <c r="G287" i="13"/>
  <c r="C287" i="13"/>
  <c r="B287" i="13"/>
  <c r="H286" i="13"/>
  <c r="C286" i="13"/>
  <c r="G286" i="13" s="1"/>
  <c r="B286" i="13"/>
  <c r="H285" i="13"/>
  <c r="C285" i="13"/>
  <c r="G285" i="13" s="1"/>
  <c r="B285" i="13"/>
  <c r="H284" i="13"/>
  <c r="J284" i="13" s="1"/>
  <c r="G284" i="13"/>
  <c r="I284" i="13" s="1"/>
  <c r="C284" i="13"/>
  <c r="B284" i="13"/>
  <c r="H283" i="13"/>
  <c r="G283" i="13"/>
  <c r="C283" i="13"/>
  <c r="B283" i="13"/>
  <c r="J283" i="13" s="1"/>
  <c r="H282" i="13"/>
  <c r="C282" i="13"/>
  <c r="G282" i="13" s="1"/>
  <c r="B282" i="13"/>
  <c r="H281" i="13"/>
  <c r="C281" i="13"/>
  <c r="G281" i="13" s="1"/>
  <c r="B281" i="13"/>
  <c r="J281" i="13" s="1"/>
  <c r="H280" i="13"/>
  <c r="G280" i="13"/>
  <c r="C280" i="13"/>
  <c r="B280" i="13"/>
  <c r="H279" i="13"/>
  <c r="C279" i="13"/>
  <c r="G279" i="13" s="1"/>
  <c r="B279" i="13"/>
  <c r="H278" i="13"/>
  <c r="C278" i="13"/>
  <c r="G278" i="13" s="1"/>
  <c r="B278" i="13"/>
  <c r="H277" i="13"/>
  <c r="C277" i="13"/>
  <c r="G277" i="13" s="1"/>
  <c r="B277" i="13"/>
  <c r="J277" i="13" s="1"/>
  <c r="H276" i="13"/>
  <c r="G276" i="13"/>
  <c r="C276" i="13"/>
  <c r="B276" i="13"/>
  <c r="H275" i="13"/>
  <c r="C275" i="13"/>
  <c r="G275" i="13" s="1"/>
  <c r="B275" i="13"/>
  <c r="H274" i="13"/>
  <c r="C274" i="13"/>
  <c r="G274" i="13" s="1"/>
  <c r="B274" i="13"/>
  <c r="H273" i="13"/>
  <c r="J273" i="13" s="1"/>
  <c r="G273" i="13"/>
  <c r="I273" i="13" s="1"/>
  <c r="C273" i="13"/>
  <c r="B273" i="13"/>
  <c r="H272" i="13"/>
  <c r="G272" i="13"/>
  <c r="C272" i="13"/>
  <c r="B272" i="13"/>
  <c r="J272" i="13" s="1"/>
  <c r="H271" i="13"/>
  <c r="G271" i="13"/>
  <c r="C271" i="13"/>
  <c r="B271" i="13"/>
  <c r="H270" i="13"/>
  <c r="C270" i="13"/>
  <c r="G270" i="13" s="1"/>
  <c r="B270" i="13"/>
  <c r="I269" i="13"/>
  <c r="H269" i="13"/>
  <c r="J269" i="13" s="1"/>
  <c r="G269" i="13"/>
  <c r="C269" i="13"/>
  <c r="B269" i="13"/>
  <c r="H268" i="13"/>
  <c r="G268" i="13"/>
  <c r="C268" i="13"/>
  <c r="B268" i="13"/>
  <c r="H267" i="13"/>
  <c r="C267" i="13"/>
  <c r="G267" i="13" s="1"/>
  <c r="B267" i="13"/>
  <c r="H266" i="13"/>
  <c r="G266" i="13"/>
  <c r="C266" i="13"/>
  <c r="B266" i="13"/>
  <c r="I266" i="13" s="1"/>
  <c r="H265" i="13"/>
  <c r="C265" i="13"/>
  <c r="G265" i="13" s="1"/>
  <c r="I265" i="13" s="1"/>
  <c r="B265" i="13"/>
  <c r="H264" i="13"/>
  <c r="G264" i="13"/>
  <c r="C264" i="13"/>
  <c r="B264" i="13"/>
  <c r="H263" i="13"/>
  <c r="C263" i="13"/>
  <c r="G263" i="13" s="1"/>
  <c r="B263" i="13"/>
  <c r="H262" i="13"/>
  <c r="G262" i="13"/>
  <c r="C262" i="13"/>
  <c r="B262" i="13"/>
  <c r="I262" i="13" s="1"/>
  <c r="H261" i="13"/>
  <c r="C261" i="13"/>
  <c r="G261" i="13" s="1"/>
  <c r="B261" i="13"/>
  <c r="H260" i="13"/>
  <c r="G260" i="13"/>
  <c r="C260" i="13"/>
  <c r="B260" i="13"/>
  <c r="H259" i="13"/>
  <c r="C259" i="13"/>
  <c r="G259" i="13" s="1"/>
  <c r="B259" i="13"/>
  <c r="I259" i="13" s="1"/>
  <c r="H258" i="13"/>
  <c r="C258" i="13"/>
  <c r="G258" i="13" s="1"/>
  <c r="B258" i="13"/>
  <c r="H257" i="13"/>
  <c r="G257" i="13"/>
  <c r="C257" i="13"/>
  <c r="B257" i="13"/>
  <c r="H256" i="13"/>
  <c r="G256" i="13"/>
  <c r="C256" i="13"/>
  <c r="B256" i="13"/>
  <c r="H255" i="13"/>
  <c r="G255" i="13"/>
  <c r="C255" i="13"/>
  <c r="B255" i="13"/>
  <c r="I255" i="13" s="1"/>
  <c r="H254" i="13"/>
  <c r="C254" i="13"/>
  <c r="G254" i="13" s="1"/>
  <c r="B254" i="13"/>
  <c r="H253" i="13"/>
  <c r="C253" i="13"/>
  <c r="G253" i="13" s="1"/>
  <c r="B253" i="13"/>
  <c r="H252" i="13"/>
  <c r="G252" i="13"/>
  <c r="C252" i="13"/>
  <c r="B252" i="13"/>
  <c r="H251" i="13"/>
  <c r="G251" i="13"/>
  <c r="C251" i="13"/>
  <c r="B251" i="13"/>
  <c r="H250" i="13"/>
  <c r="G250" i="13"/>
  <c r="C250" i="13"/>
  <c r="B250" i="13"/>
  <c r="H249" i="13"/>
  <c r="C249" i="13"/>
  <c r="G249" i="13" s="1"/>
  <c r="B249" i="13"/>
  <c r="H248" i="13"/>
  <c r="G248" i="13"/>
  <c r="C248" i="13"/>
  <c r="B248" i="13"/>
  <c r="H247" i="13"/>
  <c r="G247" i="13"/>
  <c r="C247" i="13"/>
  <c r="B247" i="13"/>
  <c r="I247" i="13" s="1"/>
  <c r="H246" i="13"/>
  <c r="C246" i="13"/>
  <c r="G246" i="13" s="1"/>
  <c r="B246" i="13"/>
  <c r="H245" i="13"/>
  <c r="C245" i="13"/>
  <c r="G245" i="13" s="1"/>
  <c r="B245" i="13"/>
  <c r="H244" i="13"/>
  <c r="G244" i="13"/>
  <c r="C244" i="13"/>
  <c r="B244" i="13"/>
  <c r="H243" i="13"/>
  <c r="C243" i="13"/>
  <c r="G243" i="13" s="1"/>
  <c r="B243" i="13"/>
  <c r="H242" i="13"/>
  <c r="C242" i="13"/>
  <c r="G242" i="13" s="1"/>
  <c r="B242" i="13"/>
  <c r="H241" i="13"/>
  <c r="J241" i="13" s="1"/>
  <c r="G241" i="13"/>
  <c r="C241" i="13"/>
  <c r="B241" i="13"/>
  <c r="H240" i="13"/>
  <c r="G240" i="13"/>
  <c r="C240" i="13"/>
  <c r="B240" i="13"/>
  <c r="H239" i="13"/>
  <c r="C239" i="13"/>
  <c r="G239" i="13" s="1"/>
  <c r="B239" i="13"/>
  <c r="H238" i="13"/>
  <c r="C238" i="13"/>
  <c r="G238" i="13" s="1"/>
  <c r="B238" i="13"/>
  <c r="H237" i="13"/>
  <c r="G237" i="13"/>
  <c r="C237" i="13"/>
  <c r="B237" i="13"/>
  <c r="J237" i="13" s="1"/>
  <c r="H236" i="13"/>
  <c r="G236" i="13"/>
  <c r="C236" i="13"/>
  <c r="B236" i="13"/>
  <c r="H235" i="13"/>
  <c r="C235" i="13"/>
  <c r="G235" i="13" s="1"/>
  <c r="B235" i="13"/>
  <c r="H234" i="13"/>
  <c r="G234" i="13"/>
  <c r="I234" i="13" s="1"/>
  <c r="C234" i="13"/>
  <c r="B234" i="13"/>
  <c r="H233" i="13"/>
  <c r="C233" i="13"/>
  <c r="G233" i="13" s="1"/>
  <c r="B233" i="13"/>
  <c r="J233" i="13" s="1"/>
  <c r="H232" i="13"/>
  <c r="G232" i="13"/>
  <c r="C232" i="13"/>
  <c r="B232" i="13"/>
  <c r="H231" i="13"/>
  <c r="C231" i="13"/>
  <c r="G231" i="13" s="1"/>
  <c r="B231" i="13"/>
  <c r="H230" i="13"/>
  <c r="G230" i="13"/>
  <c r="C230" i="13"/>
  <c r="B230" i="13"/>
  <c r="H229" i="13"/>
  <c r="G229" i="13"/>
  <c r="C229" i="13"/>
  <c r="B229" i="13"/>
  <c r="H228" i="13"/>
  <c r="G228" i="13"/>
  <c r="C228" i="13"/>
  <c r="B228" i="13"/>
  <c r="H227" i="13"/>
  <c r="C227" i="13"/>
  <c r="G227" i="13" s="1"/>
  <c r="B227" i="13"/>
  <c r="H226" i="13"/>
  <c r="G226" i="13"/>
  <c r="C226" i="13"/>
  <c r="B226" i="13"/>
  <c r="I226" i="13" s="1"/>
  <c r="H225" i="13"/>
  <c r="C225" i="13"/>
  <c r="G225" i="13" s="1"/>
  <c r="B225" i="13"/>
  <c r="H224" i="13"/>
  <c r="G224" i="13"/>
  <c r="C224" i="13"/>
  <c r="B224" i="13"/>
  <c r="J224" i="13" s="1"/>
  <c r="H223" i="13"/>
  <c r="G223" i="13"/>
  <c r="C223" i="13"/>
  <c r="B223" i="13"/>
  <c r="J223" i="13" s="1"/>
  <c r="H222" i="13"/>
  <c r="C222" i="13"/>
  <c r="G222" i="13" s="1"/>
  <c r="B222" i="13"/>
  <c r="H221" i="13"/>
  <c r="C221" i="13"/>
  <c r="G221" i="13" s="1"/>
  <c r="B221" i="13"/>
  <c r="J221" i="13" s="1"/>
  <c r="H220" i="13"/>
  <c r="G220" i="13"/>
  <c r="C220" i="13"/>
  <c r="B220" i="13"/>
  <c r="H219" i="13"/>
  <c r="C219" i="13"/>
  <c r="G219" i="13" s="1"/>
  <c r="B219" i="13"/>
  <c r="J219" i="13" s="1"/>
  <c r="H218" i="13"/>
  <c r="G218" i="13"/>
  <c r="C218" i="13"/>
  <c r="B218" i="13"/>
  <c r="H217" i="13"/>
  <c r="C217" i="13"/>
  <c r="G217" i="13" s="1"/>
  <c r="B217" i="13"/>
  <c r="H216" i="13"/>
  <c r="G216" i="13"/>
  <c r="C216" i="13"/>
  <c r="B216" i="13"/>
  <c r="H215" i="13"/>
  <c r="G215" i="13"/>
  <c r="C215" i="13"/>
  <c r="B215" i="13"/>
  <c r="I215" i="13" s="1"/>
  <c r="H214" i="13"/>
  <c r="C214" i="13"/>
  <c r="G214" i="13" s="1"/>
  <c r="B214" i="13"/>
  <c r="H213" i="13"/>
  <c r="C213" i="13"/>
  <c r="G213" i="13" s="1"/>
  <c r="B213" i="13"/>
  <c r="I213" i="13" s="1"/>
  <c r="H212" i="13"/>
  <c r="G212" i="13"/>
  <c r="C212" i="13"/>
  <c r="B212" i="13"/>
  <c r="H211" i="13"/>
  <c r="C211" i="13"/>
  <c r="G211" i="13" s="1"/>
  <c r="B211" i="13"/>
  <c r="H210" i="13"/>
  <c r="C210" i="13"/>
  <c r="G210" i="13" s="1"/>
  <c r="B210" i="13"/>
  <c r="J209" i="13"/>
  <c r="H209" i="13"/>
  <c r="G209" i="13"/>
  <c r="C209" i="13"/>
  <c r="B209" i="13"/>
  <c r="H208" i="13"/>
  <c r="G208" i="13"/>
  <c r="C208" i="13"/>
  <c r="B208" i="13"/>
  <c r="H207" i="13"/>
  <c r="G207" i="13"/>
  <c r="C207" i="13"/>
  <c r="B207" i="13"/>
  <c r="H206" i="13"/>
  <c r="C206" i="13"/>
  <c r="G206" i="13" s="1"/>
  <c r="B206" i="13"/>
  <c r="J205" i="13"/>
  <c r="H205" i="13"/>
  <c r="C205" i="13"/>
  <c r="G205" i="13" s="1"/>
  <c r="B205" i="13"/>
  <c r="H204" i="13"/>
  <c r="G204" i="13"/>
  <c r="C204" i="13"/>
  <c r="B204" i="13"/>
  <c r="H203" i="13"/>
  <c r="G203" i="13"/>
  <c r="C203" i="13"/>
  <c r="B203" i="13"/>
  <c r="H202" i="13"/>
  <c r="G202" i="13"/>
  <c r="C202" i="13"/>
  <c r="B202" i="13"/>
  <c r="H201" i="13"/>
  <c r="G201" i="13"/>
  <c r="C201" i="13"/>
  <c r="B201" i="13"/>
  <c r="H200" i="13"/>
  <c r="G200" i="13"/>
  <c r="C200" i="13"/>
  <c r="B200" i="13"/>
  <c r="H199" i="13"/>
  <c r="C199" i="13"/>
  <c r="G199" i="13" s="1"/>
  <c r="B199" i="13"/>
  <c r="H198" i="13"/>
  <c r="G198" i="13"/>
  <c r="C198" i="13"/>
  <c r="B198" i="13"/>
  <c r="H197" i="13"/>
  <c r="C197" i="13"/>
  <c r="G197" i="13" s="1"/>
  <c r="B197" i="13"/>
  <c r="H196" i="13"/>
  <c r="G196" i="13"/>
  <c r="C196" i="13"/>
  <c r="B196" i="13"/>
  <c r="J196" i="13" s="1"/>
  <c r="H195" i="13"/>
  <c r="C195" i="13"/>
  <c r="G195" i="13" s="1"/>
  <c r="B195" i="13"/>
  <c r="H194" i="13"/>
  <c r="C194" i="13"/>
  <c r="G194" i="13" s="1"/>
  <c r="B194" i="13"/>
  <c r="H193" i="13"/>
  <c r="G193" i="13"/>
  <c r="C193" i="13"/>
  <c r="B193" i="13"/>
  <c r="H192" i="13"/>
  <c r="G192" i="13"/>
  <c r="C192" i="13"/>
  <c r="B192" i="13"/>
  <c r="H191" i="13"/>
  <c r="G191" i="13"/>
  <c r="C191" i="13"/>
  <c r="B191" i="13"/>
  <c r="H190" i="13"/>
  <c r="C190" i="13"/>
  <c r="G190" i="13" s="1"/>
  <c r="B190" i="13"/>
  <c r="H189" i="13"/>
  <c r="C189" i="13"/>
  <c r="G189" i="13" s="1"/>
  <c r="B189" i="13"/>
  <c r="H188" i="13"/>
  <c r="J188" i="13" s="1"/>
  <c r="G188" i="13"/>
  <c r="I188" i="13" s="1"/>
  <c r="C188" i="13"/>
  <c r="B188" i="13"/>
  <c r="H187" i="13"/>
  <c r="G187" i="13"/>
  <c r="C187" i="13"/>
  <c r="B187" i="13"/>
  <c r="I187" i="13" s="1"/>
  <c r="H186" i="13"/>
  <c r="C186" i="13"/>
  <c r="G186" i="13" s="1"/>
  <c r="B186" i="13"/>
  <c r="H185" i="13"/>
  <c r="C185" i="13"/>
  <c r="G185" i="13" s="1"/>
  <c r="B185" i="13"/>
  <c r="H184" i="13"/>
  <c r="J184" i="13" s="1"/>
  <c r="G184" i="13"/>
  <c r="I184" i="13" s="1"/>
  <c r="C184" i="13"/>
  <c r="B184" i="13"/>
  <c r="H183" i="13"/>
  <c r="C183" i="13"/>
  <c r="G183" i="13" s="1"/>
  <c r="B183" i="13"/>
  <c r="H182" i="13"/>
  <c r="G182" i="13"/>
  <c r="C182" i="13"/>
  <c r="B182" i="13"/>
  <c r="H181" i="13"/>
  <c r="C181" i="13"/>
  <c r="G181" i="13" s="1"/>
  <c r="B181" i="13"/>
  <c r="H180" i="13"/>
  <c r="G180" i="13"/>
  <c r="C180" i="13"/>
  <c r="B180" i="13"/>
  <c r="H179" i="13"/>
  <c r="G179" i="13"/>
  <c r="C179" i="13"/>
  <c r="B179" i="13"/>
  <c r="H178" i="13"/>
  <c r="C178" i="13"/>
  <c r="G178" i="13" s="1"/>
  <c r="B178" i="13"/>
  <c r="H177" i="13"/>
  <c r="G177" i="13"/>
  <c r="I177" i="13" s="1"/>
  <c r="C177" i="13"/>
  <c r="B177" i="13"/>
  <c r="H176" i="13"/>
  <c r="G176" i="13"/>
  <c r="C176" i="13"/>
  <c r="B176" i="13"/>
  <c r="I176" i="13" s="1"/>
  <c r="H175" i="13"/>
  <c r="C175" i="13"/>
  <c r="G175" i="13" s="1"/>
  <c r="B175" i="13"/>
  <c r="H174" i="13"/>
  <c r="C174" i="13"/>
  <c r="G174" i="13" s="1"/>
  <c r="B174" i="13"/>
  <c r="I174" i="13" s="1"/>
  <c r="H173" i="13"/>
  <c r="C173" i="13"/>
  <c r="G173" i="13" s="1"/>
  <c r="B173" i="13"/>
  <c r="H172" i="13"/>
  <c r="G172" i="13"/>
  <c r="C172" i="13"/>
  <c r="B172" i="13"/>
  <c r="H171" i="13"/>
  <c r="G171" i="13"/>
  <c r="C171" i="13"/>
  <c r="B171" i="13"/>
  <c r="H170" i="13"/>
  <c r="G170" i="13"/>
  <c r="C170" i="13"/>
  <c r="B170" i="13"/>
  <c r="H169" i="13"/>
  <c r="C169" i="13"/>
  <c r="G169" i="13" s="1"/>
  <c r="B169" i="13"/>
  <c r="H168" i="13"/>
  <c r="G168" i="13"/>
  <c r="C168" i="13"/>
  <c r="B168" i="13"/>
  <c r="H167" i="13"/>
  <c r="G167" i="13"/>
  <c r="C167" i="13"/>
  <c r="B167" i="13"/>
  <c r="H166" i="13"/>
  <c r="C166" i="13"/>
  <c r="G166" i="13" s="1"/>
  <c r="B166" i="13"/>
  <c r="H165" i="13"/>
  <c r="C165" i="13"/>
  <c r="G165" i="13" s="1"/>
  <c r="B165" i="13"/>
  <c r="H164" i="13"/>
  <c r="G164" i="13"/>
  <c r="C164" i="13"/>
  <c r="B164" i="13"/>
  <c r="H163" i="13"/>
  <c r="C163" i="13"/>
  <c r="G163" i="13" s="1"/>
  <c r="B163" i="13"/>
  <c r="H162" i="13"/>
  <c r="C162" i="13"/>
  <c r="G162" i="13" s="1"/>
  <c r="B162" i="13"/>
  <c r="I161" i="13"/>
  <c r="H161" i="13"/>
  <c r="J161" i="13" s="1"/>
  <c r="G161" i="13"/>
  <c r="C161" i="13"/>
  <c r="B161" i="13"/>
  <c r="H160" i="13"/>
  <c r="C160" i="13"/>
  <c r="G160" i="13" s="1"/>
  <c r="B160" i="13"/>
  <c r="J159" i="13"/>
  <c r="I159" i="13"/>
  <c r="H159" i="13"/>
  <c r="C159" i="13"/>
  <c r="G159" i="13" s="1"/>
  <c r="B159" i="13"/>
  <c r="H158" i="13"/>
  <c r="G158" i="13"/>
  <c r="C158" i="13"/>
  <c r="B158" i="13"/>
  <c r="H157" i="13"/>
  <c r="C157" i="13"/>
  <c r="G157" i="13" s="1"/>
  <c r="B157" i="13"/>
  <c r="H156" i="13"/>
  <c r="C156" i="13"/>
  <c r="G156" i="13" s="1"/>
  <c r="B156" i="13"/>
  <c r="I155" i="13"/>
  <c r="H155" i="13"/>
  <c r="J155" i="13" s="1"/>
  <c r="C155" i="13"/>
  <c r="G155" i="13" s="1"/>
  <c r="B155" i="13"/>
  <c r="H154" i="13"/>
  <c r="G154" i="13"/>
  <c r="C154" i="13"/>
  <c r="B154" i="13"/>
  <c r="H153" i="13"/>
  <c r="C153" i="13"/>
  <c r="G153" i="13" s="1"/>
  <c r="B153" i="13"/>
  <c r="H152" i="13"/>
  <c r="G152" i="13"/>
  <c r="C152" i="13"/>
  <c r="B152" i="13"/>
  <c r="J152" i="13" s="1"/>
  <c r="H151" i="13"/>
  <c r="C151" i="13"/>
  <c r="G151" i="13" s="1"/>
  <c r="B151" i="13"/>
  <c r="H150" i="13"/>
  <c r="C150" i="13"/>
  <c r="G150" i="13" s="1"/>
  <c r="B150" i="13"/>
  <c r="H149" i="13"/>
  <c r="C149" i="13"/>
  <c r="G149" i="13" s="1"/>
  <c r="B149" i="13"/>
  <c r="J149" i="13" s="1"/>
  <c r="H148" i="13"/>
  <c r="C148" i="13"/>
  <c r="G148" i="13" s="1"/>
  <c r="B148" i="13"/>
  <c r="H147" i="13"/>
  <c r="C147" i="13"/>
  <c r="G147" i="13" s="1"/>
  <c r="B147" i="13"/>
  <c r="H146" i="13"/>
  <c r="C146" i="13"/>
  <c r="G146" i="13" s="1"/>
  <c r="B146" i="13"/>
  <c r="J146" i="13" s="1"/>
  <c r="H145" i="13"/>
  <c r="J145" i="13" s="1"/>
  <c r="G145" i="13"/>
  <c r="C145" i="13"/>
  <c r="B145" i="13"/>
  <c r="H144" i="13"/>
  <c r="C144" i="13"/>
  <c r="G144" i="13" s="1"/>
  <c r="B144" i="13"/>
  <c r="I143" i="13"/>
  <c r="H143" i="13"/>
  <c r="J143" i="13" s="1"/>
  <c r="C143" i="13"/>
  <c r="G143" i="13" s="1"/>
  <c r="B143" i="13"/>
  <c r="H142" i="13"/>
  <c r="G142" i="13"/>
  <c r="C142" i="13"/>
  <c r="B142" i="13"/>
  <c r="H141" i="13"/>
  <c r="G141" i="13"/>
  <c r="C141" i="13"/>
  <c r="B141" i="13"/>
  <c r="H140" i="13"/>
  <c r="C140" i="13"/>
  <c r="G140" i="13" s="1"/>
  <c r="B140" i="13"/>
  <c r="H139" i="13"/>
  <c r="C139" i="13"/>
  <c r="G139" i="13" s="1"/>
  <c r="I139" i="13" s="1"/>
  <c r="B139" i="13"/>
  <c r="H138" i="13"/>
  <c r="G138" i="13"/>
  <c r="C138" i="13"/>
  <c r="B138" i="13"/>
  <c r="H137" i="13"/>
  <c r="C137" i="13"/>
  <c r="G137" i="13" s="1"/>
  <c r="B137" i="13"/>
  <c r="H136" i="13"/>
  <c r="G136" i="13"/>
  <c r="C136" i="13"/>
  <c r="B136" i="13"/>
  <c r="H135" i="13"/>
  <c r="C135" i="13"/>
  <c r="G135" i="13" s="1"/>
  <c r="B135" i="13"/>
  <c r="J135" i="13" s="1"/>
  <c r="J134" i="13"/>
  <c r="H134" i="13"/>
  <c r="C134" i="13"/>
  <c r="G134" i="13" s="1"/>
  <c r="B134" i="13"/>
  <c r="H133" i="13"/>
  <c r="C133" i="13"/>
  <c r="G133" i="13" s="1"/>
  <c r="B133" i="13"/>
  <c r="J133" i="13" s="1"/>
  <c r="H132" i="13"/>
  <c r="J132" i="13" s="1"/>
  <c r="C132" i="13"/>
  <c r="G132" i="13" s="1"/>
  <c r="B132" i="13"/>
  <c r="H131" i="13"/>
  <c r="C131" i="13"/>
  <c r="G131" i="13" s="1"/>
  <c r="B131" i="13"/>
  <c r="J130" i="13"/>
  <c r="I130" i="13"/>
  <c r="H130" i="13"/>
  <c r="C130" i="13"/>
  <c r="G130" i="13" s="1"/>
  <c r="B130" i="13"/>
  <c r="H129" i="13"/>
  <c r="G129" i="13"/>
  <c r="C129" i="13"/>
  <c r="B129" i="13"/>
  <c r="H128" i="13"/>
  <c r="G128" i="13"/>
  <c r="C128" i="13"/>
  <c r="B128" i="13"/>
  <c r="H127" i="13"/>
  <c r="C127" i="13"/>
  <c r="G127" i="13" s="1"/>
  <c r="B127" i="13"/>
  <c r="J127" i="13" s="1"/>
  <c r="H126" i="13"/>
  <c r="J126" i="13" s="1"/>
  <c r="G126" i="13"/>
  <c r="C126" i="13"/>
  <c r="B126" i="13"/>
  <c r="H125" i="13"/>
  <c r="C125" i="13"/>
  <c r="G125" i="13" s="1"/>
  <c r="B125" i="13"/>
  <c r="H124" i="13"/>
  <c r="C124" i="13"/>
  <c r="G124" i="13" s="1"/>
  <c r="B124" i="13"/>
  <c r="H123" i="13"/>
  <c r="C123" i="13"/>
  <c r="G123" i="13" s="1"/>
  <c r="B123" i="13"/>
  <c r="H122" i="13"/>
  <c r="C122" i="13"/>
  <c r="G122" i="13" s="1"/>
  <c r="B122" i="13"/>
  <c r="H121" i="13"/>
  <c r="C121" i="13"/>
  <c r="G121" i="13" s="1"/>
  <c r="B121" i="13"/>
  <c r="H120" i="13"/>
  <c r="J120" i="13" s="1"/>
  <c r="G120" i="13"/>
  <c r="C120" i="13"/>
  <c r="B120" i="13"/>
  <c r="H119" i="13"/>
  <c r="C119" i="13"/>
  <c r="G119" i="13" s="1"/>
  <c r="B119" i="13"/>
  <c r="J118" i="13"/>
  <c r="H118" i="13"/>
  <c r="C118" i="13"/>
  <c r="G118" i="13" s="1"/>
  <c r="B118" i="13"/>
  <c r="H117" i="13"/>
  <c r="C117" i="13"/>
  <c r="G117" i="13" s="1"/>
  <c r="B117" i="13"/>
  <c r="H116" i="13"/>
  <c r="J116" i="13" s="1"/>
  <c r="G116" i="13"/>
  <c r="C116" i="13"/>
  <c r="B116" i="13"/>
  <c r="H115" i="13"/>
  <c r="C115" i="13"/>
  <c r="G115" i="13" s="1"/>
  <c r="B115" i="13"/>
  <c r="H114" i="13"/>
  <c r="J114" i="13" s="1"/>
  <c r="C114" i="13"/>
  <c r="G114" i="13" s="1"/>
  <c r="I114" i="13" s="1"/>
  <c r="B114" i="13"/>
  <c r="H113" i="13"/>
  <c r="G113" i="13"/>
  <c r="C113" i="13"/>
  <c r="B113" i="13"/>
  <c r="H112" i="13"/>
  <c r="C112" i="13"/>
  <c r="G112" i="13" s="1"/>
  <c r="B112" i="13"/>
  <c r="H111" i="13"/>
  <c r="C111" i="13"/>
  <c r="G111" i="13" s="1"/>
  <c r="B111" i="13"/>
  <c r="H110" i="13"/>
  <c r="G110" i="13"/>
  <c r="C110" i="13"/>
  <c r="B110" i="13"/>
  <c r="H109" i="13"/>
  <c r="C109" i="13"/>
  <c r="G109" i="13" s="1"/>
  <c r="B109" i="13"/>
  <c r="H108" i="13"/>
  <c r="C108" i="13"/>
  <c r="G108" i="13" s="1"/>
  <c r="B108" i="13"/>
  <c r="H107" i="13"/>
  <c r="C107" i="13"/>
  <c r="G107" i="13" s="1"/>
  <c r="B107" i="13"/>
  <c r="H106" i="13"/>
  <c r="C106" i="13"/>
  <c r="G106" i="13" s="1"/>
  <c r="B106" i="13"/>
  <c r="H105" i="13"/>
  <c r="C105" i="13"/>
  <c r="G105" i="13" s="1"/>
  <c r="B105" i="13"/>
  <c r="H104" i="13"/>
  <c r="G104" i="13"/>
  <c r="C104" i="13"/>
  <c r="B104" i="13"/>
  <c r="H103" i="13"/>
  <c r="C103" i="13"/>
  <c r="G103" i="13" s="1"/>
  <c r="B103" i="13"/>
  <c r="J103" i="13" s="1"/>
  <c r="H102" i="13"/>
  <c r="C102" i="13"/>
  <c r="G102" i="13" s="1"/>
  <c r="B102" i="13"/>
  <c r="H101" i="13"/>
  <c r="C101" i="13"/>
  <c r="G101" i="13" s="1"/>
  <c r="B101" i="13"/>
  <c r="J101" i="13" s="1"/>
  <c r="H100" i="13"/>
  <c r="G100" i="13"/>
  <c r="C100" i="13"/>
  <c r="B100" i="13"/>
  <c r="H99" i="13"/>
  <c r="C99" i="13"/>
  <c r="G99" i="13" s="1"/>
  <c r="B99" i="13"/>
  <c r="H98" i="13"/>
  <c r="C98" i="13"/>
  <c r="G98" i="13" s="1"/>
  <c r="B98" i="13"/>
  <c r="J97" i="13"/>
  <c r="H97" i="13"/>
  <c r="G97" i="13"/>
  <c r="C97" i="13"/>
  <c r="B97" i="13"/>
  <c r="H96" i="13"/>
  <c r="C96" i="13"/>
  <c r="G96" i="13" s="1"/>
  <c r="B96" i="13"/>
  <c r="J95" i="13"/>
  <c r="I95" i="13"/>
  <c r="H95" i="13"/>
  <c r="C95" i="13"/>
  <c r="G95" i="13" s="1"/>
  <c r="B95" i="13"/>
  <c r="H94" i="13"/>
  <c r="G94" i="13"/>
  <c r="C94" i="13"/>
  <c r="B94" i="13"/>
  <c r="I94" i="13" s="1"/>
  <c r="H93" i="13"/>
  <c r="G93" i="13"/>
  <c r="C93" i="13"/>
  <c r="B93" i="13"/>
  <c r="H92" i="13"/>
  <c r="C92" i="13"/>
  <c r="G92" i="13" s="1"/>
  <c r="B92" i="13"/>
  <c r="I91" i="13"/>
  <c r="H91" i="13"/>
  <c r="C91" i="13"/>
  <c r="G91" i="13" s="1"/>
  <c r="B91" i="13"/>
  <c r="H90" i="13"/>
  <c r="J90" i="13" s="1"/>
  <c r="C90" i="13"/>
  <c r="G90" i="13" s="1"/>
  <c r="B90" i="13"/>
  <c r="H89" i="13"/>
  <c r="C89" i="13"/>
  <c r="G89" i="13" s="1"/>
  <c r="B89" i="13"/>
  <c r="H88" i="13"/>
  <c r="G88" i="13"/>
  <c r="C88" i="13"/>
  <c r="B88" i="13"/>
  <c r="I87" i="13"/>
  <c r="H87" i="13"/>
  <c r="C87" i="13"/>
  <c r="G87" i="13" s="1"/>
  <c r="B87" i="13"/>
  <c r="H86" i="13"/>
  <c r="C86" i="13"/>
  <c r="G86" i="13" s="1"/>
  <c r="B86" i="13"/>
  <c r="J86" i="13" s="1"/>
  <c r="I85" i="13"/>
  <c r="H85" i="13"/>
  <c r="J85" i="13" s="1"/>
  <c r="C85" i="13"/>
  <c r="G85" i="13" s="1"/>
  <c r="B85" i="13"/>
  <c r="H84" i="13"/>
  <c r="C84" i="13"/>
  <c r="G84" i="13" s="1"/>
  <c r="B84" i="13"/>
  <c r="H83" i="13"/>
  <c r="C83" i="13"/>
  <c r="G83" i="13" s="1"/>
  <c r="B83" i="13"/>
  <c r="H82" i="13"/>
  <c r="C82" i="13"/>
  <c r="G82" i="13" s="1"/>
  <c r="B82" i="13"/>
  <c r="H81" i="13"/>
  <c r="G81" i="13"/>
  <c r="C81" i="13"/>
  <c r="B81" i="13"/>
  <c r="I81" i="13" s="1"/>
  <c r="H80" i="13"/>
  <c r="G80" i="13"/>
  <c r="C80" i="13"/>
  <c r="B80" i="13"/>
  <c r="H79" i="13"/>
  <c r="J79" i="13" s="1"/>
  <c r="C79" i="13"/>
  <c r="G79" i="13" s="1"/>
  <c r="I79" i="13" s="1"/>
  <c r="B79" i="13"/>
  <c r="H78" i="13"/>
  <c r="G78" i="13"/>
  <c r="C78" i="13"/>
  <c r="B78" i="13"/>
  <c r="J78" i="13" s="1"/>
  <c r="H77" i="13"/>
  <c r="C77" i="13"/>
  <c r="G77" i="13" s="1"/>
  <c r="B77" i="13"/>
  <c r="H76" i="13"/>
  <c r="C76" i="13"/>
  <c r="G76" i="13" s="1"/>
  <c r="B76" i="13"/>
  <c r="H75" i="13"/>
  <c r="C75" i="13"/>
  <c r="G75" i="13" s="1"/>
  <c r="B75" i="13"/>
  <c r="I75" i="13" s="1"/>
  <c r="H74" i="13"/>
  <c r="G74" i="13"/>
  <c r="C74" i="13"/>
  <c r="B74" i="13"/>
  <c r="H73" i="13"/>
  <c r="C73" i="13"/>
  <c r="G73" i="13" s="1"/>
  <c r="B73" i="13"/>
  <c r="H72" i="13"/>
  <c r="G72" i="13"/>
  <c r="C72" i="13"/>
  <c r="B72" i="13"/>
  <c r="H71" i="13"/>
  <c r="C71" i="13"/>
  <c r="G71" i="13" s="1"/>
  <c r="B71" i="13"/>
  <c r="H70" i="13"/>
  <c r="J70" i="13" s="1"/>
  <c r="C70" i="13"/>
  <c r="G70" i="13" s="1"/>
  <c r="B70" i="13"/>
  <c r="H69" i="13"/>
  <c r="C69" i="13"/>
  <c r="G69" i="13" s="1"/>
  <c r="I69" i="13" s="1"/>
  <c r="B69" i="13"/>
  <c r="H68" i="13"/>
  <c r="C68" i="13"/>
  <c r="G68" i="13" s="1"/>
  <c r="B68" i="13"/>
  <c r="J68" i="13" s="1"/>
  <c r="H67" i="13"/>
  <c r="C67" i="13"/>
  <c r="G67" i="13" s="1"/>
  <c r="B67" i="13"/>
  <c r="H66" i="13"/>
  <c r="C66" i="13"/>
  <c r="G66" i="13" s="1"/>
  <c r="B66" i="13"/>
  <c r="J66" i="13" s="1"/>
  <c r="H65" i="13"/>
  <c r="J65" i="13" s="1"/>
  <c r="G65" i="13"/>
  <c r="I65" i="13" s="1"/>
  <c r="C65" i="13"/>
  <c r="B65" i="13"/>
  <c r="H64" i="13"/>
  <c r="C64" i="13"/>
  <c r="G64" i="13" s="1"/>
  <c r="B64" i="13"/>
  <c r="H63" i="13"/>
  <c r="C63" i="13"/>
  <c r="G63" i="13" s="1"/>
  <c r="I63" i="13" s="1"/>
  <c r="B63" i="13"/>
  <c r="H62" i="13"/>
  <c r="G62" i="13"/>
  <c r="C62" i="13"/>
  <c r="B62" i="13"/>
  <c r="H61" i="13"/>
  <c r="C61" i="13"/>
  <c r="G61" i="13" s="1"/>
  <c r="B61" i="13"/>
  <c r="H60" i="13"/>
  <c r="G60" i="13"/>
  <c r="C60" i="13"/>
  <c r="B60" i="13"/>
  <c r="H59" i="13"/>
  <c r="C59" i="13"/>
  <c r="G59" i="13" s="1"/>
  <c r="B59" i="13"/>
  <c r="I59" i="13" s="1"/>
  <c r="H58" i="13"/>
  <c r="G58" i="13"/>
  <c r="C58" i="13"/>
  <c r="B58" i="13"/>
  <c r="H57" i="13"/>
  <c r="C57" i="13"/>
  <c r="G57" i="13" s="1"/>
  <c r="B57" i="13"/>
  <c r="H56" i="13"/>
  <c r="G56" i="13"/>
  <c r="C56" i="13"/>
  <c r="B56" i="13"/>
  <c r="H55" i="13"/>
  <c r="C55" i="13"/>
  <c r="G55" i="13" s="1"/>
  <c r="B55" i="13"/>
  <c r="H54" i="13"/>
  <c r="J54" i="13" s="1"/>
  <c r="C54" i="13"/>
  <c r="G54" i="13" s="1"/>
  <c r="B54" i="13"/>
  <c r="H53" i="13"/>
  <c r="C53" i="13"/>
  <c r="G53" i="13" s="1"/>
  <c r="B53" i="13"/>
  <c r="H52" i="13"/>
  <c r="C52" i="13"/>
  <c r="G52" i="13" s="1"/>
  <c r="B52" i="13"/>
  <c r="J52" i="13" s="1"/>
  <c r="H51" i="13"/>
  <c r="C51" i="13"/>
  <c r="G51" i="13" s="1"/>
  <c r="B51" i="13"/>
  <c r="H50" i="13"/>
  <c r="C50" i="13"/>
  <c r="G50" i="13" s="1"/>
  <c r="I50" i="13" s="1"/>
  <c r="B50" i="13"/>
  <c r="H49" i="13"/>
  <c r="G49" i="13"/>
  <c r="C49" i="13"/>
  <c r="B49" i="13"/>
  <c r="H48" i="13"/>
  <c r="C48" i="13"/>
  <c r="G48" i="13" s="1"/>
  <c r="B48" i="13"/>
  <c r="H47" i="13"/>
  <c r="C47" i="13"/>
  <c r="G47" i="13" s="1"/>
  <c r="B47" i="13"/>
  <c r="I47" i="13" s="1"/>
  <c r="J46" i="13"/>
  <c r="H46" i="13"/>
  <c r="C46" i="13"/>
  <c r="G46" i="13" s="1"/>
  <c r="B46" i="13"/>
  <c r="H45" i="13"/>
  <c r="C45" i="13"/>
  <c r="G45" i="13" s="1"/>
  <c r="B45" i="13"/>
  <c r="J44" i="13"/>
  <c r="H44" i="13"/>
  <c r="C44" i="13"/>
  <c r="G44" i="13" s="1"/>
  <c r="B44" i="13"/>
  <c r="H43" i="13"/>
  <c r="C43" i="13"/>
  <c r="G43" i="13" s="1"/>
  <c r="B43" i="13"/>
  <c r="H42" i="13"/>
  <c r="J42" i="13" s="1"/>
  <c r="G42" i="13"/>
  <c r="I42" i="13" s="1"/>
  <c r="C42" i="13"/>
  <c r="B42" i="13"/>
  <c r="H41" i="13"/>
  <c r="C41" i="13"/>
  <c r="G41" i="13" s="1"/>
  <c r="B41" i="13"/>
  <c r="J41" i="13" s="1"/>
  <c r="H40" i="13"/>
  <c r="J40" i="13" s="1"/>
  <c r="G40" i="13"/>
  <c r="C40" i="13"/>
  <c r="B40" i="13"/>
  <c r="H39" i="13"/>
  <c r="C39" i="13"/>
  <c r="G39" i="13" s="1"/>
  <c r="B39" i="13"/>
  <c r="H38" i="13"/>
  <c r="J38" i="13" s="1"/>
  <c r="C38" i="13"/>
  <c r="G38" i="13" s="1"/>
  <c r="I38" i="13" s="1"/>
  <c r="B38" i="13"/>
  <c r="H37" i="13"/>
  <c r="C37" i="13"/>
  <c r="G37" i="13" s="1"/>
  <c r="B37" i="13"/>
  <c r="H36" i="13"/>
  <c r="C36" i="13"/>
  <c r="G36" i="13" s="1"/>
  <c r="B36" i="13"/>
  <c r="H35" i="13"/>
  <c r="C35" i="13"/>
  <c r="G35" i="13" s="1"/>
  <c r="B35" i="13"/>
  <c r="H34" i="13"/>
  <c r="C34" i="13"/>
  <c r="G34" i="13" s="1"/>
  <c r="B34" i="13"/>
  <c r="H33" i="13"/>
  <c r="C33" i="13"/>
  <c r="G33" i="13" s="1"/>
  <c r="B33" i="13"/>
  <c r="H32" i="13"/>
  <c r="G32" i="13"/>
  <c r="C32" i="13"/>
  <c r="B32" i="13"/>
  <c r="H31" i="13"/>
  <c r="C31" i="13"/>
  <c r="G31" i="13" s="1"/>
  <c r="B31" i="13"/>
  <c r="H30" i="13"/>
  <c r="C30" i="13"/>
  <c r="G30" i="13" s="1"/>
  <c r="B30" i="13"/>
  <c r="H29" i="13"/>
  <c r="J29" i="13" s="1"/>
  <c r="C29" i="13"/>
  <c r="G29" i="13" s="1"/>
  <c r="B29" i="13"/>
  <c r="H28" i="13"/>
  <c r="G28" i="13"/>
  <c r="C28" i="13"/>
  <c r="B28" i="13"/>
  <c r="H27" i="13"/>
  <c r="J27" i="13" s="1"/>
  <c r="C27" i="13"/>
  <c r="G27" i="13" s="1"/>
  <c r="B27" i="13"/>
  <c r="H26" i="13"/>
  <c r="C26" i="13"/>
  <c r="G26" i="13" s="1"/>
  <c r="B26" i="13"/>
  <c r="J26" i="13" s="1"/>
  <c r="H25" i="13"/>
  <c r="J25" i="13" s="1"/>
  <c r="G25" i="13"/>
  <c r="I25" i="13" s="1"/>
  <c r="C25" i="13"/>
  <c r="B25" i="13"/>
  <c r="H24" i="13"/>
  <c r="C24" i="13"/>
  <c r="G24" i="13" s="1"/>
  <c r="B24" i="13"/>
  <c r="H23" i="13"/>
  <c r="C23" i="13"/>
  <c r="G23" i="13" s="1"/>
  <c r="B23" i="13"/>
  <c r="H22" i="13"/>
  <c r="C22" i="13"/>
  <c r="G22" i="13" s="1"/>
  <c r="B22" i="13"/>
  <c r="H21" i="13"/>
  <c r="C21" i="13"/>
  <c r="G21" i="13" s="1"/>
  <c r="B21" i="13"/>
  <c r="H20" i="13"/>
  <c r="C20" i="13"/>
  <c r="G20" i="13" s="1"/>
  <c r="B20" i="13"/>
  <c r="H19" i="13"/>
  <c r="J19" i="13" s="1"/>
  <c r="C19" i="13"/>
  <c r="G19" i="13" s="1"/>
  <c r="B19" i="13"/>
  <c r="H18" i="13"/>
  <c r="C18" i="13"/>
  <c r="G18" i="13" s="1"/>
  <c r="B18" i="13"/>
  <c r="H17" i="13"/>
  <c r="C17" i="13"/>
  <c r="G17" i="13" s="1"/>
  <c r="B17" i="13"/>
  <c r="H16" i="13"/>
  <c r="C16" i="13"/>
  <c r="G16" i="13" s="1"/>
  <c r="B16" i="13"/>
  <c r="H15" i="13"/>
  <c r="C15" i="13"/>
  <c r="G15" i="13" s="1"/>
  <c r="B15" i="13"/>
  <c r="J15" i="13" s="1"/>
  <c r="H14" i="13"/>
  <c r="C14" i="13"/>
  <c r="G14" i="13" s="1"/>
  <c r="B14" i="13"/>
  <c r="H13" i="13"/>
  <c r="C13" i="13"/>
  <c r="G13" i="13" s="1"/>
  <c r="B13" i="13"/>
  <c r="H12" i="13"/>
  <c r="C12" i="13"/>
  <c r="G12" i="13" s="1"/>
  <c r="B12" i="13"/>
  <c r="J12" i="13" s="1"/>
  <c r="C7" i="13"/>
  <c r="B7" i="13"/>
  <c r="AA41" i="17"/>
  <c r="O41" i="17"/>
  <c r="AU40" i="17"/>
  <c r="AI40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14" i="17"/>
  <c r="AY10" i="17"/>
  <c r="AY40" i="17" s="1"/>
  <c r="AQ10" i="17"/>
  <c r="AQ40" i="17" s="1"/>
  <c r="AO10" i="17"/>
  <c r="AO40" i="17" s="1"/>
  <c r="AI10" i="17"/>
  <c r="AG10" i="17"/>
  <c r="AG40" i="17" s="1"/>
  <c r="AE10" i="17"/>
  <c r="AE40" i="17" s="1"/>
  <c r="AA10" i="17"/>
  <c r="AA40" i="17" s="1"/>
  <c r="W10" i="17"/>
  <c r="W40" i="17" s="1"/>
  <c r="Q10" i="17"/>
  <c r="Q40" i="17" s="1"/>
  <c r="O10" i="17"/>
  <c r="O40" i="17" s="1"/>
  <c r="N10" i="17"/>
  <c r="N40" i="17" s="1"/>
  <c r="M10" i="17"/>
  <c r="M40" i="17" s="1"/>
  <c r="AY8" i="17"/>
  <c r="AX8" i="17"/>
  <c r="AW8" i="17"/>
  <c r="AV8" i="17"/>
  <c r="AU8" i="17"/>
  <c r="AU10" i="17" s="1"/>
  <c r="AT8" i="17"/>
  <c r="AS8" i="17"/>
  <c r="AR8" i="17"/>
  <c r="AQ8" i="17"/>
  <c r="AP8" i="17"/>
  <c r="AO8" i="17"/>
  <c r="AN8" i="17"/>
  <c r="AN10" i="17" s="1"/>
  <c r="AN40" i="17" s="1"/>
  <c r="AM8" i="17"/>
  <c r="AM10" i="17" s="1"/>
  <c r="AM40" i="17" s="1"/>
  <c r="AM41" i="17" s="1"/>
  <c r="AL8" i="17"/>
  <c r="AK8" i="17"/>
  <c r="AJ8" i="17"/>
  <c r="AI8" i="17"/>
  <c r="AH8" i="17"/>
  <c r="AG8" i="17"/>
  <c r="AF8" i="17"/>
  <c r="AF10" i="17" s="1"/>
  <c r="AF40" i="17" s="1"/>
  <c r="AE8" i="17"/>
  <c r="AD8" i="17"/>
  <c r="AC8" i="17"/>
  <c r="AB8" i="17"/>
  <c r="AA8" i="17"/>
  <c r="Z8" i="17"/>
  <c r="Y8" i="17"/>
  <c r="Y10" i="17" s="1"/>
  <c r="Y40" i="17" s="1"/>
  <c r="X8" i="17"/>
  <c r="X10" i="17" s="1"/>
  <c r="X40" i="17" s="1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K10" i="17" s="1"/>
  <c r="K40" i="17" s="1"/>
  <c r="J8" i="17"/>
  <c r="I8" i="17"/>
  <c r="I10" i="17" s="1"/>
  <c r="I40" i="17" s="1"/>
  <c r="H8" i="17"/>
  <c r="H10" i="17" s="1"/>
  <c r="H40" i="17" s="1"/>
  <c r="G8" i="17"/>
  <c r="G10" i="17" s="1"/>
  <c r="G40" i="17" s="1"/>
  <c r="I43" i="17" s="1"/>
  <c r="F8" i="17"/>
  <c r="F10" i="17" s="1"/>
  <c r="F40" i="17" s="1"/>
  <c r="E8" i="17"/>
  <c r="E10" i="17" s="1"/>
  <c r="E40" i="17" s="1"/>
  <c r="D8" i="17"/>
  <c r="D10" i="17" s="1"/>
  <c r="D40" i="17" s="1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V10" i="17" s="1"/>
  <c r="V40" i="17" s="1"/>
  <c r="U7" i="17"/>
  <c r="T7" i="17"/>
  <c r="S7" i="17"/>
  <c r="S10" i="17" s="1"/>
  <c r="S40" i="17" s="1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I1008" i="13" l="1"/>
  <c r="J1003" i="13"/>
  <c r="J1002" i="13"/>
  <c r="J999" i="13"/>
  <c r="J998" i="13"/>
  <c r="J994" i="13"/>
  <c r="J992" i="13"/>
  <c r="J986" i="13"/>
  <c r="J983" i="13"/>
  <c r="J981" i="13"/>
  <c r="J979" i="13"/>
  <c r="I978" i="13"/>
  <c r="J978" i="13"/>
  <c r="I976" i="13"/>
  <c r="J972" i="13"/>
  <c r="J970" i="13"/>
  <c r="I961" i="13"/>
  <c r="J950" i="13"/>
  <c r="J938" i="13"/>
  <c r="I937" i="13"/>
  <c r="J937" i="13"/>
  <c r="I925" i="13"/>
  <c r="J925" i="13"/>
  <c r="J922" i="13"/>
  <c r="J920" i="13"/>
  <c r="J918" i="13"/>
  <c r="J916" i="13"/>
  <c r="J912" i="13"/>
  <c r="I910" i="13"/>
  <c r="I902" i="13"/>
  <c r="J902" i="13"/>
  <c r="I894" i="13"/>
  <c r="J894" i="13"/>
  <c r="J891" i="13"/>
  <c r="J879" i="13"/>
  <c r="J878" i="13"/>
  <c r="J875" i="13"/>
  <c r="I874" i="13"/>
  <c r="J873" i="13"/>
  <c r="I872" i="13"/>
  <c r="J870" i="13"/>
  <c r="I862" i="13"/>
  <c r="I858" i="13"/>
  <c r="J857" i="13"/>
  <c r="I857" i="13"/>
  <c r="J851" i="13"/>
  <c r="J850" i="13"/>
  <c r="I849" i="13"/>
  <c r="I846" i="13"/>
  <c r="I837" i="13"/>
  <c r="J834" i="13"/>
  <c r="J826" i="13"/>
  <c r="J814" i="13"/>
  <c r="I813" i="13"/>
  <c r="J809" i="13"/>
  <c r="I808" i="13"/>
  <c r="J805" i="13"/>
  <c r="J797" i="13"/>
  <c r="I793" i="13"/>
  <c r="J793" i="13"/>
  <c r="I774" i="13"/>
  <c r="J773" i="13"/>
  <c r="I770" i="13"/>
  <c r="I767" i="13"/>
  <c r="I764" i="13"/>
  <c r="I763" i="13"/>
  <c r="J761" i="13"/>
  <c r="I760" i="13"/>
  <c r="I754" i="13"/>
  <c r="J751" i="13"/>
  <c r="I744" i="13"/>
  <c r="I741" i="13"/>
  <c r="J738" i="13"/>
  <c r="I732" i="13"/>
  <c r="I731" i="13"/>
  <c r="J725" i="13"/>
  <c r="I722" i="13"/>
  <c r="J721" i="13"/>
  <c r="I718" i="13"/>
  <c r="J718" i="13"/>
  <c r="I711" i="13"/>
  <c r="I707" i="13"/>
  <c r="I703" i="13"/>
  <c r="J699" i="13"/>
  <c r="I696" i="13"/>
  <c r="I693" i="13"/>
  <c r="J689" i="13"/>
  <c r="I688" i="13"/>
  <c r="J679" i="13"/>
  <c r="J671" i="13"/>
  <c r="J670" i="13"/>
  <c r="I669" i="13"/>
  <c r="I667" i="13"/>
  <c r="J659" i="13"/>
  <c r="I659" i="13"/>
  <c r="J657" i="13"/>
  <c r="J656" i="13"/>
  <c r="J651" i="13"/>
  <c r="I650" i="13"/>
  <c r="J648" i="13"/>
  <c r="J645" i="13"/>
  <c r="J635" i="13"/>
  <c r="I634" i="13"/>
  <c r="J634" i="13"/>
  <c r="I632" i="13"/>
  <c r="J631" i="13"/>
  <c r="J629" i="13"/>
  <c r="J628" i="13"/>
  <c r="I623" i="13"/>
  <c r="J622" i="13"/>
  <c r="I622" i="13"/>
  <c r="J621" i="13"/>
  <c r="I619" i="13"/>
  <c r="I615" i="13"/>
  <c r="J613" i="13"/>
  <c r="I612" i="13"/>
  <c r="I606" i="13"/>
  <c r="J605" i="13"/>
  <c r="J604" i="13"/>
  <c r="I603" i="13"/>
  <c r="J602" i="13"/>
  <c r="J598" i="13"/>
  <c r="J591" i="13"/>
  <c r="J590" i="13"/>
  <c r="I587" i="13"/>
  <c r="J584" i="13"/>
  <c r="I583" i="13"/>
  <c r="I579" i="13"/>
  <c r="I575" i="13"/>
  <c r="J574" i="13"/>
  <c r="J562" i="13"/>
  <c r="I559" i="13"/>
  <c r="J525" i="13"/>
  <c r="J524" i="13"/>
  <c r="I520" i="13"/>
  <c r="J519" i="13"/>
  <c r="J516" i="13"/>
  <c r="I511" i="13"/>
  <c r="I508" i="13"/>
  <c r="I507" i="13"/>
  <c r="J504" i="13"/>
  <c r="I499" i="13"/>
  <c r="I495" i="13"/>
  <c r="I489" i="13"/>
  <c r="J487" i="13"/>
  <c r="J485" i="13"/>
  <c r="I484" i="13"/>
  <c r="J480" i="13"/>
  <c r="J476" i="13"/>
  <c r="J473" i="13"/>
  <c r="I467" i="13"/>
  <c r="I464" i="13"/>
  <c r="I461" i="13"/>
  <c r="J456" i="13"/>
  <c r="J455" i="13"/>
  <c r="J453" i="13"/>
  <c r="I452" i="13"/>
  <c r="I451" i="13"/>
  <c r="J449" i="13"/>
  <c r="I448" i="13"/>
  <c r="J447" i="13"/>
  <c r="J445" i="13"/>
  <c r="I435" i="13"/>
  <c r="J433" i="13"/>
  <c r="I432" i="13"/>
  <c r="J431" i="13"/>
  <c r="J429" i="13"/>
  <c r="I419" i="13"/>
  <c r="J409" i="13"/>
  <c r="J404" i="13"/>
  <c r="I403" i="13"/>
  <c r="J401" i="13"/>
  <c r="I395" i="13"/>
  <c r="I393" i="13"/>
  <c r="J393" i="13"/>
  <c r="I392" i="13"/>
  <c r="I387" i="13"/>
  <c r="J384" i="13"/>
  <c r="I376" i="13"/>
  <c r="I375" i="13"/>
  <c r="J372" i="13"/>
  <c r="I368" i="13"/>
  <c r="J364" i="13"/>
  <c r="J363" i="13"/>
  <c r="J357" i="13"/>
  <c r="J356" i="13"/>
  <c r="J355" i="13"/>
  <c r="I352" i="13"/>
  <c r="J352" i="13"/>
  <c r="I349" i="13"/>
  <c r="I348" i="13"/>
  <c r="J344" i="13"/>
  <c r="I340" i="13"/>
  <c r="J340" i="13"/>
  <c r="J331" i="13"/>
  <c r="J329" i="13"/>
  <c r="I328" i="13"/>
  <c r="I325" i="13"/>
  <c r="J323" i="13"/>
  <c r="J319" i="13"/>
  <c r="I304" i="13"/>
  <c r="I295" i="13"/>
  <c r="I291" i="13"/>
  <c r="J287" i="13"/>
  <c r="I283" i="13"/>
  <c r="I280" i="13"/>
  <c r="I279" i="13"/>
  <c r="I277" i="13"/>
  <c r="J259" i="13"/>
  <c r="J255" i="13"/>
  <c r="I251" i="13"/>
  <c r="J251" i="13"/>
  <c r="I244" i="13"/>
  <c r="J244" i="13"/>
  <c r="I241" i="13"/>
  <c r="I240" i="13"/>
  <c r="I238" i="13"/>
  <c r="I230" i="13"/>
  <c r="J227" i="13"/>
  <c r="I227" i="13"/>
  <c r="I224" i="13"/>
  <c r="I223" i="13"/>
  <c r="I220" i="13"/>
  <c r="I219" i="13"/>
  <c r="J215" i="13"/>
  <c r="J213" i="13"/>
  <c r="J212" i="13"/>
  <c r="I205" i="13"/>
  <c r="I204" i="13"/>
  <c r="J201" i="13"/>
  <c r="I198" i="13"/>
  <c r="I190" i="13"/>
  <c r="J181" i="13"/>
  <c r="I180" i="13"/>
  <c r="J180" i="13"/>
  <c r="I173" i="13"/>
  <c r="J173" i="13"/>
  <c r="J171" i="13"/>
  <c r="I168" i="13"/>
  <c r="I167" i="13"/>
  <c r="I165" i="13"/>
  <c r="J165" i="13"/>
  <c r="I158" i="13"/>
  <c r="J158" i="13"/>
  <c r="I154" i="13"/>
  <c r="J150" i="13"/>
  <c r="I150" i="13"/>
  <c r="I149" i="13"/>
  <c r="J148" i="13"/>
  <c r="I145" i="13"/>
  <c r="J139" i="13"/>
  <c r="J136" i="13"/>
  <c r="I134" i="13"/>
  <c r="I122" i="13"/>
  <c r="J122" i="13"/>
  <c r="I110" i="13"/>
  <c r="J110" i="13"/>
  <c r="J104" i="13"/>
  <c r="I103" i="13"/>
  <c r="J102" i="13"/>
  <c r="I98" i="13"/>
  <c r="J94" i="13"/>
  <c r="I90" i="13"/>
  <c r="J82" i="13"/>
  <c r="J81" i="13"/>
  <c r="J75" i="13"/>
  <c r="J69" i="13"/>
  <c r="J63" i="13"/>
  <c r="J59" i="13"/>
  <c r="I53" i="13"/>
  <c r="J53" i="13"/>
  <c r="J50" i="13"/>
  <c r="I49" i="13"/>
  <c r="I39" i="13"/>
  <c r="J33" i="13"/>
  <c r="I33" i="13"/>
  <c r="I29" i="13"/>
  <c r="I24" i="13"/>
  <c r="J21" i="13"/>
  <c r="I21" i="13"/>
  <c r="J20" i="13"/>
  <c r="I16" i="13"/>
  <c r="I13" i="13"/>
  <c r="J13" i="13"/>
  <c r="I14" i="13"/>
  <c r="J100" i="13"/>
  <c r="I162" i="13"/>
  <c r="J162" i="13"/>
  <c r="J248" i="13"/>
  <c r="I248" i="13"/>
  <c r="I312" i="13"/>
  <c r="I43" i="13"/>
  <c r="I71" i="13"/>
  <c r="I86" i="13"/>
  <c r="I194" i="13"/>
  <c r="I17" i="13"/>
  <c r="I78" i="13"/>
  <c r="I117" i="13"/>
  <c r="J117" i="13"/>
  <c r="J199" i="13"/>
  <c r="I199" i="13"/>
  <c r="I276" i="13"/>
  <c r="J276" i="13"/>
  <c r="J22" i="13"/>
  <c r="I22" i="13"/>
  <c r="J231" i="13"/>
  <c r="I231" i="13"/>
  <c r="J37" i="13"/>
  <c r="I37" i="13"/>
  <c r="I55" i="13"/>
  <c r="J62" i="13"/>
  <c r="I62" i="13"/>
  <c r="I106" i="13"/>
  <c r="I111" i="13"/>
  <c r="J111" i="13"/>
  <c r="I133" i="13"/>
  <c r="I191" i="13"/>
  <c r="J191" i="13"/>
  <c r="I216" i="13"/>
  <c r="J216" i="13"/>
  <c r="J297" i="13"/>
  <c r="I297" i="13"/>
  <c r="J301" i="13"/>
  <c r="I301" i="13"/>
  <c r="I102" i="13"/>
  <c r="J106" i="13"/>
  <c r="I129" i="13"/>
  <c r="I202" i="13"/>
  <c r="J210" i="13"/>
  <c r="I210" i="13"/>
  <c r="I212" i="13"/>
  <c r="I245" i="13"/>
  <c r="J245" i="13"/>
  <c r="I332" i="13"/>
  <c r="J332" i="13"/>
  <c r="I34" i="13"/>
  <c r="J34" i="13"/>
  <c r="I30" i="13"/>
  <c r="J30" i="13"/>
  <c r="J49" i="13"/>
  <c r="J47" i="13"/>
  <c r="J98" i="13"/>
  <c r="I107" i="13"/>
  <c r="J107" i="13"/>
  <c r="I118" i="13"/>
  <c r="J123" i="13"/>
  <c r="I123" i="13"/>
  <c r="I127" i="13"/>
  <c r="J177" i="13"/>
  <c r="I179" i="13"/>
  <c r="J185" i="13"/>
  <c r="I185" i="13"/>
  <c r="J252" i="13"/>
  <c r="I252" i="13"/>
  <c r="I287" i="13"/>
  <c r="J291" i="13"/>
  <c r="J316" i="13"/>
  <c r="I316" i="13"/>
  <c r="J279" i="13"/>
  <c r="I281" i="13"/>
  <c r="J325" i="13"/>
  <c r="J341" i="13"/>
  <c r="J361" i="13"/>
  <c r="J376" i="13"/>
  <c r="J461" i="13"/>
  <c r="J463" i="13"/>
  <c r="J464" i="13"/>
  <c r="J496" i="13"/>
  <c r="J606" i="13"/>
  <c r="I626" i="13"/>
  <c r="J711" i="13"/>
  <c r="J715" i="13"/>
  <c r="I715" i="13"/>
  <c r="I719" i="13"/>
  <c r="J719" i="13"/>
  <c r="I773" i="13"/>
  <c r="J802" i="13"/>
  <c r="J853" i="13"/>
  <c r="J855" i="13"/>
  <c r="J900" i="13"/>
  <c r="I988" i="13"/>
  <c r="I556" i="13"/>
  <c r="J934" i="13"/>
  <c r="I934" i="13"/>
  <c r="J397" i="13"/>
  <c r="J469" i="13"/>
  <c r="J471" i="13"/>
  <c r="I492" i="13"/>
  <c r="J575" i="13"/>
  <c r="I655" i="13"/>
  <c r="J664" i="13"/>
  <c r="I664" i="13"/>
  <c r="I685" i="13"/>
  <c r="J771" i="13"/>
  <c r="I771" i="13"/>
  <c r="J829" i="13"/>
  <c r="I829" i="13"/>
  <c r="J958" i="13"/>
  <c r="I958" i="13"/>
  <c r="J984" i="13"/>
  <c r="I404" i="13"/>
  <c r="I420" i="13"/>
  <c r="I436" i="13"/>
  <c r="I533" i="13"/>
  <c r="J533" i="13"/>
  <c r="J552" i="13"/>
  <c r="I552" i="13"/>
  <c r="I580" i="13"/>
  <c r="J580" i="13"/>
  <c r="I660" i="13"/>
  <c r="I681" i="13"/>
  <c r="J681" i="13"/>
  <c r="I805" i="13"/>
  <c r="J926" i="13"/>
  <c r="I926" i="13"/>
  <c r="J368" i="13"/>
  <c r="J465" i="13"/>
  <c r="I527" i="13"/>
  <c r="I531" i="13"/>
  <c r="J548" i="13"/>
  <c r="I548" i="13"/>
  <c r="I591" i="13"/>
  <c r="J600" i="13"/>
  <c r="I600" i="13"/>
  <c r="J618" i="13"/>
  <c r="I618" i="13"/>
  <c r="I954" i="13"/>
  <c r="J954" i="13"/>
  <c r="J312" i="13"/>
  <c r="I336" i="13"/>
  <c r="J348" i="13"/>
  <c r="I58" i="13"/>
  <c r="J129" i="13"/>
  <c r="I142" i="13"/>
  <c r="I146" i="13"/>
  <c r="J154" i="13"/>
  <c r="I166" i="13"/>
  <c r="J187" i="13"/>
  <c r="I233" i="13"/>
  <c r="I237" i="13"/>
  <c r="I258" i="13"/>
  <c r="I270" i="13"/>
  <c r="I272" i="13"/>
  <c r="I322" i="13"/>
  <c r="J328" i="13"/>
  <c r="J336" i="13"/>
  <c r="I344" i="13"/>
  <c r="I355" i="13"/>
  <c r="I380" i="13"/>
  <c r="I397" i="13"/>
  <c r="I408" i="13"/>
  <c r="I413" i="13"/>
  <c r="I424" i="13"/>
  <c r="I429" i="13"/>
  <c r="I440" i="13"/>
  <c r="I445" i="13"/>
  <c r="I460" i="13"/>
  <c r="I469" i="13"/>
  <c r="I480" i="13"/>
  <c r="J492" i="13"/>
  <c r="I504" i="13"/>
  <c r="J508" i="13"/>
  <c r="J573" i="13"/>
  <c r="J615" i="13"/>
  <c r="J653" i="13"/>
  <c r="J675" i="13"/>
  <c r="I675" i="13"/>
  <c r="I729" i="13"/>
  <c r="J729" i="13"/>
  <c r="J790" i="13"/>
  <c r="I790" i="13"/>
  <c r="J800" i="13"/>
  <c r="I800" i="13"/>
  <c r="J821" i="13"/>
  <c r="J869" i="13"/>
  <c r="J914" i="13"/>
  <c r="I914" i="13"/>
  <c r="I916" i="13"/>
  <c r="J946" i="13"/>
  <c r="I946" i="13"/>
  <c r="I948" i="13"/>
  <c r="I12" i="13"/>
  <c r="J17" i="13"/>
  <c r="I74" i="13"/>
  <c r="J84" i="13"/>
  <c r="I18" i="13"/>
  <c r="I46" i="13"/>
  <c r="I54" i="13"/>
  <c r="J58" i="13"/>
  <c r="I66" i="13"/>
  <c r="I70" i="13"/>
  <c r="J74" i="13"/>
  <c r="J88" i="13"/>
  <c r="I101" i="13"/>
  <c r="I113" i="13"/>
  <c r="I119" i="13"/>
  <c r="I138" i="13"/>
  <c r="J142" i="13"/>
  <c r="J176" i="13"/>
  <c r="I201" i="13"/>
  <c r="J280" i="13"/>
  <c r="I288" i="13"/>
  <c r="I351" i="13"/>
  <c r="I364" i="13"/>
  <c r="I369" i="13"/>
  <c r="J380" i="13"/>
  <c r="I388" i="13"/>
  <c r="J392" i="13"/>
  <c r="I401" i="13"/>
  <c r="J405" i="13"/>
  <c r="J407" i="13"/>
  <c r="I417" i="13"/>
  <c r="J421" i="13"/>
  <c r="J423" i="13"/>
  <c r="I433" i="13"/>
  <c r="J437" i="13"/>
  <c r="J439" i="13"/>
  <c r="I449" i="13"/>
  <c r="J477" i="13"/>
  <c r="J479" i="13"/>
  <c r="I483" i="13"/>
  <c r="I488" i="13"/>
  <c r="I505" i="13"/>
  <c r="I509" i="13"/>
  <c r="I519" i="13"/>
  <c r="I521" i="13"/>
  <c r="J521" i="13"/>
  <c r="I523" i="13"/>
  <c r="I564" i="13"/>
  <c r="I571" i="13"/>
  <c r="J581" i="13"/>
  <c r="I610" i="13"/>
  <c r="J616" i="13"/>
  <c r="I616" i="13"/>
  <c r="J636" i="13"/>
  <c r="I651" i="13"/>
  <c r="I697" i="13"/>
  <c r="J697" i="13"/>
  <c r="I699" i="13"/>
  <c r="J766" i="13"/>
  <c r="I766" i="13"/>
  <c r="I794" i="13"/>
  <c r="J794" i="13"/>
  <c r="J838" i="13"/>
  <c r="I838" i="13"/>
  <c r="J848" i="13"/>
  <c r="I848" i="13"/>
  <c r="J858" i="13"/>
  <c r="J906" i="13"/>
  <c r="I906" i="13"/>
  <c r="I942" i="13"/>
  <c r="J944" i="13"/>
  <c r="I944" i="13"/>
  <c r="J308" i="13"/>
  <c r="J43" i="13"/>
  <c r="I82" i="13"/>
  <c r="I31" i="13"/>
  <c r="J56" i="13"/>
  <c r="J72" i="13"/>
  <c r="J91" i="13"/>
  <c r="I97" i="13"/>
  <c r="J113" i="13"/>
  <c r="I126" i="13"/>
  <c r="J138" i="13"/>
  <c r="J151" i="13"/>
  <c r="J164" i="13"/>
  <c r="J167" i="13"/>
  <c r="I209" i="13"/>
  <c r="J220" i="13"/>
  <c r="J265" i="13"/>
  <c r="I294" i="13"/>
  <c r="I315" i="13"/>
  <c r="I335" i="13"/>
  <c r="J343" i="13"/>
  <c r="I396" i="13"/>
  <c r="I412" i="13"/>
  <c r="I428" i="13"/>
  <c r="I444" i="13"/>
  <c r="I468" i="13"/>
  <c r="J481" i="13"/>
  <c r="J560" i="13"/>
  <c r="I560" i="13"/>
  <c r="J589" i="13"/>
  <c r="J608" i="13"/>
  <c r="I643" i="13"/>
  <c r="I713" i="13"/>
  <c r="J741" i="13"/>
  <c r="J758" i="13"/>
  <c r="I758" i="13"/>
  <c r="J859" i="13"/>
  <c r="I861" i="13"/>
  <c r="I869" i="13"/>
  <c r="I873" i="13"/>
  <c r="J966" i="13"/>
  <c r="I966" i="13"/>
  <c r="J990" i="13"/>
  <c r="I990" i="13"/>
  <c r="I476" i="13"/>
  <c r="I491" i="13"/>
  <c r="J511" i="13"/>
  <c r="J532" i="13"/>
  <c r="J537" i="13"/>
  <c r="I551" i="13"/>
  <c r="I553" i="13"/>
  <c r="I555" i="13"/>
  <c r="I563" i="13"/>
  <c r="I599" i="13"/>
  <c r="J609" i="13"/>
  <c r="J614" i="13"/>
  <c r="J625" i="13"/>
  <c r="I638" i="13"/>
  <c r="I663" i="13"/>
  <c r="J690" i="13"/>
  <c r="I694" i="13"/>
  <c r="I708" i="13"/>
  <c r="J710" i="13"/>
  <c r="I714" i="13"/>
  <c r="I726" i="13"/>
  <c r="J763" i="13"/>
  <c r="J789" i="13"/>
  <c r="J832" i="13"/>
  <c r="J843" i="13"/>
  <c r="J847" i="13"/>
  <c r="I852" i="13"/>
  <c r="I890" i="13"/>
  <c r="J909" i="13"/>
  <c r="J913" i="13"/>
  <c r="J927" i="13"/>
  <c r="J931" i="13"/>
  <c r="J935" i="13"/>
  <c r="J941" i="13"/>
  <c r="J945" i="13"/>
  <c r="J959" i="13"/>
  <c r="J965" i="13"/>
  <c r="J969" i="13"/>
  <c r="I974" i="13"/>
  <c r="J976" i="13"/>
  <c r="J989" i="13"/>
  <c r="I998" i="13"/>
  <c r="I1002" i="13"/>
  <c r="J1004" i="13"/>
  <c r="I1006" i="13"/>
  <c r="J1008" i="13"/>
  <c r="I936" i="13"/>
  <c r="J556" i="13"/>
  <c r="J564" i="13"/>
  <c r="J596" i="13"/>
  <c r="I602" i="13"/>
  <c r="I631" i="13"/>
  <c r="J641" i="13"/>
  <c r="J660" i="13"/>
  <c r="I666" i="13"/>
  <c r="J677" i="13"/>
  <c r="I679" i="13"/>
  <c r="I689" i="13"/>
  <c r="I717" i="13"/>
  <c r="I721" i="13"/>
  <c r="I781" i="13"/>
  <c r="I796" i="13"/>
  <c r="I809" i="13"/>
  <c r="I833" i="13"/>
  <c r="J865" i="13"/>
  <c r="I877" i="13"/>
  <c r="I881" i="13"/>
  <c r="I889" i="13"/>
  <c r="I1005" i="13"/>
  <c r="I1009" i="13"/>
  <c r="I501" i="13"/>
  <c r="J512" i="13"/>
  <c r="I539" i="13"/>
  <c r="I541" i="13"/>
  <c r="I543" i="13"/>
  <c r="J551" i="13"/>
  <c r="I590" i="13"/>
  <c r="I611" i="13"/>
  <c r="I627" i="13"/>
  <c r="I635" i="13"/>
  <c r="J637" i="13"/>
  <c r="I654" i="13"/>
  <c r="J693" i="13"/>
  <c r="J717" i="13"/>
  <c r="I725" i="13"/>
  <c r="I735" i="13"/>
  <c r="I777" i="13"/>
  <c r="J781" i="13"/>
  <c r="J813" i="13"/>
  <c r="J833" i="13"/>
  <c r="J877" i="13"/>
  <c r="J881" i="13"/>
  <c r="I885" i="13"/>
  <c r="I893" i="13"/>
  <c r="J895" i="13"/>
  <c r="J899" i="13"/>
  <c r="I901" i="13"/>
  <c r="J903" i="13"/>
  <c r="I905" i="13"/>
  <c r="J907" i="13"/>
  <c r="J919" i="13"/>
  <c r="J923" i="13"/>
  <c r="J939" i="13"/>
  <c r="J951" i="13"/>
  <c r="I973" i="13"/>
  <c r="I977" i="13"/>
  <c r="I981" i="13"/>
  <c r="I985" i="13"/>
  <c r="J987" i="13"/>
  <c r="I997" i="13"/>
  <c r="I1001" i="13"/>
  <c r="J1009" i="13"/>
  <c r="I561" i="13"/>
  <c r="J563" i="13"/>
  <c r="J588" i="13"/>
  <c r="J597" i="13"/>
  <c r="J611" i="13"/>
  <c r="J627" i="13"/>
  <c r="J630" i="13"/>
  <c r="J640" i="13"/>
  <c r="J644" i="13"/>
  <c r="J652" i="13"/>
  <c r="J661" i="13"/>
  <c r="I674" i="13"/>
  <c r="I686" i="13"/>
  <c r="J708" i="13"/>
  <c r="I710" i="13"/>
  <c r="J734" i="13"/>
  <c r="J755" i="13"/>
  <c r="J785" i="13"/>
  <c r="I789" i="13"/>
  <c r="J837" i="13"/>
  <c r="J874" i="13"/>
  <c r="I878" i="13"/>
  <c r="J880" i="13"/>
  <c r="J893" i="13"/>
  <c r="I897" i="13"/>
  <c r="J901" i="13"/>
  <c r="I909" i="13"/>
  <c r="I913" i="13"/>
  <c r="J915" i="13"/>
  <c r="I917" i="13"/>
  <c r="I921" i="13"/>
  <c r="I941" i="13"/>
  <c r="I945" i="13"/>
  <c r="J947" i="13"/>
  <c r="I949" i="13"/>
  <c r="I953" i="13"/>
  <c r="J955" i="13"/>
  <c r="J963" i="13"/>
  <c r="I965" i="13"/>
  <c r="J967" i="13"/>
  <c r="I969" i="13"/>
  <c r="J973" i="13"/>
  <c r="J977" i="13"/>
  <c r="J985" i="13"/>
  <c r="I989" i="13"/>
  <c r="J991" i="13"/>
  <c r="I993" i="13"/>
  <c r="J997" i="13"/>
  <c r="J1001" i="13"/>
  <c r="J1010" i="13"/>
  <c r="J141" i="13"/>
  <c r="I141" i="13"/>
  <c r="J14" i="13"/>
  <c r="J24" i="13"/>
  <c r="I27" i="13"/>
  <c r="I41" i="13"/>
  <c r="I48" i="13"/>
  <c r="J48" i="13"/>
  <c r="J55" i="13"/>
  <c r="I64" i="13"/>
  <c r="J64" i="13"/>
  <c r="J71" i="13"/>
  <c r="J77" i="13"/>
  <c r="I77" i="13"/>
  <c r="I89" i="13"/>
  <c r="J89" i="13"/>
  <c r="I156" i="13"/>
  <c r="J156" i="13"/>
  <c r="J186" i="13"/>
  <c r="I186" i="13"/>
  <c r="J208" i="13"/>
  <c r="I208" i="13"/>
  <c r="J225" i="13"/>
  <c r="I225" i="13"/>
  <c r="J246" i="13"/>
  <c r="I246" i="13"/>
  <c r="J261" i="13"/>
  <c r="I261" i="13"/>
  <c r="J303" i="13"/>
  <c r="I303" i="13"/>
  <c r="I367" i="13"/>
  <c r="J367" i="13"/>
  <c r="J382" i="13"/>
  <c r="I382" i="13"/>
  <c r="I36" i="13"/>
  <c r="J45" i="13"/>
  <c r="I45" i="13"/>
  <c r="I57" i="13"/>
  <c r="J57" i="13"/>
  <c r="J61" i="13"/>
  <c r="I61" i="13"/>
  <c r="I73" i="13"/>
  <c r="J73" i="13"/>
  <c r="I140" i="13"/>
  <c r="J140" i="13"/>
  <c r="J163" i="13"/>
  <c r="I163" i="13"/>
  <c r="J193" i="13"/>
  <c r="I193" i="13"/>
  <c r="J195" i="13"/>
  <c r="I195" i="13"/>
  <c r="J197" i="13"/>
  <c r="I197" i="13"/>
  <c r="J206" i="13"/>
  <c r="I206" i="13"/>
  <c r="J222" i="13"/>
  <c r="I222" i="13"/>
  <c r="J242" i="13"/>
  <c r="I242" i="13"/>
  <c r="I263" i="13"/>
  <c r="J263" i="13"/>
  <c r="J296" i="13"/>
  <c r="I296" i="13"/>
  <c r="I320" i="13"/>
  <c r="J320" i="13"/>
  <c r="J342" i="13"/>
  <c r="I342" i="13"/>
  <c r="I124" i="13"/>
  <c r="J124" i="13"/>
  <c r="J147" i="13"/>
  <c r="I147" i="13"/>
  <c r="I160" i="13"/>
  <c r="J160" i="13"/>
  <c r="J183" i="13"/>
  <c r="I183" i="13"/>
  <c r="J254" i="13"/>
  <c r="I254" i="13"/>
  <c r="I292" i="13"/>
  <c r="J292" i="13"/>
  <c r="J300" i="13"/>
  <c r="I300" i="13"/>
  <c r="J307" i="13"/>
  <c r="I307" i="13"/>
  <c r="J365" i="13"/>
  <c r="I365" i="13"/>
  <c r="J131" i="13"/>
  <c r="I131" i="13"/>
  <c r="I144" i="13"/>
  <c r="J144" i="13"/>
  <c r="I169" i="13"/>
  <c r="J169" i="13"/>
  <c r="I235" i="13"/>
  <c r="J235" i="13"/>
  <c r="J239" i="13"/>
  <c r="I239" i="13"/>
  <c r="J362" i="13"/>
  <c r="I362" i="13"/>
  <c r="J394" i="13"/>
  <c r="I394" i="13"/>
  <c r="I23" i="13"/>
  <c r="I203" i="13"/>
  <c r="J203" i="13"/>
  <c r="I228" i="13"/>
  <c r="J228" i="13"/>
  <c r="I256" i="13"/>
  <c r="J256" i="13"/>
  <c r="J28" i="13"/>
  <c r="I28" i="13"/>
  <c r="I92" i="13"/>
  <c r="J92" i="13"/>
  <c r="J115" i="13"/>
  <c r="I115" i="13"/>
  <c r="I128" i="13"/>
  <c r="J128" i="13"/>
  <c r="I153" i="13"/>
  <c r="J153" i="13"/>
  <c r="J18" i="13"/>
  <c r="J36" i="13"/>
  <c r="I44" i="13"/>
  <c r="I60" i="13"/>
  <c r="J60" i="13"/>
  <c r="I76" i="13"/>
  <c r="J76" i="13"/>
  <c r="J99" i="13"/>
  <c r="I99" i="13"/>
  <c r="I112" i="13"/>
  <c r="J112" i="13"/>
  <c r="J119" i="13"/>
  <c r="J125" i="13"/>
  <c r="I125" i="13"/>
  <c r="I137" i="13"/>
  <c r="J137" i="13"/>
  <c r="J175" i="13"/>
  <c r="I175" i="13"/>
  <c r="J178" i="13"/>
  <c r="I178" i="13"/>
  <c r="I181" i="13"/>
  <c r="I192" i="13"/>
  <c r="J192" i="13"/>
  <c r="J200" i="13"/>
  <c r="I200" i="13"/>
  <c r="J214" i="13"/>
  <c r="I214" i="13"/>
  <c r="J217" i="13"/>
  <c r="I217" i="13"/>
  <c r="J232" i="13"/>
  <c r="I232" i="13"/>
  <c r="J391" i="13"/>
  <c r="I391" i="13"/>
  <c r="I108" i="13"/>
  <c r="J108" i="13"/>
  <c r="J157" i="13"/>
  <c r="I157" i="13"/>
  <c r="J16" i="13"/>
  <c r="I19" i="13"/>
  <c r="I26" i="13"/>
  <c r="J31" i="13"/>
  <c r="J35" i="13"/>
  <c r="I35" i="13"/>
  <c r="J83" i="13"/>
  <c r="I83" i="13"/>
  <c r="I96" i="13"/>
  <c r="J96" i="13"/>
  <c r="J109" i="13"/>
  <c r="I109" i="13"/>
  <c r="I121" i="13"/>
  <c r="J121" i="13"/>
  <c r="I151" i="13"/>
  <c r="J170" i="13"/>
  <c r="I170" i="13"/>
  <c r="J211" i="13"/>
  <c r="I211" i="13"/>
  <c r="I249" i="13"/>
  <c r="J249" i="13"/>
  <c r="J282" i="13"/>
  <c r="I282" i="13"/>
  <c r="I285" i="13"/>
  <c r="J285" i="13"/>
  <c r="J289" i="13"/>
  <c r="I289" i="13"/>
  <c r="I347" i="13"/>
  <c r="J347" i="13"/>
  <c r="J371" i="13"/>
  <c r="I371" i="13"/>
  <c r="I385" i="13"/>
  <c r="J385" i="13"/>
  <c r="J389" i="13"/>
  <c r="I389" i="13"/>
  <c r="I15" i="13"/>
  <c r="I20" i="13"/>
  <c r="J23" i="13"/>
  <c r="J32" i="13"/>
  <c r="I32" i="13"/>
  <c r="J39" i="13"/>
  <c r="J51" i="13"/>
  <c r="I51" i="13"/>
  <c r="J67" i="13"/>
  <c r="I67" i="13"/>
  <c r="I80" i="13"/>
  <c r="J80" i="13"/>
  <c r="J87" i="13"/>
  <c r="J93" i="13"/>
  <c r="I93" i="13"/>
  <c r="I105" i="13"/>
  <c r="J105" i="13"/>
  <c r="I135" i="13"/>
  <c r="J172" i="13"/>
  <c r="I172" i="13"/>
  <c r="I189" i="13"/>
  <c r="J189" i="13"/>
  <c r="J310" i="13"/>
  <c r="I310" i="13"/>
  <c r="J345" i="13"/>
  <c r="I345" i="13"/>
  <c r="I52" i="13"/>
  <c r="I68" i="13"/>
  <c r="I84" i="13"/>
  <c r="I100" i="13"/>
  <c r="I116" i="13"/>
  <c r="I132" i="13"/>
  <c r="I148" i="13"/>
  <c r="I164" i="13"/>
  <c r="J190" i="13"/>
  <c r="J257" i="13"/>
  <c r="I257" i="13"/>
  <c r="J268" i="13"/>
  <c r="I268" i="13"/>
  <c r="J275" i="13"/>
  <c r="I275" i="13"/>
  <c r="I299" i="13"/>
  <c r="J299" i="13"/>
  <c r="J306" i="13"/>
  <c r="I306" i="13"/>
  <c r="I313" i="13"/>
  <c r="J327" i="13"/>
  <c r="I327" i="13"/>
  <c r="J374" i="13"/>
  <c r="I374" i="13"/>
  <c r="J377" i="13"/>
  <c r="I377" i="13"/>
  <c r="J286" i="13"/>
  <c r="I286" i="13"/>
  <c r="J314" i="13"/>
  <c r="I314" i="13"/>
  <c r="I317" i="13"/>
  <c r="J317" i="13"/>
  <c r="I324" i="13"/>
  <c r="J324" i="13"/>
  <c r="J339" i="13"/>
  <c r="I339" i="13"/>
  <c r="I353" i="13"/>
  <c r="J353" i="13"/>
  <c r="J386" i="13"/>
  <c r="I386" i="13"/>
  <c r="J194" i="13"/>
  <c r="J236" i="13"/>
  <c r="I236" i="13"/>
  <c r="J243" i="13"/>
  <c r="I243" i="13"/>
  <c r="I267" i="13"/>
  <c r="J267" i="13"/>
  <c r="J274" i="13"/>
  <c r="I274" i="13"/>
  <c r="J293" i="13"/>
  <c r="I293" i="13"/>
  <c r="J304" i="13"/>
  <c r="J311" i="13"/>
  <c r="J333" i="13"/>
  <c r="I333" i="13"/>
  <c r="J359" i="13"/>
  <c r="I359" i="13"/>
  <c r="I40" i="13"/>
  <c r="I56" i="13"/>
  <c r="I88" i="13"/>
  <c r="I104" i="13"/>
  <c r="I120" i="13"/>
  <c r="I136" i="13"/>
  <c r="I152" i="13"/>
  <c r="J168" i="13"/>
  <c r="I171" i="13"/>
  <c r="J174" i="13"/>
  <c r="J179" i="13"/>
  <c r="J182" i="13"/>
  <c r="I182" i="13"/>
  <c r="J207" i="13"/>
  <c r="I207" i="13"/>
  <c r="J229" i="13"/>
  <c r="I229" i="13"/>
  <c r="J250" i="13"/>
  <c r="I250" i="13"/>
  <c r="I253" i="13"/>
  <c r="J253" i="13"/>
  <c r="I260" i="13"/>
  <c r="J260" i="13"/>
  <c r="J271" i="13"/>
  <c r="I271" i="13"/>
  <c r="J321" i="13"/>
  <c r="I321" i="13"/>
  <c r="J330" i="13"/>
  <c r="I330" i="13"/>
  <c r="J350" i="13"/>
  <c r="I350" i="13"/>
  <c r="J383" i="13"/>
  <c r="I72" i="13"/>
  <c r="I196" i="13"/>
  <c r="J204" i="13"/>
  <c r="J218" i="13"/>
  <c r="I218" i="13"/>
  <c r="I221" i="13"/>
  <c r="J226" i="13"/>
  <c r="J240" i="13"/>
  <c r="J247" i="13"/>
  <c r="J264" i="13"/>
  <c r="I264" i="13"/>
  <c r="J278" i="13"/>
  <c r="I278" i="13"/>
  <c r="J318" i="13"/>
  <c r="I318" i="13"/>
  <c r="J335" i="13"/>
  <c r="J354" i="13"/>
  <c r="I354" i="13"/>
  <c r="I379" i="13"/>
  <c r="J379" i="13"/>
  <c r="J399" i="13"/>
  <c r="I399" i="13"/>
  <c r="J258" i="13"/>
  <c r="J290" i="13"/>
  <c r="J322" i="13"/>
  <c r="J334" i="13"/>
  <c r="I334" i="13"/>
  <c r="J366" i="13"/>
  <c r="I366" i="13"/>
  <c r="I493" i="13"/>
  <c r="J495" i="13"/>
  <c r="J510" i="13"/>
  <c r="I510" i="13"/>
  <c r="I525" i="13"/>
  <c r="J527" i="13"/>
  <c r="J542" i="13"/>
  <c r="I542" i="13"/>
  <c r="I557" i="13"/>
  <c r="J559" i="13"/>
  <c r="J572" i="13"/>
  <c r="I572" i="13"/>
  <c r="J576" i="13"/>
  <c r="I576" i="13"/>
  <c r="J490" i="13"/>
  <c r="I490" i="13"/>
  <c r="J507" i="13"/>
  <c r="J522" i="13"/>
  <c r="I522" i="13"/>
  <c r="J539" i="13"/>
  <c r="J554" i="13"/>
  <c r="I554" i="13"/>
  <c r="I642" i="13"/>
  <c r="J402" i="13"/>
  <c r="I402" i="13"/>
  <c r="J410" i="13"/>
  <c r="I410" i="13"/>
  <c r="J418" i="13"/>
  <c r="I418" i="13"/>
  <c r="J426" i="13"/>
  <c r="I426" i="13"/>
  <c r="J434" i="13"/>
  <c r="I434" i="13"/>
  <c r="J442" i="13"/>
  <c r="I442" i="13"/>
  <c r="J450" i="13"/>
  <c r="I450" i="13"/>
  <c r="J458" i="13"/>
  <c r="I458" i="13"/>
  <c r="J466" i="13"/>
  <c r="I466" i="13"/>
  <c r="J474" i="13"/>
  <c r="I474" i="13"/>
  <c r="J482" i="13"/>
  <c r="I482" i="13"/>
  <c r="J502" i="13"/>
  <c r="I502" i="13"/>
  <c r="I517" i="13"/>
  <c r="J534" i="13"/>
  <c r="I534" i="13"/>
  <c r="I549" i="13"/>
  <c r="J566" i="13"/>
  <c r="I566" i="13"/>
  <c r="I497" i="13"/>
  <c r="J514" i="13"/>
  <c r="I514" i="13"/>
  <c r="I529" i="13"/>
  <c r="J546" i="13"/>
  <c r="I546" i="13"/>
  <c r="J494" i="13"/>
  <c r="I494" i="13"/>
  <c r="J526" i="13"/>
  <c r="I526" i="13"/>
  <c r="J558" i="13"/>
  <c r="I558" i="13"/>
  <c r="J238" i="13"/>
  <c r="J270" i="13"/>
  <c r="J302" i="13"/>
  <c r="J338" i="13"/>
  <c r="I338" i="13"/>
  <c r="J370" i="13"/>
  <c r="I370" i="13"/>
  <c r="J491" i="13"/>
  <c r="J506" i="13"/>
  <c r="I506" i="13"/>
  <c r="J517" i="13"/>
  <c r="J523" i="13"/>
  <c r="J538" i="13"/>
  <c r="I538" i="13"/>
  <c r="J549" i="13"/>
  <c r="J555" i="13"/>
  <c r="J202" i="13"/>
  <c r="J234" i="13"/>
  <c r="J266" i="13"/>
  <c r="J298" i="13"/>
  <c r="J326" i="13"/>
  <c r="I326" i="13"/>
  <c r="J358" i="13"/>
  <c r="I358" i="13"/>
  <c r="J390" i="13"/>
  <c r="I390" i="13"/>
  <c r="J395" i="13"/>
  <c r="J398" i="13"/>
  <c r="I398" i="13"/>
  <c r="J403" i="13"/>
  <c r="J406" i="13"/>
  <c r="I406" i="13"/>
  <c r="I407" i="13"/>
  <c r="J411" i="13"/>
  <c r="J414" i="13"/>
  <c r="I414" i="13"/>
  <c r="I415" i="13"/>
  <c r="J419" i="13"/>
  <c r="J422" i="13"/>
  <c r="I422" i="13"/>
  <c r="I423" i="13"/>
  <c r="J427" i="13"/>
  <c r="J430" i="13"/>
  <c r="I430" i="13"/>
  <c r="I431" i="13"/>
  <c r="J435" i="13"/>
  <c r="J438" i="13"/>
  <c r="I438" i="13"/>
  <c r="I439" i="13"/>
  <c r="J443" i="13"/>
  <c r="J446" i="13"/>
  <c r="I446" i="13"/>
  <c r="I447" i="13"/>
  <c r="J451" i="13"/>
  <c r="J454" i="13"/>
  <c r="I454" i="13"/>
  <c r="I455" i="13"/>
  <c r="J459" i="13"/>
  <c r="J462" i="13"/>
  <c r="I462" i="13"/>
  <c r="I463" i="13"/>
  <c r="J467" i="13"/>
  <c r="J470" i="13"/>
  <c r="I470" i="13"/>
  <c r="I471" i="13"/>
  <c r="J475" i="13"/>
  <c r="J478" i="13"/>
  <c r="I478" i="13"/>
  <c r="I479" i="13"/>
  <c r="J483" i="13"/>
  <c r="J486" i="13"/>
  <c r="I486" i="13"/>
  <c r="I487" i="13"/>
  <c r="J497" i="13"/>
  <c r="J503" i="13"/>
  <c r="J518" i="13"/>
  <c r="I518" i="13"/>
  <c r="J529" i="13"/>
  <c r="J535" i="13"/>
  <c r="J550" i="13"/>
  <c r="I550" i="13"/>
  <c r="I565" i="13"/>
  <c r="J565" i="13"/>
  <c r="J582" i="13"/>
  <c r="I582" i="13"/>
  <c r="J166" i="13"/>
  <c r="J198" i="13"/>
  <c r="J230" i="13"/>
  <c r="J262" i="13"/>
  <c r="J294" i="13"/>
  <c r="J346" i="13"/>
  <c r="I346" i="13"/>
  <c r="J378" i="13"/>
  <c r="I378" i="13"/>
  <c r="J498" i="13"/>
  <c r="I498" i="13"/>
  <c r="J509" i="13"/>
  <c r="I513" i="13"/>
  <c r="J515" i="13"/>
  <c r="J530" i="13"/>
  <c r="I530" i="13"/>
  <c r="J541" i="13"/>
  <c r="I545" i="13"/>
  <c r="J547" i="13"/>
  <c r="J561" i="13"/>
  <c r="I578" i="13"/>
  <c r="J578" i="13"/>
  <c r="I594" i="13"/>
  <c r="I658" i="13"/>
  <c r="I573" i="13"/>
  <c r="I589" i="13"/>
  <c r="J594" i="13"/>
  <c r="I605" i="13"/>
  <c r="J610" i="13"/>
  <c r="I621" i="13"/>
  <c r="J626" i="13"/>
  <c r="I637" i="13"/>
  <c r="J642" i="13"/>
  <c r="I653" i="13"/>
  <c r="J658" i="13"/>
  <c r="J673" i="13"/>
  <c r="I677" i="13"/>
  <c r="J680" i="13"/>
  <c r="I680" i="13"/>
  <c r="I683" i="13"/>
  <c r="J695" i="13"/>
  <c r="I695" i="13"/>
  <c r="J730" i="13"/>
  <c r="I730" i="13"/>
  <c r="I786" i="13"/>
  <c r="J786" i="13"/>
  <c r="J815" i="13"/>
  <c r="I815" i="13"/>
  <c r="J712" i="13"/>
  <c r="I712" i="13"/>
  <c r="J740" i="13"/>
  <c r="I740" i="13"/>
  <c r="J775" i="13"/>
  <c r="I775" i="13"/>
  <c r="J806" i="13"/>
  <c r="I806" i="13"/>
  <c r="I569" i="13"/>
  <c r="I585" i="13"/>
  <c r="I601" i="13"/>
  <c r="I617" i="13"/>
  <c r="I633" i="13"/>
  <c r="I649" i="13"/>
  <c r="I665" i="13"/>
  <c r="I687" i="13"/>
  <c r="J692" i="13"/>
  <c r="I692" i="13"/>
  <c r="J705" i="13"/>
  <c r="I705" i="13"/>
  <c r="J750" i="13"/>
  <c r="I750" i="13"/>
  <c r="J772" i="13"/>
  <c r="I772" i="13"/>
  <c r="J799" i="13"/>
  <c r="I799" i="13"/>
  <c r="J668" i="13"/>
  <c r="I668" i="13"/>
  <c r="J720" i="13"/>
  <c r="I720" i="13"/>
  <c r="J723" i="13"/>
  <c r="I723" i="13"/>
  <c r="J742" i="13"/>
  <c r="I742" i="13"/>
  <c r="J752" i="13"/>
  <c r="I752" i="13"/>
  <c r="J830" i="13"/>
  <c r="I830" i="13"/>
  <c r="I581" i="13"/>
  <c r="I592" i="13"/>
  <c r="I597" i="13"/>
  <c r="I608" i="13"/>
  <c r="I613" i="13"/>
  <c r="I624" i="13"/>
  <c r="I629" i="13"/>
  <c r="I640" i="13"/>
  <c r="I645" i="13"/>
  <c r="I656" i="13"/>
  <c r="I661" i="13"/>
  <c r="J684" i="13"/>
  <c r="I684" i="13"/>
  <c r="J698" i="13"/>
  <c r="I698" i="13"/>
  <c r="J702" i="13"/>
  <c r="I702" i="13"/>
  <c r="J709" i="13"/>
  <c r="I709" i="13"/>
  <c r="J733" i="13"/>
  <c r="I733" i="13"/>
  <c r="J737" i="13"/>
  <c r="I737" i="13"/>
  <c r="J765" i="13"/>
  <c r="I765" i="13"/>
  <c r="J769" i="13"/>
  <c r="I769" i="13"/>
  <c r="J787" i="13"/>
  <c r="I787" i="13"/>
  <c r="J836" i="13"/>
  <c r="I836" i="13"/>
  <c r="I598" i="13"/>
  <c r="I614" i="13"/>
  <c r="I630" i="13"/>
  <c r="I646" i="13"/>
  <c r="I662" i="13"/>
  <c r="I671" i="13"/>
  <c r="I690" i="13"/>
  <c r="J827" i="13"/>
  <c r="I827" i="13"/>
  <c r="I562" i="13"/>
  <c r="J569" i="13"/>
  <c r="I577" i="13"/>
  <c r="J585" i="13"/>
  <c r="I588" i="13"/>
  <c r="I593" i="13"/>
  <c r="J601" i="13"/>
  <c r="I604" i="13"/>
  <c r="I609" i="13"/>
  <c r="J617" i="13"/>
  <c r="I620" i="13"/>
  <c r="I625" i="13"/>
  <c r="J633" i="13"/>
  <c r="I636" i="13"/>
  <c r="I641" i="13"/>
  <c r="J649" i="13"/>
  <c r="I652" i="13"/>
  <c r="I657" i="13"/>
  <c r="J665" i="13"/>
  <c r="J687" i="13"/>
  <c r="J739" i="13"/>
  <c r="I739" i="13"/>
  <c r="J745" i="13"/>
  <c r="I745" i="13"/>
  <c r="J747" i="13"/>
  <c r="I747" i="13"/>
  <c r="J762" i="13"/>
  <c r="I762" i="13"/>
  <c r="J784" i="13"/>
  <c r="I784" i="13"/>
  <c r="I818" i="13"/>
  <c r="J818" i="13"/>
  <c r="J672" i="13"/>
  <c r="I672" i="13"/>
  <c r="J688" i="13"/>
  <c r="J743" i="13"/>
  <c r="I743" i="13"/>
  <c r="J822" i="13"/>
  <c r="I822" i="13"/>
  <c r="J824" i="13"/>
  <c r="I824" i="13"/>
  <c r="J844" i="13"/>
  <c r="I844" i="13"/>
  <c r="J768" i="13"/>
  <c r="I768" i="13"/>
  <c r="J778" i="13"/>
  <c r="I778" i="13"/>
  <c r="J780" i="13"/>
  <c r="I780" i="13"/>
  <c r="J884" i="13"/>
  <c r="J886" i="13"/>
  <c r="I886" i="13"/>
  <c r="J888" i="13"/>
  <c r="I888" i="13"/>
  <c r="J864" i="13"/>
  <c r="J866" i="13"/>
  <c r="I866" i="13"/>
  <c r="J868" i="13"/>
  <c r="I868" i="13"/>
  <c r="J839" i="13"/>
  <c r="I839" i="13"/>
  <c r="J706" i="13"/>
  <c r="J727" i="13"/>
  <c r="I727" i="13"/>
  <c r="J749" i="13"/>
  <c r="I749" i="13"/>
  <c r="J756" i="13"/>
  <c r="I756" i="13"/>
  <c r="J759" i="13"/>
  <c r="I759" i="13"/>
  <c r="J798" i="13"/>
  <c r="I798" i="13"/>
  <c r="J810" i="13"/>
  <c r="I810" i="13"/>
  <c r="J812" i="13"/>
  <c r="I812" i="13"/>
  <c r="I832" i="13"/>
  <c r="I864" i="13"/>
  <c r="J890" i="13"/>
  <c r="J713" i="13"/>
  <c r="J716" i="13"/>
  <c r="I716" i="13"/>
  <c r="J724" i="13"/>
  <c r="J736" i="13"/>
  <c r="I736" i="13"/>
  <c r="J753" i="13"/>
  <c r="J783" i="13"/>
  <c r="I783" i="13"/>
  <c r="J816" i="13"/>
  <c r="J819" i="13"/>
  <c r="I819" i="13"/>
  <c r="J831" i="13"/>
  <c r="I831" i="13"/>
  <c r="I842" i="13"/>
  <c r="J854" i="13"/>
  <c r="I854" i="13"/>
  <c r="J856" i="13"/>
  <c r="I856" i="13"/>
  <c r="J876" i="13"/>
  <c r="I876" i="13"/>
  <c r="J676" i="13"/>
  <c r="I676" i="13"/>
  <c r="J691" i="13"/>
  <c r="I691" i="13"/>
  <c r="I701" i="13"/>
  <c r="J746" i="13"/>
  <c r="I746" i="13"/>
  <c r="J792" i="13"/>
  <c r="I792" i="13"/>
  <c r="J795" i="13"/>
  <c r="I795" i="13"/>
  <c r="J804" i="13"/>
  <c r="I804" i="13"/>
  <c r="J807" i="13"/>
  <c r="I807" i="13"/>
  <c r="J846" i="13"/>
  <c r="I896" i="13"/>
  <c r="J910" i="13"/>
  <c r="I922" i="13"/>
  <c r="J942" i="13"/>
  <c r="J974" i="13"/>
  <c r="J928" i="13"/>
  <c r="J908" i="13"/>
  <c r="I980" i="13"/>
  <c r="I928" i="13"/>
  <c r="I938" i="13"/>
  <c r="I960" i="13"/>
  <c r="I970" i="13"/>
  <c r="I992" i="13"/>
  <c r="J704" i="13"/>
  <c r="J732" i="13"/>
  <c r="J748" i="13"/>
  <c r="J764" i="13"/>
  <c r="J788" i="13"/>
  <c r="J803" i="13"/>
  <c r="I803" i="13"/>
  <c r="J820" i="13"/>
  <c r="J835" i="13"/>
  <c r="I835" i="13"/>
  <c r="I908" i="13"/>
  <c r="I918" i="13"/>
  <c r="I940" i="13"/>
  <c r="I950" i="13"/>
  <c r="I972" i="13"/>
  <c r="I982" i="13"/>
  <c r="J1006" i="13"/>
  <c r="J700" i="13"/>
  <c r="J776" i="13"/>
  <c r="J791" i="13"/>
  <c r="I791" i="13"/>
  <c r="J808" i="13"/>
  <c r="J823" i="13"/>
  <c r="I823" i="13"/>
  <c r="J840" i="13"/>
  <c r="J860" i="13"/>
  <c r="J892" i="13"/>
  <c r="I898" i="13"/>
  <c r="I920" i="13"/>
  <c r="J924" i="13"/>
  <c r="I930" i="13"/>
  <c r="I952" i="13"/>
  <c r="J956" i="13"/>
  <c r="I962" i="13"/>
  <c r="I984" i="13"/>
  <c r="J988" i="13"/>
  <c r="I994" i="13"/>
  <c r="J1000" i="13"/>
  <c r="J696" i="13"/>
  <c r="J728" i="13"/>
  <c r="J744" i="13"/>
  <c r="J760" i="13"/>
  <c r="J779" i="13"/>
  <c r="I779" i="13"/>
  <c r="J796" i="13"/>
  <c r="J811" i="13"/>
  <c r="I811" i="13"/>
  <c r="J828" i="13"/>
  <c r="J872" i="13"/>
  <c r="I900" i="13"/>
  <c r="J904" i="13"/>
  <c r="I932" i="13"/>
  <c r="J936" i="13"/>
  <c r="I964" i="13"/>
  <c r="J968" i="13"/>
  <c r="I996" i="13"/>
  <c r="I1010" i="13"/>
  <c r="I843" i="13"/>
  <c r="I847" i="13"/>
  <c r="I851" i="13"/>
  <c r="I855" i="13"/>
  <c r="I859" i="13"/>
  <c r="I863" i="13"/>
  <c r="I867" i="13"/>
  <c r="I871" i="13"/>
  <c r="I875" i="13"/>
  <c r="I879" i="13"/>
  <c r="I883" i="13"/>
  <c r="I887" i="13"/>
  <c r="I891" i="13"/>
  <c r="I895" i="13"/>
  <c r="I899" i="13"/>
  <c r="I903" i="13"/>
  <c r="I907" i="13"/>
  <c r="I911" i="13"/>
  <c r="I915" i="13"/>
  <c r="I919" i="13"/>
  <c r="I923" i="13"/>
  <c r="I927" i="13"/>
  <c r="I931" i="13"/>
  <c r="I935" i="13"/>
  <c r="I939" i="13"/>
  <c r="I943" i="13"/>
  <c r="I947" i="13"/>
  <c r="I951" i="13"/>
  <c r="I955" i="13"/>
  <c r="I959" i="13"/>
  <c r="I963" i="13"/>
  <c r="I967" i="13"/>
  <c r="I971" i="13"/>
  <c r="I975" i="13"/>
  <c r="I979" i="13"/>
  <c r="I983" i="13"/>
  <c r="I987" i="13"/>
  <c r="I991" i="13"/>
  <c r="I995" i="13"/>
  <c r="I999" i="13"/>
  <c r="I1003" i="13"/>
  <c r="I1007" i="13"/>
  <c r="I1011" i="13"/>
  <c r="X43" i="17"/>
  <c r="V41" i="17"/>
  <c r="H43" i="17"/>
  <c r="F41" i="17"/>
  <c r="N45" i="17"/>
  <c r="M45" i="17"/>
  <c r="E41" i="17"/>
  <c r="G43" i="17"/>
  <c r="AN41" i="17"/>
  <c r="W41" i="17"/>
  <c r="Y43" i="17"/>
  <c r="N41" i="17"/>
  <c r="X41" i="17"/>
  <c r="AG43" i="17"/>
  <c r="H41" i="17"/>
  <c r="M44" i="17"/>
  <c r="AF41" i="17"/>
  <c r="I42" i="17"/>
  <c r="P42" i="17"/>
  <c r="H42" i="17"/>
  <c r="N42" i="17"/>
  <c r="F42" i="17"/>
  <c r="D48" i="17"/>
  <c r="D51" i="17" s="1"/>
  <c r="E52" i="17" s="1"/>
  <c r="O46" i="17"/>
  <c r="F43" i="17"/>
  <c r="M42" i="17"/>
  <c r="Z42" i="17"/>
  <c r="K42" i="17"/>
  <c r="I44" i="17"/>
  <c r="G42" i="17"/>
  <c r="D41" i="17"/>
  <c r="E42" i="17"/>
  <c r="D42" i="17"/>
  <c r="O43" i="17"/>
  <c r="M41" i="17"/>
  <c r="AV10" i="17"/>
  <c r="AV40" i="17" s="1"/>
  <c r="K43" i="17"/>
  <c r="I41" i="17"/>
  <c r="I47" i="17"/>
  <c r="L10" i="17"/>
  <c r="L40" i="17" s="1"/>
  <c r="T10" i="17"/>
  <c r="T40" i="17" s="1"/>
  <c r="Y47" i="17" s="1"/>
  <c r="AB10" i="17"/>
  <c r="AB40" i="17" s="1"/>
  <c r="AE47" i="17" s="1"/>
  <c r="AJ10" i="17"/>
  <c r="AJ40" i="17" s="1"/>
  <c r="AR10" i="17"/>
  <c r="AR40" i="17" s="1"/>
  <c r="AJ44" i="17"/>
  <c r="AE41" i="17"/>
  <c r="AG41" i="17"/>
  <c r="S43" i="17"/>
  <c r="Q41" i="17"/>
  <c r="U10" i="17"/>
  <c r="U40" i="17" s="1"/>
  <c r="AC10" i="17"/>
  <c r="AC40" i="17" s="1"/>
  <c r="AK10" i="17"/>
  <c r="AK40" i="17" s="1"/>
  <c r="AS10" i="17"/>
  <c r="AS40" i="17" s="1"/>
  <c r="AO41" i="17"/>
  <c r="AI41" i="17"/>
  <c r="AK43" i="17"/>
  <c r="Y41" i="17"/>
  <c r="AD10" i="17"/>
  <c r="AD40" i="17" s="1"/>
  <c r="AL10" i="17"/>
  <c r="AL40" i="17" s="1"/>
  <c r="AT10" i="17"/>
  <c r="AT40" i="17" s="1"/>
  <c r="AQ41" i="17"/>
  <c r="P10" i="17"/>
  <c r="P40" i="17" s="1"/>
  <c r="X44" i="17"/>
  <c r="AA45" i="17"/>
  <c r="S41" i="17"/>
  <c r="K47" i="17"/>
  <c r="V46" i="17"/>
  <c r="K41" i="17"/>
  <c r="O45" i="17"/>
  <c r="L44" i="17"/>
  <c r="G41" i="17"/>
  <c r="AO43" i="17"/>
  <c r="AC43" i="17"/>
  <c r="AW10" i="17"/>
  <c r="AW40" i="17" s="1"/>
  <c r="J10" i="17"/>
  <c r="J40" i="17" s="1"/>
  <c r="AF42" i="17" s="1"/>
  <c r="R10" i="17"/>
  <c r="R40" i="17" s="1"/>
  <c r="Z10" i="17"/>
  <c r="Z40" i="17" s="1"/>
  <c r="AH10" i="17"/>
  <c r="AH40" i="17" s="1"/>
  <c r="AK44" i="17" s="1"/>
  <c r="AP10" i="17"/>
  <c r="AP40" i="17" s="1"/>
  <c r="AQ47" i="17" s="1"/>
  <c r="AX10" i="17"/>
  <c r="AX40" i="17" s="1"/>
  <c r="B9" i="13" l="1"/>
  <c r="C8" i="13"/>
  <c r="C9" i="13"/>
  <c r="B8" i="13"/>
  <c r="AB42" i="17"/>
  <c r="AL46" i="17"/>
  <c r="P47" i="17"/>
  <c r="AA46" i="17"/>
  <c r="X45" i="17"/>
  <c r="R43" i="17"/>
  <c r="P41" i="17"/>
  <c r="U44" i="17"/>
  <c r="AK42" i="17"/>
  <c r="AG47" i="17"/>
  <c r="AR46" i="17"/>
  <c r="P46" i="17"/>
  <c r="AD45" i="17"/>
  <c r="AE44" i="17"/>
  <c r="Z47" i="17"/>
  <c r="AK46" i="17"/>
  <c r="AB43" i="17"/>
  <c r="AH45" i="17"/>
  <c r="Z41" i="17"/>
  <c r="AA47" i="17"/>
  <c r="Q47" i="17"/>
  <c r="AF43" i="17"/>
  <c r="AD41" i="17"/>
  <c r="AL45" i="17"/>
  <c r="AI44" i="17"/>
  <c r="AD47" i="17"/>
  <c r="AO46" i="17"/>
  <c r="AS47" i="17"/>
  <c r="AT47" i="17" s="1"/>
  <c r="AU47" i="17" s="1"/>
  <c r="AV47" i="17" s="1"/>
  <c r="AW47" i="17" s="1"/>
  <c r="AX47" i="17" s="1"/>
  <c r="AY47" i="17" s="1"/>
  <c r="AS41" i="17"/>
  <c r="AT41" i="17" s="1"/>
  <c r="AU41" i="17" s="1"/>
  <c r="AV41" i="17" s="1"/>
  <c r="AW41" i="17" s="1"/>
  <c r="AX41" i="17" s="1"/>
  <c r="AY41" i="17" s="1"/>
  <c r="AO45" i="17"/>
  <c r="AP46" i="17"/>
  <c r="L47" i="17"/>
  <c r="W46" i="17"/>
  <c r="T45" i="17"/>
  <c r="N43" i="17"/>
  <c r="L41" i="17"/>
  <c r="Q44" i="17"/>
  <c r="R44" i="17"/>
  <c r="AQ42" i="17"/>
  <c r="AR42" i="17"/>
  <c r="J42" i="17"/>
  <c r="AI42" i="17"/>
  <c r="U43" i="17"/>
  <c r="AC44" i="17"/>
  <c r="N47" i="17"/>
  <c r="AP43" i="17"/>
  <c r="E48" i="17"/>
  <c r="AG46" i="17"/>
  <c r="Z43" i="17"/>
  <c r="AA44" i="17"/>
  <c r="AS42" i="17"/>
  <c r="AT42" i="17" s="1"/>
  <c r="AU42" i="17" s="1"/>
  <c r="AV42" i="17" s="1"/>
  <c r="AW42" i="17" s="1"/>
  <c r="AX42" i="17" s="1"/>
  <c r="AY42" i="17" s="1"/>
  <c r="AO42" i="17"/>
  <c r="AB44" i="17"/>
  <c r="AM44" i="17"/>
  <c r="AP45" i="17"/>
  <c r="AH41" i="17"/>
  <c r="AH47" i="17"/>
  <c r="AS46" i="17"/>
  <c r="AT46" i="17" s="1"/>
  <c r="AU46" i="17" s="1"/>
  <c r="AV46" i="17" s="1"/>
  <c r="AW46" i="17" s="1"/>
  <c r="AX46" i="17" s="1"/>
  <c r="AY46" i="17" s="1"/>
  <c r="AJ43" i="17"/>
  <c r="AN43" i="17"/>
  <c r="AL41" i="17"/>
  <c r="AL47" i="17"/>
  <c r="AQ44" i="17"/>
  <c r="Y46" i="17"/>
  <c r="W44" i="17"/>
  <c r="T43" i="17"/>
  <c r="Z45" i="17"/>
  <c r="R41" i="17"/>
  <c r="R47" i="17"/>
  <c r="AC46" i="17"/>
  <c r="AB46" i="17"/>
  <c r="T44" i="17"/>
  <c r="AK47" i="17"/>
  <c r="AS45" i="17"/>
  <c r="AT45" i="17" s="1"/>
  <c r="AU45" i="17" s="1"/>
  <c r="AV45" i="17" s="1"/>
  <c r="AW45" i="17" s="1"/>
  <c r="AX45" i="17" s="1"/>
  <c r="AY45" i="17" s="1"/>
  <c r="AM43" i="17"/>
  <c r="AP44" i="17"/>
  <c r="AK41" i="17"/>
  <c r="AE45" i="17"/>
  <c r="AN47" i="17"/>
  <c r="O44" i="17"/>
  <c r="J47" i="17"/>
  <c r="U46" i="17"/>
  <c r="J41" i="17"/>
  <c r="R45" i="17"/>
  <c r="L43" i="17"/>
  <c r="P44" i="17"/>
  <c r="AC47" i="17"/>
  <c r="AN46" i="17"/>
  <c r="AK45" i="17"/>
  <c r="AE43" i="17"/>
  <c r="AH44" i="17"/>
  <c r="AC41" i="17"/>
  <c r="AA42" i="17"/>
  <c r="AH43" i="17"/>
  <c r="V45" i="17"/>
  <c r="AD46" i="17"/>
  <c r="W45" i="17"/>
  <c r="AS43" i="17"/>
  <c r="AT43" i="17" s="1"/>
  <c r="AU43" i="17" s="1"/>
  <c r="AV43" i="17" s="1"/>
  <c r="AW43" i="17" s="1"/>
  <c r="AX43" i="17" s="1"/>
  <c r="AY43" i="17" s="1"/>
  <c r="AN44" i="17"/>
  <c r="U47" i="17"/>
  <c r="AF46" i="17"/>
  <c r="AC45" i="17"/>
  <c r="Z44" i="17"/>
  <c r="U41" i="17"/>
  <c r="W43" i="17"/>
  <c r="AI43" i="17"/>
  <c r="Q45" i="17"/>
  <c r="U45" i="17"/>
  <c r="AP42" i="17"/>
  <c r="AJ42" i="17"/>
  <c r="AM42" i="17"/>
  <c r="AD42" i="17"/>
  <c r="Q42" i="17"/>
  <c r="AN45" i="17"/>
  <c r="J43" i="17"/>
  <c r="AF45" i="17"/>
  <c r="W47" i="17"/>
  <c r="K44" i="17"/>
  <c r="AB47" i="17"/>
  <c r="AM46" i="17"/>
  <c r="AJ45" i="17"/>
  <c r="AD43" i="17"/>
  <c r="AG44" i="17"/>
  <c r="AB41" i="17"/>
  <c r="AQ43" i="17"/>
  <c r="AM45" i="17"/>
  <c r="AC42" i="17"/>
  <c r="R46" i="17"/>
  <c r="AG45" i="17"/>
  <c r="AL44" i="17"/>
  <c r="R42" i="17"/>
  <c r="S44" i="17"/>
  <c r="AJ46" i="17"/>
  <c r="W42" i="17"/>
  <c r="AH46" i="17"/>
  <c r="AD44" i="17"/>
  <c r="AM47" i="17"/>
  <c r="M43" i="17"/>
  <c r="S47" i="17"/>
  <c r="Z46" i="17"/>
  <c r="AO47" i="17"/>
  <c r="V44" i="17"/>
  <c r="AR47" i="17"/>
  <c r="AR41" i="17"/>
  <c r="N44" i="17"/>
  <c r="X46" i="17"/>
  <c r="T42" i="17"/>
  <c r="U42" i="17"/>
  <c r="AL42" i="17"/>
  <c r="Y42" i="17"/>
  <c r="AQ46" i="17"/>
  <c r="P45" i="17"/>
  <c r="AI46" i="17"/>
  <c r="P43" i="17"/>
  <c r="Q46" i="17"/>
  <c r="AP47" i="17"/>
  <c r="AR43" i="17"/>
  <c r="AP41" i="17"/>
  <c r="AS44" i="17"/>
  <c r="AT44" i="17" s="1"/>
  <c r="AU44" i="17" s="1"/>
  <c r="AV44" i="17" s="1"/>
  <c r="AW44" i="17" s="1"/>
  <c r="AX44" i="17" s="1"/>
  <c r="AY44" i="17" s="1"/>
  <c r="AI47" i="17"/>
  <c r="T47" i="17"/>
  <c r="AE46" i="17"/>
  <c r="AB45" i="17"/>
  <c r="Y44" i="17"/>
  <c r="T41" i="17"/>
  <c r="V43" i="17"/>
  <c r="X42" i="17"/>
  <c r="T46" i="17"/>
  <c r="AE42" i="17"/>
  <c r="AN42" i="17"/>
  <c r="V47" i="17"/>
  <c r="AF44" i="17"/>
  <c r="Q43" i="17"/>
  <c r="AQ45" i="17"/>
  <c r="S42" i="17"/>
  <c r="V42" i="17"/>
  <c r="AI45" i="17"/>
  <c r="S45" i="17"/>
  <c r="O47" i="17"/>
  <c r="AA43" i="17"/>
  <c r="Y45" i="17"/>
  <c r="AJ47" i="17"/>
  <c r="AR45" i="17"/>
  <c r="AO44" i="17"/>
  <c r="AJ41" i="17"/>
  <c r="AL43" i="17"/>
  <c r="M47" i="17"/>
  <c r="O42" i="17"/>
  <c r="AH42" i="17"/>
  <c r="L42" i="17"/>
  <c r="L45" i="17"/>
  <c r="AG42" i="17"/>
  <c r="AF47" i="17"/>
  <c r="S46" i="17"/>
  <c r="X47" i="17"/>
  <c r="AR44" i="17"/>
  <c r="J44" i="17"/>
  <c r="E51" i="17" l="1"/>
  <c r="F48" i="17"/>
  <c r="F51" i="17" l="1"/>
  <c r="G48" i="17"/>
  <c r="E57" i="17"/>
  <c r="E67" i="17" s="1"/>
  <c r="E72" i="17" s="1"/>
  <c r="F52" i="17"/>
  <c r="E58" i="17" l="1"/>
  <c r="G51" i="17"/>
  <c r="H48" i="17"/>
  <c r="E62" i="17"/>
  <c r="E59" i="17"/>
  <c r="G52" i="17"/>
  <c r="F57" i="17"/>
  <c r="F67" i="17" s="1"/>
  <c r="F72" i="17" s="1"/>
  <c r="F62" i="17" l="1"/>
  <c r="F77" i="17" s="1"/>
  <c r="F58" i="17"/>
  <c r="F63" i="17" s="1"/>
  <c r="F59" i="17"/>
  <c r="F60" i="17" s="1"/>
  <c r="H51" i="17"/>
  <c r="I48" i="17"/>
  <c r="H52" i="17"/>
  <c r="G57" i="17"/>
  <c r="G67" i="17" s="1"/>
  <c r="G72" i="17" s="1"/>
  <c r="E69" i="17"/>
  <c r="E74" i="17" s="1"/>
  <c r="E60" i="17"/>
  <c r="E77" i="17"/>
  <c r="E68" i="17"/>
  <c r="E73" i="17" s="1"/>
  <c r="E63" i="17"/>
  <c r="G62" i="17" l="1"/>
  <c r="G77" i="17" s="1"/>
  <c r="F78" i="17"/>
  <c r="E78" i="17"/>
  <c r="E65" i="17"/>
  <c r="E70" i="17"/>
  <c r="E75" i="17" s="1"/>
  <c r="G58" i="17"/>
  <c r="I51" i="17"/>
  <c r="J48" i="17"/>
  <c r="F65" i="17"/>
  <c r="I52" i="17"/>
  <c r="H57" i="17"/>
  <c r="H67" i="17" s="1"/>
  <c r="H72" i="17" s="1"/>
  <c r="F69" i="17"/>
  <c r="F74" i="17" s="1"/>
  <c r="G59" i="17"/>
  <c r="F68" i="17"/>
  <c r="F73" i="17" s="1"/>
  <c r="H62" i="17" l="1"/>
  <c r="H77" i="17" s="1"/>
  <c r="E80" i="17"/>
  <c r="F80" i="17"/>
  <c r="H58" i="17"/>
  <c r="J51" i="17"/>
  <c r="K48" i="17"/>
  <c r="G68" i="17"/>
  <c r="G73" i="17" s="1"/>
  <c r="G63" i="17"/>
  <c r="G69" i="17"/>
  <c r="G74" i="17" s="1"/>
  <c r="G60" i="17"/>
  <c r="H59" i="17"/>
  <c r="F70" i="17"/>
  <c r="F75" i="17" s="1"/>
  <c r="I57" i="17"/>
  <c r="I67" i="17" s="1"/>
  <c r="I72" i="17" s="1"/>
  <c r="J52" i="17"/>
  <c r="I58" i="17" l="1"/>
  <c r="I63" i="17" s="1"/>
  <c r="I62" i="17"/>
  <c r="G65" i="17"/>
  <c r="G70" i="17"/>
  <c r="G75" i="17" s="1"/>
  <c r="G78" i="17"/>
  <c r="K51" i="17"/>
  <c r="L48" i="17"/>
  <c r="H68" i="17"/>
  <c r="H73" i="17" s="1"/>
  <c r="H63" i="17"/>
  <c r="H69" i="17"/>
  <c r="H74" i="17" s="1"/>
  <c r="H60" i="17"/>
  <c r="I59" i="17"/>
  <c r="J57" i="17"/>
  <c r="J67" i="17" s="1"/>
  <c r="J72" i="17" s="1"/>
  <c r="K52" i="17"/>
  <c r="J59" i="17" l="1"/>
  <c r="J60" i="17" s="1"/>
  <c r="J65" i="17" s="1"/>
  <c r="J58" i="17"/>
  <c r="J63" i="17" s="1"/>
  <c r="J78" i="17" s="1"/>
  <c r="H65" i="17"/>
  <c r="H80" i="17" s="1"/>
  <c r="H70" i="17"/>
  <c r="H75" i="17" s="1"/>
  <c r="I68" i="17"/>
  <c r="I73" i="17" s="1"/>
  <c r="J62" i="17"/>
  <c r="J77" i="17" s="1"/>
  <c r="L52" i="17"/>
  <c r="K57" i="17"/>
  <c r="K67" i="17" s="1"/>
  <c r="K72" i="17" s="1"/>
  <c r="H78" i="17"/>
  <c r="G80" i="17"/>
  <c r="L51" i="17"/>
  <c r="M48" i="17"/>
  <c r="I69" i="17"/>
  <c r="I74" i="17" s="1"/>
  <c r="I60" i="17"/>
  <c r="I78" i="17"/>
  <c r="I77" i="17"/>
  <c r="K62" i="17" l="1"/>
  <c r="K77" i="17" s="1"/>
  <c r="K59" i="17"/>
  <c r="K60" i="17" s="1"/>
  <c r="K65" i="17" s="1"/>
  <c r="K58" i="17"/>
  <c r="K63" i="17" s="1"/>
  <c r="K78" i="17" s="1"/>
  <c r="M51" i="17"/>
  <c r="N48" i="17"/>
  <c r="M52" i="17"/>
  <c r="L57" i="17"/>
  <c r="L67" i="17" s="1"/>
  <c r="L72" i="17" s="1"/>
  <c r="J68" i="17"/>
  <c r="J73" i="17" s="1"/>
  <c r="J69" i="17"/>
  <c r="J74" i="17" s="1"/>
  <c r="I70" i="17"/>
  <c r="I65" i="17"/>
  <c r="L59" i="17" l="1"/>
  <c r="L60" i="17" s="1"/>
  <c r="L65" i="17" s="1"/>
  <c r="L80" i="17" s="1"/>
  <c r="K68" i="17"/>
  <c r="K73" i="17" s="1"/>
  <c r="L62" i="17"/>
  <c r="L77" i="17" s="1"/>
  <c r="K69" i="17"/>
  <c r="K74" i="17" s="1"/>
  <c r="L58" i="17"/>
  <c r="N51" i="17"/>
  <c r="O48" i="17"/>
  <c r="I75" i="17"/>
  <c r="J70" i="17"/>
  <c r="M57" i="17"/>
  <c r="M67" i="17" s="1"/>
  <c r="M72" i="17" s="1"/>
  <c r="N52" i="17"/>
  <c r="J80" i="17"/>
  <c r="I80" i="17"/>
  <c r="K80" i="17"/>
  <c r="L68" i="17" l="1"/>
  <c r="L73" i="17" s="1"/>
  <c r="L63" i="17"/>
  <c r="L78" i="17" s="1"/>
  <c r="L69" i="17"/>
  <c r="L74" i="17" s="1"/>
  <c r="M58" i="17"/>
  <c r="M62" i="17"/>
  <c r="M59" i="17"/>
  <c r="O51" i="17"/>
  <c r="P48" i="17"/>
  <c r="J75" i="17"/>
  <c r="K70" i="17"/>
  <c r="O52" i="17"/>
  <c r="N57" i="17"/>
  <c r="N67" i="17" s="1"/>
  <c r="N72" i="17" s="1"/>
  <c r="N62" i="17" l="1"/>
  <c r="N77" i="17" s="1"/>
  <c r="N59" i="17"/>
  <c r="N60" i="17" s="1"/>
  <c r="N65" i="17" s="1"/>
  <c r="N58" i="17"/>
  <c r="N63" i="17" s="1"/>
  <c r="P51" i="17"/>
  <c r="Q48" i="17"/>
  <c r="K75" i="17"/>
  <c r="L70" i="17"/>
  <c r="L75" i="17" s="1"/>
  <c r="M68" i="17"/>
  <c r="M73" i="17" s="1"/>
  <c r="M63" i="17"/>
  <c r="P52" i="17"/>
  <c r="O57" i="17"/>
  <c r="O67" i="17" s="1"/>
  <c r="O72" i="17" s="1"/>
  <c r="M69" i="17"/>
  <c r="M74" i="17" s="1"/>
  <c r="M60" i="17"/>
  <c r="M77" i="17"/>
  <c r="N78" i="17" l="1"/>
  <c r="O62" i="17"/>
  <c r="O77" i="17" s="1"/>
  <c r="O58" i="17"/>
  <c r="O63" i="17" s="1"/>
  <c r="O78" i="17" s="1"/>
  <c r="Q51" i="17"/>
  <c r="R48" i="17"/>
  <c r="M65" i="17"/>
  <c r="M70" i="17"/>
  <c r="Q52" i="17"/>
  <c r="P57" i="17"/>
  <c r="P67" i="17" s="1"/>
  <c r="P72" i="17" s="1"/>
  <c r="N69" i="17"/>
  <c r="N74" i="17" s="1"/>
  <c r="O59" i="17"/>
  <c r="N68" i="17"/>
  <c r="N73" i="17" s="1"/>
  <c r="M78" i="17"/>
  <c r="P62" i="17" l="1"/>
  <c r="P77" i="17" s="1"/>
  <c r="P58" i="17"/>
  <c r="P63" i="17" s="1"/>
  <c r="P78" i="17" s="1"/>
  <c r="O68" i="17"/>
  <c r="O73" i="17" s="1"/>
  <c r="M75" i="17"/>
  <c r="N70" i="17"/>
  <c r="N75" i="17" s="1"/>
  <c r="P59" i="17"/>
  <c r="N80" i="17"/>
  <c r="M80" i="17"/>
  <c r="O69" i="17"/>
  <c r="O74" i="17" s="1"/>
  <c r="O60" i="17"/>
  <c r="R51" i="17"/>
  <c r="S48" i="17"/>
  <c r="Q57" i="17"/>
  <c r="Q67" i="17" s="1"/>
  <c r="Q72" i="17" s="1"/>
  <c r="R52" i="17"/>
  <c r="Q62" i="17" l="1"/>
  <c r="Q77" i="17" s="1"/>
  <c r="P68" i="17"/>
  <c r="P73" i="17" s="1"/>
  <c r="S51" i="17"/>
  <c r="T48" i="17"/>
  <c r="P69" i="17"/>
  <c r="P74" i="17" s="1"/>
  <c r="P60" i="17"/>
  <c r="R57" i="17"/>
  <c r="R67" i="17" s="1"/>
  <c r="R72" i="17" s="1"/>
  <c r="S52" i="17"/>
  <c r="Q59" i="17"/>
  <c r="O65" i="17"/>
  <c r="O70" i="17"/>
  <c r="O75" i="17" s="1"/>
  <c r="Q58" i="17"/>
  <c r="R62" i="17" l="1"/>
  <c r="R77" i="17" s="1"/>
  <c r="R58" i="17"/>
  <c r="R63" i="17" s="1"/>
  <c r="O80" i="17"/>
  <c r="Q69" i="17"/>
  <c r="Q74" i="17" s="1"/>
  <c r="Q60" i="17"/>
  <c r="P65" i="17"/>
  <c r="P80" i="17" s="1"/>
  <c r="P70" i="17"/>
  <c r="P75" i="17" s="1"/>
  <c r="T51" i="17"/>
  <c r="U48" i="17"/>
  <c r="Q68" i="17"/>
  <c r="Q73" i="17" s="1"/>
  <c r="Q63" i="17"/>
  <c r="Q78" i="17" s="1"/>
  <c r="R59" i="17"/>
  <c r="T52" i="17"/>
  <c r="S57" i="17"/>
  <c r="S67" i="17" s="1"/>
  <c r="S72" i="17" s="1"/>
  <c r="R78" i="17" l="1"/>
  <c r="U51" i="17"/>
  <c r="V48" i="17"/>
  <c r="S59" i="17"/>
  <c r="S58" i="17"/>
  <c r="T57" i="17"/>
  <c r="T67" i="17" s="1"/>
  <c r="T72" i="17" s="1"/>
  <c r="U52" i="17"/>
  <c r="S62" i="17"/>
  <c r="S77" i="17" s="1"/>
  <c r="Q65" i="17"/>
  <c r="Q80" i="17" s="1"/>
  <c r="Q70" i="17"/>
  <c r="Q75" i="17" s="1"/>
  <c r="R69" i="17"/>
  <c r="R74" i="17" s="1"/>
  <c r="R60" i="17"/>
  <c r="R68" i="17"/>
  <c r="R73" i="17" s="1"/>
  <c r="T62" i="17" l="1"/>
  <c r="T77" i="17" s="1"/>
  <c r="T59" i="17"/>
  <c r="T60" i="17" s="1"/>
  <c r="T65" i="17" s="1"/>
  <c r="T58" i="17"/>
  <c r="T63" i="17" s="1"/>
  <c r="S69" i="17"/>
  <c r="S74" i="17" s="1"/>
  <c r="S60" i="17"/>
  <c r="S68" i="17"/>
  <c r="S73" i="17" s="1"/>
  <c r="S63" i="17"/>
  <c r="S78" i="17" s="1"/>
  <c r="V51" i="17"/>
  <c r="W48" i="17"/>
  <c r="R70" i="17"/>
  <c r="R75" i="17" s="1"/>
  <c r="R65" i="17"/>
  <c r="R80" i="17" s="1"/>
  <c r="U57" i="17"/>
  <c r="U67" i="17" s="1"/>
  <c r="U72" i="17" s="1"/>
  <c r="V52" i="17"/>
  <c r="U58" i="17" l="1"/>
  <c r="U63" i="17" s="1"/>
  <c r="U78" i="17" s="1"/>
  <c r="T69" i="17"/>
  <c r="T74" i="17" s="1"/>
  <c r="T68" i="17"/>
  <c r="T73" i="17" s="1"/>
  <c r="S70" i="17"/>
  <c r="S65" i="17"/>
  <c r="S80" i="17" s="1"/>
  <c r="U62" i="17"/>
  <c r="U77" i="17" s="1"/>
  <c r="W51" i="17"/>
  <c r="X48" i="17"/>
  <c r="U59" i="17"/>
  <c r="W52" i="17"/>
  <c r="V57" i="17"/>
  <c r="V67" i="17" s="1"/>
  <c r="V72" i="17" s="1"/>
  <c r="T78" i="17"/>
  <c r="U68" i="17" l="1"/>
  <c r="U73" i="17" s="1"/>
  <c r="V59" i="17"/>
  <c r="V60" i="17" s="1"/>
  <c r="V65" i="17" s="1"/>
  <c r="T80" i="17"/>
  <c r="U69" i="17"/>
  <c r="U74" i="17" s="1"/>
  <c r="U60" i="17"/>
  <c r="X51" i="17"/>
  <c r="Y48" i="17"/>
  <c r="X52" i="17"/>
  <c r="W57" i="17"/>
  <c r="W67" i="17" s="1"/>
  <c r="W72" i="17" s="1"/>
  <c r="V58" i="17"/>
  <c r="V62" i="17"/>
  <c r="V77" i="17" s="1"/>
  <c r="S75" i="17"/>
  <c r="T70" i="17"/>
  <c r="T75" i="17" s="1"/>
  <c r="V69" i="17" l="1"/>
  <c r="V74" i="17" s="1"/>
  <c r="W58" i="17"/>
  <c r="W63" i="17" s="1"/>
  <c r="V68" i="17"/>
  <c r="V73" i="17" s="1"/>
  <c r="V63" i="17"/>
  <c r="V78" i="17" s="1"/>
  <c r="Y51" i="17"/>
  <c r="Z48" i="17"/>
  <c r="Y52" i="17"/>
  <c r="X57" i="17"/>
  <c r="X67" i="17" s="1"/>
  <c r="X72" i="17" s="1"/>
  <c r="W62" i="17"/>
  <c r="W77" i="17" s="1"/>
  <c r="U65" i="17"/>
  <c r="U80" i="17" s="1"/>
  <c r="U70" i="17"/>
  <c r="W59" i="17"/>
  <c r="W68" i="17" l="1"/>
  <c r="W73" i="17" s="1"/>
  <c r="X62" i="17"/>
  <c r="W78" i="17"/>
  <c r="X59" i="17"/>
  <c r="X60" i="17" s="1"/>
  <c r="X58" i="17"/>
  <c r="X63" i="17" s="1"/>
  <c r="X78" i="17" s="1"/>
  <c r="X77" i="17"/>
  <c r="V80" i="17"/>
  <c r="Z51" i="17"/>
  <c r="AA48" i="17"/>
  <c r="Y57" i="17"/>
  <c r="Y67" i="17" s="1"/>
  <c r="Y72" i="17" s="1"/>
  <c r="Z52" i="17"/>
  <c r="W69" i="17"/>
  <c r="W74" i="17" s="1"/>
  <c r="W60" i="17"/>
  <c r="U75" i="17"/>
  <c r="V70" i="17"/>
  <c r="V75" i="17" s="1"/>
  <c r="Y59" i="17" l="1"/>
  <c r="Y60" i="17" s="1"/>
  <c r="Y65" i="17" s="1"/>
  <c r="Y62" i="17"/>
  <c r="Y77" i="17" s="1"/>
  <c r="X68" i="17"/>
  <c r="X73" i="17" s="1"/>
  <c r="Y58" i="17"/>
  <c r="Y63" i="17" s="1"/>
  <c r="Y78" i="17" s="1"/>
  <c r="X65" i="17"/>
  <c r="AA51" i="17"/>
  <c r="AB48" i="17"/>
  <c r="Z57" i="17"/>
  <c r="Z67" i="17" s="1"/>
  <c r="Z72" i="17" s="1"/>
  <c r="AA52" i="17"/>
  <c r="X69" i="17"/>
  <c r="X74" i="17" s="1"/>
  <c r="W65" i="17"/>
  <c r="W80" i="17" s="1"/>
  <c r="W70" i="17"/>
  <c r="W75" i="17" s="1"/>
  <c r="Y68" i="17" l="1"/>
  <c r="Y73" i="17" s="1"/>
  <c r="Z62" i="17"/>
  <c r="Z77" i="17" s="1"/>
  <c r="Y80" i="17"/>
  <c r="Z59" i="17"/>
  <c r="Z60" i="17" s="1"/>
  <c r="Z65" i="17" s="1"/>
  <c r="Z80" i="17" s="1"/>
  <c r="Y69" i="17"/>
  <c r="Y74" i="17" s="1"/>
  <c r="AB51" i="17"/>
  <c r="AC48" i="17"/>
  <c r="AB52" i="17"/>
  <c r="AA57" i="17"/>
  <c r="AA67" i="17" s="1"/>
  <c r="AA72" i="17" s="1"/>
  <c r="Z58" i="17"/>
  <c r="X70" i="17"/>
  <c r="X80" i="17"/>
  <c r="Z69" i="17" l="1"/>
  <c r="Z74" i="17" s="1"/>
  <c r="AA58" i="17"/>
  <c r="AA63" i="17" s="1"/>
  <c r="AA62" i="17"/>
  <c r="AA77" i="17" s="1"/>
  <c r="AC51" i="17"/>
  <c r="AD48" i="17"/>
  <c r="X75" i="17"/>
  <c r="Y70" i="17"/>
  <c r="AC52" i="17"/>
  <c r="AB57" i="17"/>
  <c r="AB67" i="17" s="1"/>
  <c r="AB72" i="17" s="1"/>
  <c r="Z68" i="17"/>
  <c r="Z73" i="17" s="1"/>
  <c r="Z63" i="17"/>
  <c r="Z78" i="17" s="1"/>
  <c r="AA59" i="17"/>
  <c r="AB62" i="17" l="1"/>
  <c r="AB77" i="17" s="1"/>
  <c r="AA68" i="17"/>
  <c r="AA73" i="17" s="1"/>
  <c r="AB58" i="17"/>
  <c r="Y75" i="17"/>
  <c r="Z70" i="17"/>
  <c r="Z75" i="17" s="1"/>
  <c r="AD51" i="17"/>
  <c r="AE48" i="17"/>
  <c r="AC57" i="17"/>
  <c r="AC67" i="17" s="1"/>
  <c r="AC72" i="17" s="1"/>
  <c r="AD52" i="17"/>
  <c r="AA69" i="17"/>
  <c r="AA74" i="17" s="1"/>
  <c r="AA60" i="17"/>
  <c r="AB59" i="17"/>
  <c r="AA78" i="17"/>
  <c r="AA70" i="17" l="1"/>
  <c r="AA75" i="17" s="1"/>
  <c r="AA65" i="17"/>
  <c r="AA80" i="17" s="1"/>
  <c r="AE51" i="17"/>
  <c r="AF48" i="17"/>
  <c r="AE52" i="17"/>
  <c r="AD57" i="17"/>
  <c r="AD67" i="17" s="1"/>
  <c r="AD72" i="17" s="1"/>
  <c r="AC58" i="17"/>
  <c r="AB69" i="17"/>
  <c r="AB74" i="17" s="1"/>
  <c r="AB60" i="17"/>
  <c r="AC62" i="17"/>
  <c r="AC77" i="17" s="1"/>
  <c r="AC59" i="17"/>
  <c r="AB68" i="17"/>
  <c r="AB73" i="17" s="1"/>
  <c r="AB63" i="17"/>
  <c r="AB78" i="17" s="1"/>
  <c r="AB70" i="17" l="1"/>
  <c r="AB75" i="17" s="1"/>
  <c r="AB65" i="17"/>
  <c r="AB80" i="17" s="1"/>
  <c r="AC68" i="17"/>
  <c r="AC73" i="17" s="1"/>
  <c r="AC63" i="17"/>
  <c r="AC78" i="17" s="1"/>
  <c r="AD59" i="17"/>
  <c r="AF52" i="17"/>
  <c r="AE57" i="17"/>
  <c r="AE67" i="17" s="1"/>
  <c r="AE72" i="17" s="1"/>
  <c r="AD62" i="17"/>
  <c r="AD77" i="17" s="1"/>
  <c r="AC69" i="17"/>
  <c r="AC74" i="17" s="1"/>
  <c r="AC60" i="17"/>
  <c r="AD58" i="17"/>
  <c r="AF51" i="17"/>
  <c r="AG48" i="17"/>
  <c r="AE62" i="17" l="1"/>
  <c r="AE77" i="17" s="1"/>
  <c r="AE58" i="17"/>
  <c r="AE63" i="17" s="1"/>
  <c r="AD68" i="17"/>
  <c r="AD73" i="17" s="1"/>
  <c r="AD63" i="17"/>
  <c r="AD78" i="17" s="1"/>
  <c r="AD69" i="17"/>
  <c r="AD74" i="17" s="1"/>
  <c r="AD60" i="17"/>
  <c r="AC65" i="17"/>
  <c r="AC80" i="17" s="1"/>
  <c r="AC70" i="17"/>
  <c r="AC75" i="17" s="1"/>
  <c r="AG51" i="17"/>
  <c r="AH48" i="17"/>
  <c r="AG52" i="17"/>
  <c r="AF57" i="17"/>
  <c r="AF67" i="17" s="1"/>
  <c r="AF72" i="17" s="1"/>
  <c r="AE59" i="17"/>
  <c r="AF58" i="17" l="1"/>
  <c r="AF63" i="17" s="1"/>
  <c r="AF78" i="17" s="1"/>
  <c r="AF59" i="17"/>
  <c r="AF60" i="17" s="1"/>
  <c r="AE68" i="17"/>
  <c r="AE73" i="17" s="1"/>
  <c r="AH51" i="17"/>
  <c r="AI48" i="17"/>
  <c r="AD65" i="17"/>
  <c r="AD80" i="17" s="1"/>
  <c r="AD70" i="17"/>
  <c r="AD75" i="17" s="1"/>
  <c r="AF62" i="17"/>
  <c r="AF77" i="17" s="1"/>
  <c r="AE69" i="17"/>
  <c r="AE74" i="17" s="1"/>
  <c r="AE60" i="17"/>
  <c r="AG57" i="17"/>
  <c r="AG67" i="17" s="1"/>
  <c r="AG72" i="17" s="1"/>
  <c r="AH52" i="17"/>
  <c r="AE78" i="17"/>
  <c r="AF68" i="17" l="1"/>
  <c r="AF73" i="17" s="1"/>
  <c r="AG62" i="17"/>
  <c r="AG77" i="17" s="1"/>
  <c r="AG59" i="17"/>
  <c r="AG60" i="17" s="1"/>
  <c r="AG58" i="17"/>
  <c r="AI51" i="17"/>
  <c r="AJ48" i="17"/>
  <c r="AH57" i="17"/>
  <c r="AH67" i="17" s="1"/>
  <c r="AH72" i="17" s="1"/>
  <c r="AI52" i="17"/>
  <c r="AF65" i="17"/>
  <c r="AE65" i="17"/>
  <c r="AE80" i="17" s="1"/>
  <c r="AE70" i="17"/>
  <c r="AE75" i="17" s="1"/>
  <c r="AF69" i="17"/>
  <c r="AF74" i="17" s="1"/>
  <c r="AG68" i="17" l="1"/>
  <c r="AG73" i="17" s="1"/>
  <c r="AH58" i="17"/>
  <c r="AG63" i="17"/>
  <c r="AG78" i="17" s="1"/>
  <c r="AH59" i="17"/>
  <c r="AH60" i="17" s="1"/>
  <c r="AH65" i="17" s="1"/>
  <c r="AF80" i="17"/>
  <c r="AF70" i="17"/>
  <c r="AF75" i="17" s="1"/>
  <c r="AG65" i="17"/>
  <c r="AG80" i="17" s="1"/>
  <c r="AJ51" i="17"/>
  <c r="AK48" i="17"/>
  <c r="AJ52" i="17"/>
  <c r="AI57" i="17"/>
  <c r="AI67" i="17" s="1"/>
  <c r="AI72" i="17" s="1"/>
  <c r="AH62" i="17"/>
  <c r="AH77" i="17" s="1"/>
  <c r="AG69" i="17"/>
  <c r="AG74" i="17" s="1"/>
  <c r="AH68" i="17" l="1"/>
  <c r="AH73" i="17" s="1"/>
  <c r="AH63" i="17"/>
  <c r="AH78" i="17" s="1"/>
  <c r="AG70" i="17"/>
  <c r="AG75" i="17" s="1"/>
  <c r="AH69" i="17"/>
  <c r="AH74" i="17" s="1"/>
  <c r="AI59" i="17"/>
  <c r="AK52" i="17"/>
  <c r="AJ57" i="17"/>
  <c r="AJ67" i="17" s="1"/>
  <c r="AJ72" i="17" s="1"/>
  <c r="AI62" i="17"/>
  <c r="AI77" i="17" s="1"/>
  <c r="AI58" i="17"/>
  <c r="AH80" i="17"/>
  <c r="AK51" i="17"/>
  <c r="AL48" i="17"/>
  <c r="AH70" i="17" l="1"/>
  <c r="AH75" i="17" s="1"/>
  <c r="AL51" i="17"/>
  <c r="AM48" i="17"/>
  <c r="AK57" i="17"/>
  <c r="AK67" i="17" s="1"/>
  <c r="AK72" i="17" s="1"/>
  <c r="AL52" i="17"/>
  <c r="AI68" i="17"/>
  <c r="AI73" i="17" s="1"/>
  <c r="AI63" i="17"/>
  <c r="AI78" i="17" s="1"/>
  <c r="AJ58" i="17"/>
  <c r="AJ62" i="17"/>
  <c r="AJ77" i="17" s="1"/>
  <c r="AJ59" i="17"/>
  <c r="AI69" i="17"/>
  <c r="AI74" i="17" s="1"/>
  <c r="AI60" i="17"/>
  <c r="AK58" i="17" l="1"/>
  <c r="AK63" i="17" s="1"/>
  <c r="AK62" i="17"/>
  <c r="AK77" i="17" s="1"/>
  <c r="AI70" i="17"/>
  <c r="AI75" i="17" s="1"/>
  <c r="AI65" i="17"/>
  <c r="AI80" i="17" s="1"/>
  <c r="AJ69" i="17"/>
  <c r="AJ74" i="17" s="1"/>
  <c r="AJ60" i="17"/>
  <c r="AJ68" i="17"/>
  <c r="AJ73" i="17" s="1"/>
  <c r="AJ63" i="17"/>
  <c r="AJ78" i="17" s="1"/>
  <c r="AM51" i="17"/>
  <c r="AN48" i="17"/>
  <c r="AK59" i="17"/>
  <c r="AM52" i="17"/>
  <c r="AL57" i="17"/>
  <c r="AL67" i="17" s="1"/>
  <c r="AL72" i="17" s="1"/>
  <c r="AL59" i="17" l="1"/>
  <c r="AL60" i="17" s="1"/>
  <c r="AL65" i="17" s="1"/>
  <c r="AL58" i="17"/>
  <c r="AL63" i="17" s="1"/>
  <c r="AL78" i="17" s="1"/>
  <c r="AL62" i="17"/>
  <c r="AL77" i="17" s="1"/>
  <c r="AN52" i="17"/>
  <c r="AM57" i="17"/>
  <c r="AM67" i="17" s="1"/>
  <c r="AM72" i="17" s="1"/>
  <c r="AK69" i="17"/>
  <c r="AK74" i="17" s="1"/>
  <c r="AK60" i="17"/>
  <c r="AK68" i="17"/>
  <c r="AK73" i="17" s="1"/>
  <c r="AJ70" i="17"/>
  <c r="AJ75" i="17" s="1"/>
  <c r="AJ65" i="17"/>
  <c r="AJ80" i="17" s="1"/>
  <c r="AN51" i="17"/>
  <c r="AO48" i="17"/>
  <c r="AK78" i="17"/>
  <c r="AM58" i="17" l="1"/>
  <c r="AM63" i="17" s="1"/>
  <c r="AM78" i="17" s="1"/>
  <c r="AM62" i="17"/>
  <c r="AM77" i="17" s="1"/>
  <c r="AL69" i="17"/>
  <c r="AL74" i="17" s="1"/>
  <c r="AM59" i="17"/>
  <c r="AK65" i="17"/>
  <c r="AK80" i="17" s="1"/>
  <c r="AK70" i="17"/>
  <c r="AO51" i="17"/>
  <c r="AP48" i="17"/>
  <c r="AO52" i="17"/>
  <c r="AN57" i="17"/>
  <c r="AN67" i="17" s="1"/>
  <c r="AN72" i="17" s="1"/>
  <c r="AL68" i="17"/>
  <c r="AL73" i="17" s="1"/>
  <c r="AN62" i="17" l="1"/>
  <c r="AN77" i="17" s="1"/>
  <c r="AN59" i="17"/>
  <c r="AN60" i="17" s="1"/>
  <c r="AL80" i="17"/>
  <c r="AP51" i="17"/>
  <c r="AQ48" i="17"/>
  <c r="AO57" i="17"/>
  <c r="AO67" i="17" s="1"/>
  <c r="AO72" i="17" s="1"/>
  <c r="AP52" i="17"/>
  <c r="AN58" i="17"/>
  <c r="AM69" i="17"/>
  <c r="AM74" i="17" s="1"/>
  <c r="AM60" i="17"/>
  <c r="AK75" i="17"/>
  <c r="AL70" i="17"/>
  <c r="AL75" i="17" s="1"/>
  <c r="AM68" i="17"/>
  <c r="AM73" i="17" s="1"/>
  <c r="AO62" i="17" l="1"/>
  <c r="AO77" i="17" s="1"/>
  <c r="AO58" i="17"/>
  <c r="AO63" i="17" s="1"/>
  <c r="AN69" i="17"/>
  <c r="AN74" i="17" s="1"/>
  <c r="AO59" i="17"/>
  <c r="AN65" i="17"/>
  <c r="AM65" i="17"/>
  <c r="AM80" i="17" s="1"/>
  <c r="AM70" i="17"/>
  <c r="AM75" i="17" s="1"/>
  <c r="AN68" i="17"/>
  <c r="AN73" i="17" s="1"/>
  <c r="AN63" i="17"/>
  <c r="AN78" i="17" s="1"/>
  <c r="AQ51" i="17"/>
  <c r="AR48" i="17"/>
  <c r="AP57" i="17"/>
  <c r="AP67" i="17" s="1"/>
  <c r="AP72" i="17" s="1"/>
  <c r="AQ52" i="17"/>
  <c r="AO69" i="17" l="1"/>
  <c r="AO74" i="17" s="1"/>
  <c r="AO60" i="17"/>
  <c r="AO65" i="17" s="1"/>
  <c r="AO80" i="17" s="1"/>
  <c r="AP59" i="17"/>
  <c r="AP60" i="17" s="1"/>
  <c r="AP65" i="17" s="1"/>
  <c r="AP58" i="17"/>
  <c r="AP63" i="17" s="1"/>
  <c r="AP78" i="17" s="1"/>
  <c r="AP62" i="17"/>
  <c r="AP77" i="17" s="1"/>
  <c r="AO68" i="17"/>
  <c r="AO73" i="17" s="1"/>
  <c r="AR51" i="17"/>
  <c r="AS48" i="17"/>
  <c r="AN70" i="17"/>
  <c r="AN75" i="17" s="1"/>
  <c r="AO78" i="17"/>
  <c r="AR52" i="17"/>
  <c r="AQ57" i="17"/>
  <c r="AQ67" i="17" s="1"/>
  <c r="AQ72" i="17" s="1"/>
  <c r="AN80" i="17"/>
  <c r="AP69" i="17" l="1"/>
  <c r="AP74" i="17" s="1"/>
  <c r="AQ62" i="17"/>
  <c r="AQ77" i="17" s="1"/>
  <c r="AQ59" i="17"/>
  <c r="AQ58" i="17"/>
  <c r="AQ63" i="17" s="1"/>
  <c r="AQ78" i="17" s="1"/>
  <c r="AT48" i="17"/>
  <c r="AS51" i="17"/>
  <c r="AS52" i="17"/>
  <c r="AR57" i="17"/>
  <c r="AR67" i="17" s="1"/>
  <c r="AR72" i="17" s="1"/>
  <c r="AP68" i="17"/>
  <c r="AP73" i="17" s="1"/>
  <c r="AP80" i="17"/>
  <c r="AO70" i="17"/>
  <c r="AQ69" i="17" l="1"/>
  <c r="AQ74" i="17" s="1"/>
  <c r="AQ60" i="17"/>
  <c r="AQ65" i="17" s="1"/>
  <c r="AQ80" i="17" s="1"/>
  <c r="AR58" i="17"/>
  <c r="AQ68" i="17"/>
  <c r="AQ73" i="17" s="1"/>
  <c r="AS57" i="17"/>
  <c r="AS67" i="17" s="1"/>
  <c r="AS72" i="17" s="1"/>
  <c r="AT52" i="17"/>
  <c r="AO75" i="17"/>
  <c r="AP70" i="17"/>
  <c r="AP75" i="17" s="1"/>
  <c r="AR62" i="17"/>
  <c r="AR77" i="17" s="1"/>
  <c r="AR59" i="17"/>
  <c r="AU48" i="17"/>
  <c r="AT51" i="17"/>
  <c r="AV48" i="17" l="1"/>
  <c r="AU51" i="17"/>
  <c r="AS58" i="17"/>
  <c r="AS59" i="17"/>
  <c r="AQ70" i="17"/>
  <c r="AQ75" i="17" s="1"/>
  <c r="AR69" i="17"/>
  <c r="AR74" i="17" s="1"/>
  <c r="AR60" i="17"/>
  <c r="AS62" i="17"/>
  <c r="AS77" i="17" s="1"/>
  <c r="AU52" i="17"/>
  <c r="AT57" i="17"/>
  <c r="AT67" i="17" s="1"/>
  <c r="AT72" i="17" s="1"/>
  <c r="AR68" i="17"/>
  <c r="AR73" i="17" s="1"/>
  <c r="AR63" i="17"/>
  <c r="AR78" i="17" s="1"/>
  <c r="AT59" i="17" l="1"/>
  <c r="AT60" i="17" s="1"/>
  <c r="AT58" i="17"/>
  <c r="AS68" i="17"/>
  <c r="AS73" i="17" s="1"/>
  <c r="AS63" i="17"/>
  <c r="AS78" i="17" s="1"/>
  <c r="AS69" i="17"/>
  <c r="AS74" i="17" s="1"/>
  <c r="AS60" i="17"/>
  <c r="AT62" i="17"/>
  <c r="AT77" i="17" s="1"/>
  <c r="AV52" i="17"/>
  <c r="AU57" i="17"/>
  <c r="AU67" i="17" s="1"/>
  <c r="AU72" i="17" s="1"/>
  <c r="AR70" i="17"/>
  <c r="AR75" i="17" s="1"/>
  <c r="AR65" i="17"/>
  <c r="AR80" i="17" s="1"/>
  <c r="AV51" i="17"/>
  <c r="AW48" i="17"/>
  <c r="AU62" i="17" l="1"/>
  <c r="AU77" i="17" s="1"/>
  <c r="AU58" i="17"/>
  <c r="AU63" i="17" s="1"/>
  <c r="AT68" i="17"/>
  <c r="AT73" i="17" s="1"/>
  <c r="AT63" i="17"/>
  <c r="AT78" i="17" s="1"/>
  <c r="AW52" i="17"/>
  <c r="AV57" i="17"/>
  <c r="AV67" i="17" s="1"/>
  <c r="AV72" i="17" s="1"/>
  <c r="AS65" i="17"/>
  <c r="AS80" i="17" s="1"/>
  <c r="AS70" i="17"/>
  <c r="AS75" i="17" s="1"/>
  <c r="AW51" i="17"/>
  <c r="AX48" i="17"/>
  <c r="AU59" i="17"/>
  <c r="AT65" i="17"/>
  <c r="AT69" i="17"/>
  <c r="AT74" i="17" s="1"/>
  <c r="AU68" i="17" l="1"/>
  <c r="AU73" i="17" s="1"/>
  <c r="AT70" i="17"/>
  <c r="AT75" i="17" s="1"/>
  <c r="AV59" i="17"/>
  <c r="AV60" i="17" s="1"/>
  <c r="AU78" i="17"/>
  <c r="AT80" i="17"/>
  <c r="AV58" i="17"/>
  <c r="AW57" i="17"/>
  <c r="AW67" i="17" s="1"/>
  <c r="AW72" i="17" s="1"/>
  <c r="AX52" i="17"/>
  <c r="AV62" i="17"/>
  <c r="AV77" i="17" s="1"/>
  <c r="AU69" i="17"/>
  <c r="AU74" i="17" s="1"/>
  <c r="AU60" i="17"/>
  <c r="AY48" i="17"/>
  <c r="AY51" i="17" s="1"/>
  <c r="AX51" i="17"/>
  <c r="AW59" i="17" l="1"/>
  <c r="AW60" i="17" s="1"/>
  <c r="AW65" i="17" s="1"/>
  <c r="AW62" i="17"/>
  <c r="AW77" i="17" s="1"/>
  <c r="AW58" i="17"/>
  <c r="AW63" i="17" s="1"/>
  <c r="AV68" i="17"/>
  <c r="AV73" i="17" s="1"/>
  <c r="AV63" i="17"/>
  <c r="AV78" i="17" s="1"/>
  <c r="AV65" i="17"/>
  <c r="AX57" i="17"/>
  <c r="AX67" i="17" s="1"/>
  <c r="AX72" i="17" s="1"/>
  <c r="AY52" i="17"/>
  <c r="AY57" i="17" s="1"/>
  <c r="AY58" i="17" s="1"/>
  <c r="AU65" i="17"/>
  <c r="AU80" i="17" s="1"/>
  <c r="AU70" i="17"/>
  <c r="AU75" i="17" s="1"/>
  <c r="AV69" i="17"/>
  <c r="AV74" i="17" s="1"/>
  <c r="AY62" i="17" l="1"/>
  <c r="AX58" i="17"/>
  <c r="AX63" i="17" s="1"/>
  <c r="AX78" i="17" s="1"/>
  <c r="AW78" i="17"/>
  <c r="AW68" i="17"/>
  <c r="AW73" i="17" s="1"/>
  <c r="AW69" i="17"/>
  <c r="AW74" i="17" s="1"/>
  <c r="AY67" i="17"/>
  <c r="AY72" i="17" s="1"/>
  <c r="AV70" i="17"/>
  <c r="AV80" i="17"/>
  <c r="AY59" i="17"/>
  <c r="AX62" i="17"/>
  <c r="AX77" i="17" s="1"/>
  <c r="AY63" i="17"/>
  <c r="AX59" i="17"/>
  <c r="AW80" i="17"/>
  <c r="AY78" i="17" l="1"/>
  <c r="AX68" i="17"/>
  <c r="AY60" i="17"/>
  <c r="AV75" i="17"/>
  <c r="AW70" i="17"/>
  <c r="AW75" i="17" s="1"/>
  <c r="AY77" i="17"/>
  <c r="AX69" i="17"/>
  <c r="AX74" i="17" s="1"/>
  <c r="AX60" i="17"/>
  <c r="AX73" i="17" l="1"/>
  <c r="AY68" i="17"/>
  <c r="AY73" i="17" s="1"/>
  <c r="AY65" i="17"/>
  <c r="AX70" i="17"/>
  <c r="AX75" i="17" s="1"/>
  <c r="AX65" i="17"/>
  <c r="AX80" i="17" s="1"/>
  <c r="AY69" i="17"/>
  <c r="AY74" i="17" s="1"/>
  <c r="AY80" i="17" l="1"/>
  <c r="AY70" i="17"/>
  <c r="AY75" i="17" s="1"/>
  <c r="C17" i="11"/>
  <c r="C21" i="11"/>
  <c r="B21" i="11"/>
  <c r="E16" i="5" l="1"/>
  <c r="AR4" i="5"/>
  <c r="AR3" i="5"/>
  <c r="H10" i="5"/>
  <c r="H11" i="5"/>
  <c r="H12" i="5"/>
  <c r="H13" i="5"/>
  <c r="H14" i="5"/>
  <c r="H21" i="5"/>
  <c r="H20" i="5"/>
  <c r="H19" i="5"/>
  <c r="H18" i="5"/>
  <c r="H17" i="5"/>
  <c r="H16" i="5"/>
  <c r="H15" i="5"/>
  <c r="H22" i="5" l="1"/>
  <c r="C12" i="11" l="1"/>
  <c r="B12" i="11"/>
  <c r="B22" i="11" s="1"/>
  <c r="B23" i="11" s="1"/>
  <c r="J4" i="5"/>
  <c r="AQ3" i="5"/>
  <c r="AO3" i="5"/>
  <c r="AP3" i="5"/>
  <c r="AM3" i="5"/>
  <c r="AN3" i="5"/>
  <c r="AJ3" i="5"/>
  <c r="AK3" i="5"/>
  <c r="AL3" i="5"/>
  <c r="AF3" i="5"/>
  <c r="AG3" i="5"/>
  <c r="AH3" i="5"/>
  <c r="AI3" i="5"/>
  <c r="Z3" i="5"/>
  <c r="AA3" i="5"/>
  <c r="AB3" i="5"/>
  <c r="AC3" i="5"/>
  <c r="AD3" i="5"/>
  <c r="AE3" i="5"/>
  <c r="U3" i="5"/>
  <c r="V3" i="5"/>
  <c r="W3" i="5"/>
  <c r="X3" i="5"/>
  <c r="Y3" i="5"/>
  <c r="P3" i="5"/>
  <c r="Q3" i="5"/>
  <c r="R3" i="5"/>
  <c r="S3" i="5"/>
  <c r="T3" i="5"/>
  <c r="K3" i="5"/>
  <c r="L3" i="5"/>
  <c r="M3" i="5"/>
  <c r="N3" i="5"/>
  <c r="O3" i="5"/>
  <c r="I3" i="5"/>
  <c r="I4" i="5" s="1"/>
  <c r="J3" i="5"/>
  <c r="H3" i="5"/>
  <c r="H4" i="5" s="1"/>
  <c r="C18" i="11" l="1"/>
  <c r="C19" i="11" s="1"/>
  <c r="C22" i="11"/>
  <c r="C23" i="11" s="1"/>
  <c r="C30" i="11"/>
  <c r="B30" i="11"/>
  <c r="C34" i="11" s="1"/>
  <c r="B29" i="11"/>
  <c r="C29" i="11"/>
  <c r="AJ4" i="5"/>
  <c r="D20" i="5" s="1"/>
  <c r="D18" i="5"/>
  <c r="C21" i="5"/>
  <c r="C13" i="5"/>
  <c r="B18" i="5"/>
  <c r="B17" i="5"/>
  <c r="B16" i="5"/>
  <c r="AL4" i="5"/>
  <c r="E10" i="5" s="1"/>
  <c r="AM4" i="5"/>
  <c r="E11" i="5" s="1"/>
  <c r="AN4" i="5"/>
  <c r="E12" i="5" s="1"/>
  <c r="AO4" i="5"/>
  <c r="E13" i="5" s="1"/>
  <c r="AP4" i="5"/>
  <c r="E14" i="5" s="1"/>
  <c r="AQ4" i="5"/>
  <c r="E15" i="5" s="1"/>
  <c r="AD4" i="5"/>
  <c r="D14" i="5" s="1"/>
  <c r="AE4" i="5"/>
  <c r="D15" i="5" s="1"/>
  <c r="AF4" i="5"/>
  <c r="D16" i="5" s="1"/>
  <c r="AG4" i="5"/>
  <c r="D17" i="5" s="1"/>
  <c r="AH4" i="5"/>
  <c r="AI4" i="5"/>
  <c r="D19" i="5" s="1"/>
  <c r="AK4" i="5"/>
  <c r="D21" i="5" s="1"/>
  <c r="T4" i="5"/>
  <c r="C16" i="5" s="1"/>
  <c r="U4" i="5"/>
  <c r="C17" i="5" s="1"/>
  <c r="V4" i="5"/>
  <c r="C18" i="5" s="1"/>
  <c r="W4" i="5"/>
  <c r="C19" i="5" s="1"/>
  <c r="X4" i="5"/>
  <c r="C20" i="5" s="1"/>
  <c r="Y4" i="5"/>
  <c r="Z4" i="5"/>
  <c r="D10" i="5" s="1"/>
  <c r="AA4" i="5"/>
  <c r="D11" i="5" s="1"/>
  <c r="AB4" i="5"/>
  <c r="D12" i="5" s="1"/>
  <c r="AC4" i="5"/>
  <c r="D13" i="5" s="1"/>
  <c r="M4" i="5"/>
  <c r="B21" i="5" s="1"/>
  <c r="N4" i="5"/>
  <c r="C10" i="5" s="1"/>
  <c r="O4" i="5"/>
  <c r="C11" i="5" s="1"/>
  <c r="P4" i="5"/>
  <c r="C12" i="5" s="1"/>
  <c r="Q4" i="5"/>
  <c r="R4" i="5"/>
  <c r="C14" i="5" s="1"/>
  <c r="S4" i="5"/>
  <c r="C15" i="5" s="1"/>
  <c r="K4" i="5"/>
  <c r="B19" i="5" s="1"/>
  <c r="L4" i="5"/>
  <c r="B20" i="5" s="1"/>
  <c r="B34" i="11" l="1"/>
  <c r="K21" i="5" l="1"/>
  <c r="K13" i="5"/>
  <c r="K18" i="5"/>
  <c r="K20" i="5"/>
  <c r="K12" i="5"/>
  <c r="K19" i="5"/>
  <c r="K11" i="5"/>
  <c r="K10" i="5"/>
  <c r="K17" i="5"/>
  <c r="K15" i="5"/>
  <c r="K16" i="5"/>
  <c r="K14" i="5"/>
  <c r="K22" i="5" l="1"/>
</calcChain>
</file>

<file path=xl/sharedStrings.xml><?xml version="1.0" encoding="utf-8"?>
<sst xmlns="http://schemas.openxmlformats.org/spreadsheetml/2006/main" count="232" uniqueCount="180">
  <si>
    <t>Period</t>
  </si>
  <si>
    <t>Sales (£)</t>
  </si>
  <si>
    <t>CMA (£)</t>
  </si>
  <si>
    <t xml:space="preserve">Detrends </t>
  </si>
  <si>
    <t>April</t>
  </si>
  <si>
    <t>May</t>
  </si>
  <si>
    <t>Jan</t>
  </si>
  <si>
    <t>Feb</t>
  </si>
  <si>
    <t>Mar</t>
  </si>
  <si>
    <t xml:space="preserve">June </t>
  </si>
  <si>
    <t xml:space="preserve">July </t>
  </si>
  <si>
    <t xml:space="preserve">Aug </t>
  </si>
  <si>
    <t xml:space="preserve">Sept </t>
  </si>
  <si>
    <t xml:space="preserve">Oct </t>
  </si>
  <si>
    <t xml:space="preserve">Nov </t>
  </si>
  <si>
    <t xml:space="preserve">Dec </t>
  </si>
  <si>
    <t>Seasonal Matrix</t>
  </si>
  <si>
    <t>2019</t>
  </si>
  <si>
    <t>2020</t>
  </si>
  <si>
    <t>2021</t>
  </si>
  <si>
    <t>2022</t>
  </si>
  <si>
    <t>Month/Year</t>
  </si>
  <si>
    <t>Seasonal Profile</t>
  </si>
  <si>
    <t>Adj Seasonal Profile</t>
  </si>
  <si>
    <t>Europe</t>
  </si>
  <si>
    <t>USA</t>
  </si>
  <si>
    <t>Manchester (M)</t>
  </si>
  <si>
    <t>London(L)</t>
  </si>
  <si>
    <t>15ME+21MW+17MN&lt;=2500</t>
  </si>
  <si>
    <t>23.5LE+25.5LW+22LN&lt;=3000</t>
  </si>
  <si>
    <t>Demand Contraints</t>
  </si>
  <si>
    <t>EAST</t>
  </si>
  <si>
    <t>WEST</t>
  </si>
  <si>
    <t>NORTH</t>
  </si>
  <si>
    <t>15ME+23.5LE&gt;=2000</t>
  </si>
  <si>
    <t>21MW+25.5LW&gt;=930</t>
  </si>
  <si>
    <t>17MN+22LN&gt;=2200</t>
  </si>
  <si>
    <t>15+21+17&lt;=2500</t>
  </si>
  <si>
    <t>23.5+25.5+22&lt;=300</t>
  </si>
  <si>
    <t>Low Demand (500 units)</t>
  </si>
  <si>
    <t xml:space="preserve">Labour Cost </t>
  </si>
  <si>
    <t xml:space="preserve">Shipping Cost </t>
  </si>
  <si>
    <t xml:space="preserve">Unit Cost </t>
  </si>
  <si>
    <t xml:space="preserve">Material Cost </t>
  </si>
  <si>
    <t>Europe Supplier</t>
  </si>
  <si>
    <t>USA Supplier</t>
  </si>
  <si>
    <t xml:space="preserve">EUROPE </t>
  </si>
  <si>
    <t xml:space="preserve">Supplier Capacity </t>
  </si>
  <si>
    <t xml:space="preserve">Min Charge </t>
  </si>
  <si>
    <t>High Demand (1000 units)</t>
  </si>
  <si>
    <t xml:space="preserve">Expected Profit </t>
  </si>
  <si>
    <t xml:space="preserve">Probability </t>
  </si>
  <si>
    <t>Std Dev</t>
  </si>
  <si>
    <t>Column1</t>
  </si>
  <si>
    <t>New Ski Price (selling price)</t>
  </si>
  <si>
    <t>Profit Calculation</t>
  </si>
  <si>
    <t>Total Revenue</t>
  </si>
  <si>
    <t>Total Cost</t>
  </si>
  <si>
    <t>(High Demand)</t>
  </si>
  <si>
    <t>PROFIT</t>
  </si>
  <si>
    <t>(Low Demand)</t>
  </si>
  <si>
    <t>EXPECTED VALUE</t>
  </si>
  <si>
    <t>Workshop</t>
  </si>
  <si>
    <t>Data</t>
  </si>
  <si>
    <t>Artificial Time Series</t>
  </si>
  <si>
    <t>Description</t>
  </si>
  <si>
    <t>Stationary Time series, 48 observations, use 36 to build model and 12 to predict</t>
  </si>
  <si>
    <t>input changes or model</t>
  </si>
  <si>
    <t>Test Data</t>
  </si>
  <si>
    <t>t</t>
  </si>
  <si>
    <t>month</t>
  </si>
  <si>
    <t>Original Data Value</t>
  </si>
  <si>
    <t>Manual Correction</t>
  </si>
  <si>
    <t>System (DP) corrected History</t>
  </si>
  <si>
    <t>Time Series</t>
  </si>
  <si>
    <t>Select row to plot:</t>
  </si>
  <si>
    <t>Month</t>
  </si>
  <si>
    <t>Row</t>
  </si>
  <si>
    <t>Data value</t>
  </si>
  <si>
    <t>I</t>
  </si>
  <si>
    <t>Naive</t>
  </si>
  <si>
    <t>II</t>
  </si>
  <si>
    <t>Average</t>
  </si>
  <si>
    <t>III</t>
  </si>
  <si>
    <t>Moving Average 3</t>
  </si>
  <si>
    <t>IV</t>
  </si>
  <si>
    <t>Moving Average 6</t>
  </si>
  <si>
    <t>V</t>
  </si>
  <si>
    <t>Moving Average 9</t>
  </si>
  <si>
    <t>VI</t>
  </si>
  <si>
    <t>Moving Average 12</t>
  </si>
  <si>
    <t>VII</t>
  </si>
  <si>
    <t>Weighted Moving Average</t>
  </si>
  <si>
    <t>VIII</t>
  </si>
  <si>
    <t>Exponential Smoothing</t>
  </si>
  <si>
    <t>IX</t>
  </si>
  <si>
    <t>X</t>
  </si>
  <si>
    <t>Forecast in actual month</t>
  </si>
  <si>
    <t>N/A</t>
  </si>
  <si>
    <t>Simple Error Measures</t>
  </si>
  <si>
    <t>Forecast Error</t>
  </si>
  <si>
    <t>e</t>
  </si>
  <si>
    <t>Absolute Error</t>
  </si>
  <si>
    <t>AE</t>
  </si>
  <si>
    <t>Suqred Error</t>
  </si>
  <si>
    <t>SE</t>
  </si>
  <si>
    <t>Root of Squared Error</t>
  </si>
  <si>
    <t>RSE</t>
  </si>
  <si>
    <t>Percent Error Measures</t>
  </si>
  <si>
    <t>Percentage Error</t>
  </si>
  <si>
    <t>PE</t>
  </si>
  <si>
    <t>Absolute Perecent Error</t>
  </si>
  <si>
    <t>APE</t>
  </si>
  <si>
    <t>-</t>
  </si>
  <si>
    <t>Root in percent of Error</t>
  </si>
  <si>
    <t>RSPE</t>
  </si>
  <si>
    <t>Cumulative Error Measures</t>
  </si>
  <si>
    <t>Sum of error</t>
  </si>
  <si>
    <t>Sum of Absolute Error</t>
  </si>
  <si>
    <t>SAE</t>
  </si>
  <si>
    <t>Sum of Suqared Errors</t>
  </si>
  <si>
    <t>SSE</t>
  </si>
  <si>
    <t>Root of squared errors</t>
  </si>
  <si>
    <t>RSSE</t>
  </si>
  <si>
    <t>Mean Error Measures</t>
  </si>
  <si>
    <t xml:space="preserve">Mean Error </t>
  </si>
  <si>
    <t>ME</t>
  </si>
  <si>
    <t>Mean Absolute Error</t>
  </si>
  <si>
    <t>MAE</t>
  </si>
  <si>
    <t>Mean squared Error</t>
  </si>
  <si>
    <t>MSE</t>
  </si>
  <si>
    <t>Root of Mean squared error</t>
  </si>
  <si>
    <t>RMSE</t>
  </si>
  <si>
    <t>Mean Percent Error Measures</t>
  </si>
  <si>
    <t>Mean percent Error</t>
  </si>
  <si>
    <t>MPE</t>
  </si>
  <si>
    <t>Mean Absolute Percent Error</t>
  </si>
  <si>
    <t>MAPE</t>
  </si>
  <si>
    <t>Root of Mean absolute Percent error</t>
  </si>
  <si>
    <t>RMSPE</t>
  </si>
  <si>
    <t>High demand</t>
  </si>
  <si>
    <t>Low Demand</t>
  </si>
  <si>
    <t>First four digits of Student ID</t>
  </si>
  <si>
    <t>Unit selling price per ski</t>
  </si>
  <si>
    <t>EU</t>
  </si>
  <si>
    <t>Fixed Cost</t>
  </si>
  <si>
    <t>Variable cost</t>
  </si>
  <si>
    <t>Avg Profit</t>
  </si>
  <si>
    <t>Fixed cost</t>
  </si>
  <si>
    <t>Variable  cost</t>
  </si>
  <si>
    <t>Total  cost</t>
  </si>
  <si>
    <t>Profit</t>
  </si>
  <si>
    <t xml:space="preserve">Random Numbers </t>
  </si>
  <si>
    <t>Revenue</t>
  </si>
  <si>
    <t>Solver Solution</t>
  </si>
  <si>
    <t>Decision Variables</t>
  </si>
  <si>
    <t>Manchester</t>
  </si>
  <si>
    <t>London</t>
  </si>
  <si>
    <t>Contribution</t>
  </si>
  <si>
    <t>Constraints</t>
  </si>
  <si>
    <t>Demand East</t>
  </si>
  <si>
    <t>Demand West</t>
  </si>
  <si>
    <t>Demand North</t>
  </si>
  <si>
    <t xml:space="preserve"> Manchester Capacity</t>
  </si>
  <si>
    <t>London Capacity</t>
  </si>
  <si>
    <t>London (L)</t>
  </si>
  <si>
    <t>Relation</t>
  </si>
  <si>
    <t>RHS</t>
  </si>
  <si>
    <t>Cost Estimation</t>
  </si>
  <si>
    <t>Objective Function</t>
  </si>
  <si>
    <t>&gt;=</t>
  </si>
  <si>
    <t>Capacity Manchester</t>
  </si>
  <si>
    <t>&lt;=</t>
  </si>
  <si>
    <t>Capacity London</t>
  </si>
  <si>
    <t xml:space="preserve">Capacity Contraints </t>
  </si>
  <si>
    <t>East (E)</t>
  </si>
  <si>
    <t>West (W)</t>
  </si>
  <si>
    <t>North (N)</t>
  </si>
  <si>
    <t>Objection Fuction</t>
  </si>
  <si>
    <t>15ME​+23.5LE​+21MW​+25.5LW​+17MN​+22LN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</si>
</sst>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-* #,##0_-;_-* &quot;-&quot;??_-;_-@_-"/>
    <numFmt numFmtId="166" formatCode="&quot;£&quot;#,##0"/>
    <numFmt numFmtId="167" formatCode="mmm\ yyyy;@"/>
    <numFmt numFmtId="168" formatCode="0.0"/>
    <numFmt numFmtId="169" formatCode="mmm\ yyyy"/>
    <numFmt numFmtId="170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D0D0D"/>
      <name val="Arial"/>
      <family val="2"/>
    </font>
    <font>
      <b/>
      <sz val="12"/>
      <color rgb="FF0D0D0D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D0D0D"/>
      <name val="Calibri"/>
      <family val="2"/>
      <scheme val="minor"/>
    </font>
    <font>
      <b/>
      <sz val="14"/>
      <color rgb="FF0D0D0D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D0D0D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rgb="FF0D0D0D"/>
      <name val="Calibri"/>
      <family val="2"/>
    </font>
    <font>
      <b/>
      <sz val="16"/>
      <color rgb="FF0D0D0D"/>
      <name val="Calibri"/>
      <family val="2"/>
    </font>
    <font>
      <sz val="16"/>
      <color rgb="FF0D0D0D"/>
      <name val="Calibri"/>
      <family val="2"/>
    </font>
    <font>
      <sz val="16"/>
      <color theme="1"/>
      <name val="Calibri"/>
      <family val="2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5"/>
      <color rgb="FF0D0D0D"/>
      <name val="Arial"/>
      <family val="2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5">
    <xf numFmtId="0" fontId="0" fillId="0" borderId="0" xfId="0"/>
    <xf numFmtId="165" fontId="2" fillId="2" borderId="1" xfId="1" applyNumberFormat="1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2" xfId="0" applyNumberFormat="1" applyBorder="1"/>
    <xf numFmtId="165" fontId="0" fillId="0" borderId="3" xfId="0" applyNumberFormat="1" applyBorder="1" applyAlignment="1">
      <alignment horizontal="center"/>
    </xf>
    <xf numFmtId="3" fontId="0" fillId="0" borderId="3" xfId="0" applyNumberFormat="1" applyBorder="1"/>
    <xf numFmtId="165" fontId="0" fillId="0" borderId="2" xfId="0" applyNumberFormat="1" applyBorder="1"/>
    <xf numFmtId="0" fontId="4" fillId="0" borderId="8" xfId="0" applyFont="1" applyBorder="1"/>
    <xf numFmtId="0" fontId="4" fillId="0" borderId="9" xfId="0" applyFont="1" applyBorder="1"/>
    <xf numFmtId="3" fontId="0" fillId="0" borderId="10" xfId="0" applyNumberFormat="1" applyBorder="1"/>
    <xf numFmtId="3" fontId="0" fillId="0" borderId="11" xfId="0" applyNumberFormat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5" fillId="0" borderId="16" xfId="0" quotePrefix="1" applyFont="1" applyBorder="1" applyAlignment="1">
      <alignment horizontal="center" vertical="center"/>
    </xf>
    <xf numFmtId="0" fontId="5" fillId="0" borderId="17" xfId="0" quotePrefix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7" fontId="7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37" fontId="8" fillId="6" borderId="1" xfId="0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0" fillId="6" borderId="7" xfId="0" applyNumberFormat="1" applyFill="1" applyBorder="1"/>
    <xf numFmtId="3" fontId="0" fillId="6" borderId="11" xfId="0" applyNumberFormat="1" applyFill="1" applyBorder="1"/>
    <xf numFmtId="165" fontId="0" fillId="3" borderId="0" xfId="0" applyNumberFormat="1" applyFill="1" applyAlignment="1">
      <alignment horizontal="center"/>
    </xf>
    <xf numFmtId="0" fontId="12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6" fontId="8" fillId="0" borderId="26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66" fontId="8" fillId="0" borderId="30" xfId="0" applyNumberFormat="1" applyFont="1" applyBorder="1" applyAlignment="1">
      <alignment horizontal="center" vertical="center"/>
    </xf>
    <xf numFmtId="166" fontId="8" fillId="0" borderId="31" xfId="0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166" fontId="8" fillId="0" borderId="34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4" fillId="6" borderId="12" xfId="0" applyFont="1" applyFill="1" applyBorder="1"/>
    <xf numFmtId="0" fontId="8" fillId="10" borderId="12" xfId="0" applyFont="1" applyFill="1" applyBorder="1"/>
    <xf numFmtId="166" fontId="8" fillId="10" borderId="7" xfId="0" applyNumberFormat="1" applyFont="1" applyFill="1" applyBorder="1"/>
    <xf numFmtId="0" fontId="15" fillId="3" borderId="7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166" fontId="18" fillId="0" borderId="11" xfId="0" applyNumberFormat="1" applyFont="1" applyBorder="1" applyAlignment="1">
      <alignment horizontal="center" vertical="center"/>
    </xf>
    <xf numFmtId="166" fontId="18" fillId="0" borderId="4" xfId="0" applyNumberFormat="1" applyFont="1" applyBorder="1" applyAlignment="1">
      <alignment horizontal="center" vertical="center"/>
    </xf>
    <xf numFmtId="0" fontId="19" fillId="0" borderId="37" xfId="0" applyFont="1" applyBorder="1"/>
    <xf numFmtId="9" fontId="12" fillId="4" borderId="7" xfId="0" applyNumberFormat="1" applyFont="1" applyFill="1" applyBorder="1" applyAlignment="1">
      <alignment horizontal="center" vertical="center"/>
    </xf>
    <xf numFmtId="166" fontId="14" fillId="4" borderId="7" xfId="0" applyNumberFormat="1" applyFont="1" applyFill="1" applyBorder="1" applyAlignment="1">
      <alignment horizontal="center" vertical="center"/>
    </xf>
    <xf numFmtId="0" fontId="19" fillId="0" borderId="39" xfId="0" applyFont="1" applyBorder="1"/>
    <xf numFmtId="0" fontId="6" fillId="11" borderId="40" xfId="0" applyFont="1" applyFill="1" applyBorder="1"/>
    <xf numFmtId="0" fontId="19" fillId="0" borderId="43" xfId="0" applyFont="1" applyBorder="1"/>
    <xf numFmtId="0" fontId="6" fillId="11" borderId="44" xfId="0" applyFont="1" applyFill="1" applyBorder="1"/>
    <xf numFmtId="0" fontId="19" fillId="0" borderId="45" xfId="0" applyFont="1" applyBorder="1"/>
    <xf numFmtId="166" fontId="8" fillId="0" borderId="43" xfId="0" applyNumberFormat="1" applyFont="1" applyBorder="1" applyAlignment="1">
      <alignment horizontal="center" vertical="center"/>
    </xf>
    <xf numFmtId="166" fontId="8" fillId="0" borderId="37" xfId="0" applyNumberFormat="1" applyFont="1" applyBorder="1" applyAlignment="1">
      <alignment horizontal="center" vertical="center"/>
    </xf>
    <xf numFmtId="166" fontId="6" fillId="11" borderId="44" xfId="0" applyNumberFormat="1" applyFont="1" applyFill="1" applyBorder="1" applyAlignment="1">
      <alignment horizontal="center" vertical="center"/>
    </xf>
    <xf numFmtId="166" fontId="8" fillId="0" borderId="46" xfId="0" applyNumberFormat="1" applyFont="1" applyBorder="1" applyAlignment="1">
      <alignment horizontal="center" vertical="center"/>
    </xf>
    <xf numFmtId="166" fontId="8" fillId="0" borderId="41" xfId="0" applyNumberFormat="1" applyFont="1" applyBorder="1" applyAlignment="1">
      <alignment horizontal="center" vertical="center"/>
    </xf>
    <xf numFmtId="166" fontId="6" fillId="6" borderId="42" xfId="0" applyNumberFormat="1" applyFont="1" applyFill="1" applyBorder="1" applyAlignment="1">
      <alignment horizontal="center" vertical="center"/>
    </xf>
    <xf numFmtId="166" fontId="6" fillId="6" borderId="38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2" xfId="0" applyBorder="1"/>
    <xf numFmtId="0" fontId="21" fillId="0" borderId="0" xfId="0" applyFont="1"/>
    <xf numFmtId="0" fontId="22" fillId="0" borderId="0" xfId="0" applyFont="1"/>
    <xf numFmtId="0" fontId="23" fillId="13" borderId="32" xfId="0" applyFont="1" applyFill="1" applyBorder="1"/>
    <xf numFmtId="0" fontId="0" fillId="14" borderId="34" xfId="0" applyFill="1" applyBorder="1"/>
    <xf numFmtId="0" fontId="0" fillId="14" borderId="47" xfId="0" applyFill="1" applyBorder="1"/>
    <xf numFmtId="0" fontId="0" fillId="14" borderId="32" xfId="0" applyFill="1" applyBorder="1"/>
    <xf numFmtId="0" fontId="23" fillId="13" borderId="48" xfId="0" applyFont="1" applyFill="1" applyBorder="1" applyAlignment="1">
      <alignment horizontal="left"/>
    </xf>
    <xf numFmtId="0" fontId="23" fillId="13" borderId="0" xfId="0" applyFont="1" applyFill="1" applyAlignment="1">
      <alignment horizontal="left"/>
    </xf>
    <xf numFmtId="0" fontId="23" fillId="13" borderId="49" xfId="0" applyFont="1" applyFill="1" applyBorder="1"/>
    <xf numFmtId="0" fontId="0" fillId="14" borderId="50" xfId="0" applyFill="1" applyBorder="1"/>
    <xf numFmtId="0" fontId="0" fillId="14" borderId="51" xfId="0" applyFill="1" applyBorder="1"/>
    <xf numFmtId="0" fontId="0" fillId="14" borderId="52" xfId="0" applyFill="1" applyBorder="1"/>
    <xf numFmtId="0" fontId="0" fillId="15" borderId="0" xfId="0" applyFill="1"/>
    <xf numFmtId="0" fontId="23" fillId="13" borderId="34" xfId="0" applyFont="1" applyFill="1" applyBorder="1" applyAlignment="1">
      <alignment horizontal="left" wrapText="1"/>
    </xf>
    <xf numFmtId="0" fontId="23" fillId="13" borderId="47" xfId="0" applyFont="1" applyFill="1" applyBorder="1" applyAlignment="1">
      <alignment horizontal="left" wrapText="1"/>
    </xf>
    <xf numFmtId="0" fontId="23" fillId="13" borderId="47" xfId="0" applyFont="1" applyFill="1" applyBorder="1" applyAlignment="1">
      <alignment horizontal="right"/>
    </xf>
    <xf numFmtId="0" fontId="23" fillId="13" borderId="34" xfId="0" applyFont="1" applyFill="1" applyBorder="1" applyAlignment="1">
      <alignment horizontal="center"/>
    </xf>
    <xf numFmtId="0" fontId="23" fillId="13" borderId="47" xfId="0" applyFont="1" applyFill="1" applyBorder="1" applyAlignment="1">
      <alignment horizontal="center"/>
    </xf>
    <xf numFmtId="0" fontId="23" fillId="13" borderId="32" xfId="0" applyFont="1" applyFill="1" applyBorder="1" applyAlignment="1">
      <alignment horizontal="center"/>
    </xf>
    <xf numFmtId="0" fontId="23" fillId="13" borderId="50" xfId="0" applyFont="1" applyFill="1" applyBorder="1" applyAlignment="1">
      <alignment horizontal="left" wrapText="1"/>
    </xf>
    <xf numFmtId="0" fontId="23" fillId="13" borderId="51" xfId="0" applyFont="1" applyFill="1" applyBorder="1" applyAlignment="1">
      <alignment horizontal="left" wrapText="1"/>
    </xf>
    <xf numFmtId="0" fontId="23" fillId="13" borderId="51" xfId="0" applyFont="1" applyFill="1" applyBorder="1" applyAlignment="1">
      <alignment horizontal="right"/>
    </xf>
    <xf numFmtId="167" fontId="23" fillId="13" borderId="50" xfId="0" applyNumberFormat="1" applyFont="1" applyFill="1" applyBorder="1" applyAlignment="1">
      <alignment horizontal="center"/>
    </xf>
    <xf numFmtId="167" fontId="23" fillId="13" borderId="51" xfId="0" applyNumberFormat="1" applyFont="1" applyFill="1" applyBorder="1" applyAlignment="1">
      <alignment horizontal="center"/>
    </xf>
    <xf numFmtId="167" fontId="23" fillId="13" borderId="52" xfId="0" applyNumberFormat="1" applyFont="1" applyFill="1" applyBorder="1" applyAlignment="1">
      <alignment horizontal="center"/>
    </xf>
    <xf numFmtId="0" fontId="23" fillId="13" borderId="0" xfId="0" applyFont="1" applyFill="1"/>
    <xf numFmtId="168" fontId="0" fillId="16" borderId="51" xfId="0" applyNumberFormat="1" applyFill="1" applyBorder="1"/>
    <xf numFmtId="168" fontId="0" fillId="17" borderId="51" xfId="0" applyNumberFormat="1" applyFill="1" applyBorder="1"/>
    <xf numFmtId="1" fontId="23" fillId="13" borderId="0" xfId="0" applyNumberFormat="1" applyFont="1" applyFill="1" applyAlignment="1">
      <alignment horizontal="right"/>
    </xf>
    <xf numFmtId="168" fontId="0" fillId="16" borderId="0" xfId="0" applyNumberFormat="1" applyFill="1"/>
    <xf numFmtId="168" fontId="0" fillId="17" borderId="0" xfId="0" applyNumberFormat="1" applyFill="1"/>
    <xf numFmtId="168" fontId="0" fillId="18" borderId="0" xfId="0" applyNumberFormat="1" applyFill="1"/>
    <xf numFmtId="0" fontId="23" fillId="13" borderId="51" xfId="0" applyFont="1" applyFill="1" applyBorder="1"/>
    <xf numFmtId="168" fontId="0" fillId="16" borderId="53" xfId="0" applyNumberFormat="1" applyFill="1" applyBorder="1"/>
    <xf numFmtId="168" fontId="0" fillId="17" borderId="53" xfId="0" applyNumberFormat="1" applyFill="1" applyBorder="1"/>
    <xf numFmtId="0" fontId="23" fillId="14" borderId="0" xfId="0" applyFont="1" applyFill="1"/>
    <xf numFmtId="0" fontId="24" fillId="13" borderId="47" xfId="0" applyFont="1" applyFill="1" applyBorder="1" applyAlignment="1">
      <alignment horizontal="right"/>
    </xf>
    <xf numFmtId="0" fontId="24" fillId="13" borderId="50" xfId="0" applyFont="1" applyFill="1" applyBorder="1"/>
    <xf numFmtId="0" fontId="23" fillId="13" borderId="0" xfId="0" applyFont="1" applyFill="1" applyAlignment="1">
      <alignment horizontal="left" wrapText="1"/>
    </xf>
    <xf numFmtId="0" fontId="24" fillId="13" borderId="49" xfId="0" applyFont="1" applyFill="1" applyBorder="1" applyAlignment="1">
      <alignment horizontal="right"/>
    </xf>
    <xf numFmtId="169" fontId="23" fillId="13" borderId="51" xfId="0" applyNumberFormat="1" applyFont="1" applyFill="1" applyBorder="1" applyAlignment="1">
      <alignment horizontal="center"/>
    </xf>
    <xf numFmtId="169" fontId="23" fillId="13" borderId="52" xfId="0" applyNumberFormat="1" applyFont="1" applyFill="1" applyBorder="1" applyAlignment="1">
      <alignment horizontal="center"/>
    </xf>
    <xf numFmtId="0" fontId="24" fillId="13" borderId="31" xfId="0" applyFont="1" applyFill="1" applyBorder="1" applyAlignment="1">
      <alignment horizontal="center"/>
    </xf>
    <xf numFmtId="0" fontId="23" fillId="13" borderId="53" xfId="0" applyFont="1" applyFill="1" applyBorder="1" applyAlignment="1">
      <alignment horizontal="left" wrapText="1"/>
    </xf>
    <xf numFmtId="0" fontId="24" fillId="13" borderId="29" xfId="0" applyFont="1" applyFill="1" applyBorder="1" applyAlignment="1">
      <alignment horizontal="right"/>
    </xf>
    <xf numFmtId="0" fontId="23" fillId="19" borderId="48" xfId="0" applyFont="1" applyFill="1" applyBorder="1" applyAlignment="1">
      <alignment horizontal="center"/>
    </xf>
    <xf numFmtId="0" fontId="23" fillId="19" borderId="0" xfId="0" applyFont="1" applyFill="1"/>
    <xf numFmtId="0" fontId="23" fillId="19" borderId="49" xfId="0" applyFont="1" applyFill="1" applyBorder="1"/>
    <xf numFmtId="168" fontId="0" fillId="15" borderId="47" xfId="0" applyNumberFormat="1" applyFill="1" applyBorder="1"/>
    <xf numFmtId="168" fontId="0" fillId="20" borderId="47" xfId="0" applyNumberFormat="1" applyFill="1" applyBorder="1"/>
    <xf numFmtId="168" fontId="0" fillId="15" borderId="0" xfId="0" applyNumberFormat="1" applyFill="1"/>
    <xf numFmtId="168" fontId="0" fillId="20" borderId="0" xfId="0" applyNumberFormat="1" applyFill="1"/>
    <xf numFmtId="0" fontId="23" fillId="13" borderId="48" xfId="0" applyFont="1" applyFill="1" applyBorder="1" applyAlignment="1">
      <alignment horizontal="center"/>
    </xf>
    <xf numFmtId="168" fontId="0" fillId="20" borderId="49" xfId="0" applyNumberFormat="1" applyFill="1" applyBorder="1"/>
    <xf numFmtId="0" fontId="24" fillId="13" borderId="31" xfId="0" applyFont="1" applyFill="1" applyBorder="1"/>
    <xf numFmtId="0" fontId="23" fillId="13" borderId="53" xfId="0" applyFont="1" applyFill="1" applyBorder="1"/>
    <xf numFmtId="0" fontId="23" fillId="13" borderId="29" xfId="0" applyFont="1" applyFill="1" applyBorder="1" applyAlignment="1">
      <alignment horizontal="center"/>
    </xf>
    <xf numFmtId="168" fontId="0" fillId="16" borderId="47" xfId="0" applyNumberFormat="1" applyFill="1" applyBorder="1"/>
    <xf numFmtId="168" fontId="0" fillId="17" borderId="29" xfId="0" applyNumberFormat="1" applyFill="1" applyBorder="1"/>
    <xf numFmtId="0" fontId="23" fillId="13" borderId="52" xfId="0" applyFont="1" applyFill="1" applyBorder="1"/>
    <xf numFmtId="168" fontId="22" fillId="16" borderId="31" xfId="0" applyNumberFormat="1" applyFont="1" applyFill="1" applyBorder="1" applyAlignment="1">
      <alignment horizontal="center"/>
    </xf>
    <xf numFmtId="168" fontId="0" fillId="17" borderId="52" xfId="0" applyNumberFormat="1" applyFill="1" applyBorder="1"/>
    <xf numFmtId="168" fontId="0" fillId="0" borderId="0" xfId="0" applyNumberFormat="1"/>
    <xf numFmtId="0" fontId="24" fillId="13" borderId="53" xfId="0" applyFont="1" applyFill="1" applyBorder="1"/>
    <xf numFmtId="0" fontId="23" fillId="13" borderId="29" xfId="0" applyFont="1" applyFill="1" applyBorder="1"/>
    <xf numFmtId="0" fontId="23" fillId="13" borderId="34" xfId="0" applyFont="1" applyFill="1" applyBorder="1"/>
    <xf numFmtId="0" fontId="23" fillId="13" borderId="47" xfId="0" applyFont="1" applyFill="1" applyBorder="1"/>
    <xf numFmtId="0" fontId="23" fillId="21" borderId="47" xfId="0" applyFont="1" applyFill="1" applyBorder="1" applyAlignment="1">
      <alignment horizontal="right"/>
    </xf>
    <xf numFmtId="168" fontId="0" fillId="16" borderId="34" xfId="0" applyNumberFormat="1" applyFill="1" applyBorder="1"/>
    <xf numFmtId="168" fontId="0" fillId="16" borderId="32" xfId="0" applyNumberFormat="1" applyFill="1" applyBorder="1"/>
    <xf numFmtId="0" fontId="23" fillId="13" borderId="48" xfId="0" applyFont="1" applyFill="1" applyBorder="1"/>
    <xf numFmtId="0" fontId="23" fillId="22" borderId="0" xfId="0" applyFont="1" applyFill="1" applyAlignment="1">
      <alignment horizontal="right"/>
    </xf>
    <xf numFmtId="168" fontId="0" fillId="16" borderId="48" xfId="0" applyNumberFormat="1" applyFill="1" applyBorder="1"/>
    <xf numFmtId="168" fontId="0" fillId="16" borderId="49" xfId="0" applyNumberFormat="1" applyFill="1" applyBorder="1"/>
    <xf numFmtId="0" fontId="23" fillId="13" borderId="0" xfId="0" applyFont="1" applyFill="1" applyAlignment="1">
      <alignment horizontal="right"/>
    </xf>
    <xf numFmtId="0" fontId="24" fillId="13" borderId="48" xfId="0" applyFont="1" applyFill="1" applyBorder="1"/>
    <xf numFmtId="0" fontId="24" fillId="13" borderId="0" xfId="0" applyFont="1" applyFill="1"/>
    <xf numFmtId="2" fontId="0" fillId="16" borderId="48" xfId="0" applyNumberFormat="1" applyFill="1" applyBorder="1"/>
    <xf numFmtId="2" fontId="0" fillId="16" borderId="0" xfId="0" applyNumberFormat="1" applyFill="1"/>
    <xf numFmtId="2" fontId="0" fillId="16" borderId="49" xfId="0" applyNumberFormat="1" applyFill="1" applyBorder="1"/>
    <xf numFmtId="170" fontId="1" fillId="16" borderId="48" xfId="2" applyNumberFormat="1" applyFill="1" applyBorder="1"/>
    <xf numFmtId="170" fontId="1" fillId="16" borderId="0" xfId="2" applyNumberFormat="1" applyFill="1" applyBorder="1"/>
    <xf numFmtId="170" fontId="1" fillId="16" borderId="49" xfId="2" applyNumberFormat="1" applyFill="1" applyBorder="1"/>
    <xf numFmtId="0" fontId="0" fillId="16" borderId="48" xfId="0" applyFill="1" applyBorder="1"/>
    <xf numFmtId="0" fontId="0" fillId="16" borderId="0" xfId="0" applyFill="1"/>
    <xf numFmtId="0" fontId="23" fillId="13" borderId="50" xfId="0" applyFont="1" applyFill="1" applyBorder="1"/>
    <xf numFmtId="0" fontId="0" fillId="16" borderId="50" xfId="0" applyFill="1" applyBorder="1"/>
    <xf numFmtId="170" fontId="1" fillId="16" borderId="51" xfId="2" applyNumberFormat="1" applyFill="1" applyBorder="1"/>
    <xf numFmtId="170" fontId="1" fillId="16" borderId="52" xfId="2" applyNumberFormat="1" applyFill="1" applyBorder="1"/>
    <xf numFmtId="0" fontId="25" fillId="7" borderId="20" xfId="0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7" borderId="22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5" fillId="7" borderId="22" xfId="0" applyFont="1" applyFill="1" applyBorder="1" applyAlignment="1">
      <alignment horizontal="center" vertical="center" wrapText="1"/>
    </xf>
    <xf numFmtId="0" fontId="25" fillId="7" borderId="54" xfId="0" applyFont="1" applyFill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/>
    </xf>
    <xf numFmtId="0" fontId="25" fillId="11" borderId="23" xfId="0" applyFont="1" applyFill="1" applyBorder="1" applyAlignment="1">
      <alignment horizontal="center" vertical="center"/>
    </xf>
    <xf numFmtId="164" fontId="26" fillId="0" borderId="1" xfId="1" applyFont="1" applyBorder="1" applyAlignment="1">
      <alignment horizontal="center" vertical="center"/>
    </xf>
    <xf numFmtId="164" fontId="26" fillId="0" borderId="23" xfId="1" applyFont="1" applyBorder="1" applyAlignment="1">
      <alignment horizontal="center" vertical="center"/>
    </xf>
    <xf numFmtId="164" fontId="26" fillId="0" borderId="33" xfId="1" applyFont="1" applyBorder="1" applyAlignment="1">
      <alignment horizontal="center" vertical="center"/>
    </xf>
    <xf numFmtId="164" fontId="26" fillId="0" borderId="55" xfId="1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11" borderId="56" xfId="0" applyFont="1" applyFill="1" applyBorder="1" applyAlignment="1">
      <alignment horizontal="center" vertical="center"/>
    </xf>
    <xf numFmtId="0" fontId="25" fillId="11" borderId="27" xfId="0" applyFont="1" applyFill="1" applyBorder="1" applyAlignment="1">
      <alignment horizontal="center" vertical="center"/>
    </xf>
    <xf numFmtId="0" fontId="25" fillId="11" borderId="25" xfId="0" applyFont="1" applyFill="1" applyBorder="1" applyAlignment="1">
      <alignment horizontal="center" vertical="center"/>
    </xf>
    <xf numFmtId="3" fontId="27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6" fillId="10" borderId="57" xfId="0" applyFont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164" fontId="8" fillId="0" borderId="23" xfId="1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164" fontId="8" fillId="0" borderId="25" xfId="1" applyFont="1" applyFill="1" applyBorder="1" applyAlignment="1">
      <alignment horizontal="center" vertical="center"/>
    </xf>
    <xf numFmtId="0" fontId="6" fillId="23" borderId="22" xfId="0" applyFont="1" applyFill="1" applyBorder="1" applyAlignment="1">
      <alignment horizontal="center" vertical="center"/>
    </xf>
    <xf numFmtId="0" fontId="6" fillId="23" borderId="24" xfId="0" applyFont="1" applyFill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6" fillId="24" borderId="26" xfId="0" applyFont="1" applyFill="1" applyBorder="1" applyAlignment="1">
      <alignment horizontal="center" vertical="center"/>
    </xf>
    <xf numFmtId="0" fontId="6" fillId="24" borderId="21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164" fontId="8" fillId="0" borderId="1" xfId="1" applyFont="1" applyBorder="1" applyAlignment="1">
      <alignment horizontal="center" vertical="center"/>
    </xf>
    <xf numFmtId="164" fontId="8" fillId="0" borderId="27" xfId="1" applyFont="1" applyBorder="1" applyAlignment="1">
      <alignment horizontal="center" vertical="center"/>
    </xf>
    <xf numFmtId="0" fontId="28" fillId="3" borderId="1" xfId="0" applyFont="1" applyFill="1" applyBorder="1"/>
    <xf numFmtId="0" fontId="19" fillId="3" borderId="1" xfId="0" applyFont="1" applyFill="1" applyBorder="1"/>
    <xf numFmtId="0" fontId="8" fillId="0" borderId="8" xfId="0" applyFont="1" applyBorder="1"/>
    <xf numFmtId="0" fontId="8" fillId="0" borderId="2" xfId="0" applyFont="1" applyBorder="1"/>
    <xf numFmtId="0" fontId="8" fillId="0" borderId="9" xfId="0" applyFont="1" applyBorder="1"/>
    <xf numFmtId="0" fontId="8" fillId="0" borderId="4" xfId="0" applyFont="1" applyBorder="1"/>
    <xf numFmtId="0" fontId="8" fillId="8" borderId="1" xfId="0" applyFont="1" applyFill="1" applyBorder="1"/>
    <xf numFmtId="1" fontId="0" fillId="0" borderId="0" xfId="0" applyNumberFormat="1" applyAlignment="1">
      <alignment horizontal="center" vertical="center"/>
    </xf>
    <xf numFmtId="0" fontId="10" fillId="8" borderId="12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24" fillId="13" borderId="34" xfId="0" applyFont="1" applyFill="1" applyBorder="1" applyAlignment="1">
      <alignment horizontal="left" wrapText="1"/>
    </xf>
    <xf numFmtId="0" fontId="24" fillId="13" borderId="47" xfId="0" applyFont="1" applyFill="1" applyBorder="1" applyAlignment="1">
      <alignment horizontal="left" wrapText="1"/>
    </xf>
    <xf numFmtId="0" fontId="23" fillId="13" borderId="34" xfId="0" applyFont="1" applyFill="1" applyBorder="1" applyAlignment="1">
      <alignment horizontal="left"/>
    </xf>
    <xf numFmtId="0" fontId="23" fillId="13" borderId="47" xfId="0" applyFont="1" applyFill="1" applyBorder="1" applyAlignment="1">
      <alignment horizontal="left"/>
    </xf>
    <xf numFmtId="0" fontId="23" fillId="13" borderId="48" xfId="0" applyFont="1" applyFill="1" applyBorder="1" applyAlignment="1">
      <alignment horizontal="left"/>
    </xf>
    <xf numFmtId="0" fontId="23" fillId="13" borderId="0" xfId="0" applyFont="1" applyFill="1" applyAlignment="1">
      <alignment horizontal="left"/>
    </xf>
    <xf numFmtId="0" fontId="6" fillId="11" borderId="12" xfId="0" applyFont="1" applyFill="1" applyBorder="1" applyAlignment="1">
      <alignment horizontal="center"/>
    </xf>
    <xf numFmtId="0" fontId="6" fillId="11" borderId="13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30" fillId="0" borderId="35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6" fillId="24" borderId="9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10" borderId="54" xfId="0" applyFont="1" applyFill="1" applyBorder="1" applyAlignment="1">
      <alignment horizontal="center" vertical="center"/>
    </xf>
    <xf numFmtId="0" fontId="6" fillId="10" borderId="57" xfId="0" applyFont="1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0" fillId="12" borderId="12" xfId="0" applyFont="1" applyFill="1" applyBorder="1" applyAlignment="1">
      <alignment horizontal="center"/>
    </xf>
    <xf numFmtId="0" fontId="20" fillId="12" borderId="14" xfId="0" applyFont="1" applyFill="1" applyBorder="1" applyAlignment="1">
      <alignment horizontal="center"/>
    </xf>
    <xf numFmtId="0" fontId="20" fillId="12" borderId="13" xfId="0" applyFont="1" applyFill="1" applyBorder="1" applyAlignment="1">
      <alignment horizontal="center"/>
    </xf>
    <xf numFmtId="0" fontId="16" fillId="12" borderId="35" xfId="0" applyFont="1" applyFill="1" applyBorder="1" applyAlignment="1">
      <alignment horizontal="center"/>
    </xf>
    <xf numFmtId="0" fontId="16" fillId="12" borderId="36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5" fillId="8" borderId="26" xfId="0" applyFont="1" applyFill="1" applyBorder="1" applyAlignment="1">
      <alignment horizontal="center" vertical="center"/>
    </xf>
    <xf numFmtId="0" fontId="25" fillId="10" borderId="26" xfId="0" applyFont="1" applyFill="1" applyBorder="1" applyAlignment="1">
      <alignment horizontal="center" vertical="center"/>
    </xf>
    <xf numFmtId="0" fontId="25" fillId="10" borderId="2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&quot;£&quot;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&quot;£&quot;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chemeClr val="tx1"/>
                </a:solidFill>
              </a:rPr>
              <a:t>Winter Rock Historical Aggregate Sales with Centred Moving Average (12 Months)</a:t>
            </a:r>
          </a:p>
        </c:rich>
      </c:tx>
      <c:layout>
        <c:manualLayout>
          <c:xMode val="edge"/>
          <c:yMode val="edge"/>
          <c:x val="0.15262348996420513"/>
          <c:y val="3.7261431484442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'Section 2'!$A$2</c:f>
              <c:strCache>
                <c:ptCount val="1"/>
                <c:pt idx="0">
                  <c:v>Sales (£)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'Section 2'!$B$1:$AW$1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2'!$B$2:$AW$2</c:f>
              <c:numCache>
                <c:formatCode>_-* #,##0_-;\-* #,##0_-;_-* "-"??_-;_-@_-</c:formatCode>
                <c:ptCount val="48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8-CF40-A333-F21E3E834E01}"/>
            </c:ext>
          </c:extLst>
        </c:ser>
        <c:ser>
          <c:idx val="1"/>
          <c:order val="1"/>
          <c:tx>
            <c:strRef>
              <c:f>'Section 2'!$A$3</c:f>
              <c:strCache>
                <c:ptCount val="1"/>
                <c:pt idx="0">
                  <c:v>CMA (£)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'Section 2'!$B$1:$AW$1</c:f>
              <c:numCache>
                <c:formatCode>mmm\-yy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2'!$B$3:$AW$3</c:f>
              <c:numCache>
                <c:formatCode>General</c:formatCode>
                <c:ptCount val="48"/>
                <c:pt idx="6" formatCode="#,##0_);\(#,##0\)">
                  <c:v>788379.54166666674</c:v>
                </c:pt>
                <c:pt idx="7" formatCode="#,##0_);\(#,##0\)">
                  <c:v>793032.54166666674</c:v>
                </c:pt>
                <c:pt idx="8" formatCode="#,##0_);\(#,##0\)">
                  <c:v>794943.875</c:v>
                </c:pt>
                <c:pt idx="9" formatCode="#,##0_);\(#,##0\)">
                  <c:v>795343.91666666663</c:v>
                </c:pt>
                <c:pt idx="10" formatCode="#,##0_);\(#,##0\)">
                  <c:v>795912.875</c:v>
                </c:pt>
                <c:pt idx="11" formatCode="#,##0_);\(#,##0\)">
                  <c:v>797019.70833333337</c:v>
                </c:pt>
                <c:pt idx="12" formatCode="#,##0_);\(#,##0\)">
                  <c:v>797665.16666666674</c:v>
                </c:pt>
                <c:pt idx="13" formatCode="#,##0_);\(#,##0\)">
                  <c:v>797772.75</c:v>
                </c:pt>
                <c:pt idx="14" formatCode="#,##0_);\(#,##0\)">
                  <c:v>797772.75</c:v>
                </c:pt>
                <c:pt idx="15" formatCode="#,##0_);\(#,##0\)">
                  <c:v>800014.79166666674</c:v>
                </c:pt>
                <c:pt idx="16" formatCode="#,##0_);\(#,##0\)">
                  <c:v>804568.25</c:v>
                </c:pt>
                <c:pt idx="17" formatCode="#,##0_);\(#,##0\)">
                  <c:v>810021.375</c:v>
                </c:pt>
                <c:pt idx="18" formatCode="#,##0_);\(#,##0\)">
                  <c:v>817627.66666666674</c:v>
                </c:pt>
                <c:pt idx="19" formatCode="#,##0_);\(#,##0\)">
                  <c:v>824225.875</c:v>
                </c:pt>
                <c:pt idx="20" formatCode="#,##0_);\(#,##0\)">
                  <c:v>829293.20833333326</c:v>
                </c:pt>
                <c:pt idx="21" formatCode="#,##0_);\(#,##0\)">
                  <c:v>835640.66666666663</c:v>
                </c:pt>
                <c:pt idx="22" formatCode="#,##0_);\(#,##0\)">
                  <c:v>843108.25</c:v>
                </c:pt>
                <c:pt idx="23" formatCode="#,##0_);\(#,##0\)">
                  <c:v>852755.70833333337</c:v>
                </c:pt>
                <c:pt idx="24" formatCode="#,##0_);\(#,##0\)">
                  <c:v>865664</c:v>
                </c:pt>
                <c:pt idx="25" formatCode="#,##0_);\(#,##0\)">
                  <c:v>877562.875</c:v>
                </c:pt>
                <c:pt idx="26" formatCode="#,##0_);\(#,##0\)">
                  <c:v>886972.54166666674</c:v>
                </c:pt>
                <c:pt idx="27" formatCode="#,##0_);\(#,##0\)">
                  <c:v>896713.29166666674</c:v>
                </c:pt>
                <c:pt idx="28" formatCode="#,##0_);\(#,##0\)">
                  <c:v>906695.875</c:v>
                </c:pt>
                <c:pt idx="29" formatCode="#,##0_);\(#,##0\)">
                  <c:v>916227.75</c:v>
                </c:pt>
                <c:pt idx="30" formatCode="#,##0_);\(#,##0\)">
                  <c:v>929943.75</c:v>
                </c:pt>
                <c:pt idx="31" formatCode="#,##0_);\(#,##0\)">
                  <c:v>945276.04166666663</c:v>
                </c:pt>
                <c:pt idx="32" formatCode="#,##0_);\(#,##0\)">
                  <c:v>956771</c:v>
                </c:pt>
                <c:pt idx="33" formatCode="#,##0_);\(#,##0\)">
                  <c:v>967817.875</c:v>
                </c:pt>
                <c:pt idx="34" formatCode="#,##0_);\(#,##0\)">
                  <c:v>979424.83333333326</c:v>
                </c:pt>
                <c:pt idx="35" formatCode="#,##0_);\(#,##0\)">
                  <c:v>993187.125</c:v>
                </c:pt>
                <c:pt idx="36" formatCode="#,##0_);\(#,##0\)">
                  <c:v>1009688.4583333333</c:v>
                </c:pt>
                <c:pt idx="37" formatCode="#,##0_);\(#,##0\)">
                  <c:v>1025596.6666666666</c:v>
                </c:pt>
                <c:pt idx="38" formatCode="#,##0_);\(#,##0\)">
                  <c:v>1040365.3333333333</c:v>
                </c:pt>
                <c:pt idx="39" formatCode="#,##0_);\(#,##0\)">
                  <c:v>1057390.25</c:v>
                </c:pt>
                <c:pt idx="40" formatCode="#,##0_);\(#,##0\)">
                  <c:v>1076585.0416666665</c:v>
                </c:pt>
                <c:pt idx="41" formatCode="#,##0_);\(#,##0\)">
                  <c:v>1095580</c:v>
                </c:pt>
                <c:pt idx="42" formatCode="#,##0_);\(#,##0\)">
                  <c:v>1094496.4356060605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8-CF40-A333-F21E3E83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50143"/>
        <c:axId val="79316047"/>
      </c:lineChart>
      <c:dateAx>
        <c:axId val="791501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16047"/>
        <c:crosses val="autoZero"/>
        <c:auto val="1"/>
        <c:lblOffset val="100"/>
        <c:baseTimeUnit val="months"/>
      </c:dateAx>
      <c:valAx>
        <c:axId val="793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014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5">
            <a:lumMod val="110000"/>
            <a:satMod val="105000"/>
            <a:tint val="67000"/>
          </a:schemeClr>
        </a:gs>
        <a:gs pos="50000">
          <a:schemeClr val="accent5">
            <a:lumMod val="105000"/>
            <a:satMod val="103000"/>
            <a:tint val="73000"/>
          </a:schemeClr>
        </a:gs>
        <a:gs pos="100000">
          <a:schemeClr val="accent5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Annual Seasonal</a:t>
            </a:r>
            <a:r>
              <a:rPr lang="en-GB" sz="1400" baseline="0"/>
              <a:t> Profile</a:t>
            </a:r>
            <a:endParaRPr lang="en-GB" sz="1400"/>
          </a:p>
        </c:rich>
      </c:tx>
      <c:layout>
        <c:manualLayout>
          <c:xMode val="edge"/>
          <c:yMode val="edge"/>
          <c:x val="0.39363636149440573"/>
          <c:y val="4.06084321650757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58306848548802E-2"/>
          <c:y val="0.12427710481520537"/>
          <c:w val="0.90150002446241928"/>
          <c:h val="0.80900904234217019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2'!$B$9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'Section 2'!$B$10:$B$21</c:f>
              <c:numCache>
                <c:formatCode>General</c:formatCode>
                <c:ptCount val="12"/>
                <c:pt idx="6" formatCode="_-* #,##0_-;\-* #,##0_-;_-* &quot;-&quot;??_-;_-@_-">
                  <c:v>79068.458333333256</c:v>
                </c:pt>
                <c:pt idx="7" formatCode="_-* #,##0_-;\-* #,##0_-;_-* &quot;-&quot;??_-;_-@_-">
                  <c:v>-39657.541666666744</c:v>
                </c:pt>
                <c:pt idx="8" formatCode="_-* #,##0_-;\-* #,##0_-;_-* &quot;-&quot;??_-;_-@_-">
                  <c:v>-1917.875</c:v>
                </c:pt>
                <c:pt idx="9" formatCode="_-* #,##0_-;\-* #,##0_-;_-* &quot;-&quot;??_-;_-@_-">
                  <c:v>167026.08333333337</c:v>
                </c:pt>
                <c:pt idx="10" formatCode="_-* #,##0_-;\-* #,##0_-;_-* &quot;-&quot;??_-;_-@_-">
                  <c:v>196220.125</c:v>
                </c:pt>
                <c:pt idx="11" formatCode="_-* #,##0_-;\-* #,##0_-;_-* &quot;-&quot;??_-;_-@_-">
                  <c:v>130596.29166666663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B-A74B-9F08-55A94CBA8C6C}"/>
            </c:ext>
          </c:extLst>
        </c:ser>
        <c:ser>
          <c:idx val="1"/>
          <c:order val="1"/>
          <c:tx>
            <c:strRef>
              <c:f>'Section 2'!$C$9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'Section 2'!$C$10:$C$21</c:f>
              <c:numCache>
                <c:formatCode>#,##0</c:formatCode>
                <c:ptCount val="12"/>
                <c:pt idx="0">
                  <c:v>205351.83333333326</c:v>
                </c:pt>
                <c:pt idx="1">
                  <c:v>-119278.75</c:v>
                </c:pt>
                <c:pt idx="2">
                  <c:v>-218492.75</c:v>
                </c:pt>
                <c:pt idx="3">
                  <c:v>-206012.79166666674</c:v>
                </c:pt>
                <c:pt idx="4">
                  <c:v>-184963.25</c:v>
                </c:pt>
                <c:pt idx="5">
                  <c:v>-9696.375</c:v>
                </c:pt>
                <c:pt idx="6">
                  <c:v>52402.333333333256</c:v>
                </c:pt>
                <c:pt idx="7">
                  <c:v>-70850.875</c:v>
                </c:pt>
                <c:pt idx="8">
                  <c:v>-36267.208333333256</c:v>
                </c:pt>
                <c:pt idx="9">
                  <c:v>180538.33333333337</c:v>
                </c:pt>
                <c:pt idx="10">
                  <c:v>204498.75</c:v>
                </c:pt>
                <c:pt idx="11">
                  <c:v>150261.29166666663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B-A74B-9F08-55A94CBA8C6C}"/>
            </c:ext>
          </c:extLst>
        </c:ser>
        <c:ser>
          <c:idx val="2"/>
          <c:order val="2"/>
          <c:tx>
            <c:strRef>
              <c:f>'Section 2'!$D$9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'Section 2'!$D$10:$D$21</c:f>
              <c:numCache>
                <c:formatCode>#,##0</c:formatCode>
                <c:ptCount val="12"/>
                <c:pt idx="0">
                  <c:v>244503</c:v>
                </c:pt>
                <c:pt idx="1">
                  <c:v>-147861.875</c:v>
                </c:pt>
                <c:pt idx="2">
                  <c:v>-237283.54166666674</c:v>
                </c:pt>
                <c:pt idx="3">
                  <c:v>-220781.29166666674</c:v>
                </c:pt>
                <c:pt idx="4">
                  <c:v>-189798.875</c:v>
                </c:pt>
                <c:pt idx="5">
                  <c:v>18344.25</c:v>
                </c:pt>
                <c:pt idx="6">
                  <c:v>115638.25</c:v>
                </c:pt>
                <c:pt idx="7">
                  <c:v>-81880.041666666628</c:v>
                </c:pt>
                <c:pt idx="8">
                  <c:v>-47934</c:v>
                </c:pt>
                <c:pt idx="9">
                  <c:v>166328.125</c:v>
                </c:pt>
                <c:pt idx="10">
                  <c:v>189797.16666666674</c:v>
                </c:pt>
                <c:pt idx="11">
                  <c:v>116979.875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B-A74B-9F08-55A94CBA8C6C}"/>
            </c:ext>
          </c:extLst>
        </c:ser>
        <c:ser>
          <c:idx val="3"/>
          <c:order val="3"/>
          <c:tx>
            <c:strRef>
              <c:f>'Section 2'!$E$9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'Section 2'!$E$10:$E$21</c:f>
              <c:numCache>
                <c:formatCode>#,##0</c:formatCode>
                <c:ptCount val="12"/>
                <c:pt idx="0">
                  <c:v>322512.54166666674</c:v>
                </c:pt>
                <c:pt idx="1">
                  <c:v>-149954.66666666663</c:v>
                </c:pt>
                <c:pt idx="2">
                  <c:v>-260738.33333333326</c:v>
                </c:pt>
                <c:pt idx="3">
                  <c:v>-246271.25</c:v>
                </c:pt>
                <c:pt idx="4">
                  <c:v>-216308.04166666651</c:v>
                </c:pt>
                <c:pt idx="5" formatCode="_-* #,##0_-;\-* #,##0_-;_-* &quot;-&quot;??_-;_-@_-">
                  <c:v>25907</c:v>
                </c:pt>
                <c:pt idx="6" formatCode="_-* #,##0_-;\-* #,##0_-;_-* &quot;-&quot;??_-;_-@_-">
                  <c:v>160202.56439393945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5B-A74B-9F08-55A94CBA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08448"/>
        <c:axId val="1944784607"/>
      </c:lineChart>
      <c:catAx>
        <c:axId val="1990908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84607"/>
        <c:crosses val="autoZero"/>
        <c:auto val="1"/>
        <c:lblAlgn val="ctr"/>
        <c:lblOffset val="100"/>
        <c:noMultiLvlLbl val="0"/>
      </c:catAx>
      <c:valAx>
        <c:axId val="1944784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0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334276395400849"/>
          <c:y val="0.87624294805341063"/>
          <c:w val="0.39118485286998234"/>
          <c:h val="5.5940285049267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Sales (£)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'Section 2'!$A$2</c:f>
              <c:strCache>
                <c:ptCount val="1"/>
                <c:pt idx="0">
                  <c:v>Sales (£)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'Section 2'!$B$1:$BJ$1</c:f>
              <c:numCache>
                <c:formatCode>mmm\-yy</c:formatCode>
                <c:ptCount val="6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'Section 2'!$B$2:$BJ$2</c:f>
              <c:numCache>
                <c:formatCode>_-* #,##0_-;\-* #,##0_-;_-* "-"??_-;_-@_-</c:formatCode>
                <c:ptCount val="61"/>
                <c:pt idx="0">
                  <c:v>927616</c:v>
                </c:pt>
                <c:pt idx="1">
                  <c:v>642223</c:v>
                </c:pt>
                <c:pt idx="2">
                  <c:v>569679</c:v>
                </c:pt>
                <c:pt idx="3">
                  <c:v>594002</c:v>
                </c:pt>
                <c:pt idx="4">
                  <c:v>605950</c:v>
                </c:pt>
                <c:pt idx="5">
                  <c:v>787416</c:v>
                </c:pt>
                <c:pt idx="6">
                  <c:v>867448</c:v>
                </c:pt>
                <c:pt idx="7">
                  <c:v>753375</c:v>
                </c:pt>
                <c:pt idx="8">
                  <c:v>793026</c:v>
                </c:pt>
                <c:pt idx="9">
                  <c:v>962370</c:v>
                </c:pt>
                <c:pt idx="10">
                  <c:v>992133</c:v>
                </c:pt>
                <c:pt idx="11">
                  <c:v>927616</c:v>
                </c:pt>
                <c:pt idx="12">
                  <c:v>1003017</c:v>
                </c:pt>
                <c:pt idx="13">
                  <c:v>678494</c:v>
                </c:pt>
                <c:pt idx="14">
                  <c:v>579280</c:v>
                </c:pt>
                <c:pt idx="15">
                  <c:v>594002</c:v>
                </c:pt>
                <c:pt idx="16">
                  <c:v>619605</c:v>
                </c:pt>
                <c:pt idx="17">
                  <c:v>800325</c:v>
                </c:pt>
                <c:pt idx="18">
                  <c:v>870030</c:v>
                </c:pt>
                <c:pt idx="19">
                  <c:v>753375</c:v>
                </c:pt>
                <c:pt idx="20">
                  <c:v>793026</c:v>
                </c:pt>
                <c:pt idx="21">
                  <c:v>1016179</c:v>
                </c:pt>
                <c:pt idx="22">
                  <c:v>1047607</c:v>
                </c:pt>
                <c:pt idx="23">
                  <c:v>1003017</c:v>
                </c:pt>
                <c:pt idx="24">
                  <c:v>1110167</c:v>
                </c:pt>
                <c:pt idx="25">
                  <c:v>729701</c:v>
                </c:pt>
                <c:pt idx="26">
                  <c:v>649689</c:v>
                </c:pt>
                <c:pt idx="27">
                  <c:v>675932</c:v>
                </c:pt>
                <c:pt idx="28">
                  <c:v>716897</c:v>
                </c:pt>
                <c:pt idx="29">
                  <c:v>934572</c:v>
                </c:pt>
                <c:pt idx="30">
                  <c:v>1045582</c:v>
                </c:pt>
                <c:pt idx="31">
                  <c:v>863396</c:v>
                </c:pt>
                <c:pt idx="32">
                  <c:v>908837</c:v>
                </c:pt>
                <c:pt idx="33">
                  <c:v>1134146</c:v>
                </c:pt>
                <c:pt idx="34">
                  <c:v>1169222</c:v>
                </c:pt>
                <c:pt idx="35">
                  <c:v>1110167</c:v>
                </c:pt>
                <c:pt idx="36">
                  <c:v>1332201</c:v>
                </c:pt>
                <c:pt idx="37">
                  <c:v>875642</c:v>
                </c:pt>
                <c:pt idx="38">
                  <c:v>779627</c:v>
                </c:pt>
                <c:pt idx="39">
                  <c:v>811119</c:v>
                </c:pt>
                <c:pt idx="40">
                  <c:v>860277</c:v>
                </c:pt>
                <c:pt idx="41">
                  <c:v>1121487</c:v>
                </c:pt>
                <c:pt idx="42">
                  <c:v>1254699</c:v>
                </c:pt>
                <c:pt idx="43">
                  <c:v>1036076</c:v>
                </c:pt>
                <c:pt idx="44">
                  <c:v>1090605</c:v>
                </c:pt>
                <c:pt idx="45">
                  <c:v>1360976</c:v>
                </c:pt>
                <c:pt idx="46">
                  <c:v>1403067</c:v>
                </c:pt>
                <c:pt idx="47">
                  <c:v>1332201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2-EB45-8CAF-80D271DA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336575"/>
        <c:axId val="310338287"/>
      </c:lineChart>
      <c:dateAx>
        <c:axId val="31033657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8287"/>
        <c:crosses val="autoZero"/>
        <c:auto val="1"/>
        <c:lblOffset val="100"/>
        <c:baseTimeUnit val="months"/>
      </c:dateAx>
      <c:valAx>
        <c:axId val="3103382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\ 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3657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'[1]Stationary Models'!$C$14</c:f>
          <c:strCache>
            <c:ptCount val="1"/>
            <c:pt idx="0">
              <c:v>Time Series - Row VIII &amp; Absolute Errors</c:v>
            </c:pt>
          </c:strCache>
        </c:strRef>
      </c:tx>
      <c:layout>
        <c:manualLayout>
          <c:xMode val="edge"/>
          <c:yMode val="edge"/>
          <c:x val="0.32005949256342958"/>
          <c:y val="1.15740556164656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271490527474141E-2"/>
          <c:y val="9.0277981856693654E-2"/>
          <c:w val="0.87315759984213659"/>
          <c:h val="0.722223854853550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'[1]Stationary Models'!$C$58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'[1]Stationary Models'!$D$39:$AY$39</c:f>
              <c:numCache>
                <c:formatCode>General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'[1]Stationary Models'!$D$58:$AY$58</c:f>
              <c:numCache>
                <c:formatCode>General</c:formatCode>
                <c:ptCount val="48"/>
                <c:pt idx="1">
                  <c:v>17144</c:v>
                </c:pt>
                <c:pt idx="2">
                  <c:v>14290.199999999953</c:v>
                </c:pt>
                <c:pt idx="3">
                  <c:v>5114.3100000000559</c:v>
                </c:pt>
                <c:pt idx="4">
                  <c:v>2097.5945000000647</c:v>
                </c:pt>
                <c:pt idx="5">
                  <c:v>2744.2852249999414</c:v>
                </c:pt>
                <c:pt idx="6">
                  <c:v>4939.0709637498949</c:v>
                </c:pt>
                <c:pt idx="7">
                  <c:v>964.11741556238849</c:v>
                </c:pt>
                <c:pt idx="8">
                  <c:v>88398.088455215795</c:v>
                </c:pt>
                <c:pt idx="9">
                  <c:v>44812.184032455029</c:v>
                </c:pt>
                <c:pt idx="10">
                  <c:v>2295.5748308323091</c:v>
                </c:pt>
                <c:pt idx="11">
                  <c:v>35641.796089290699</c:v>
                </c:pt>
                <c:pt idx="12">
                  <c:v>1903.2937151738442</c:v>
                </c:pt>
                <c:pt idx="13">
                  <c:v>21327.12902941514</c:v>
                </c:pt>
                <c:pt idx="14">
                  <c:v>3243.7725779443863</c:v>
                </c:pt>
                <c:pt idx="15">
                  <c:v>45376.416050952859</c:v>
                </c:pt>
                <c:pt idx="16">
                  <c:v>9831.4047515948187</c:v>
                </c:pt>
                <c:pt idx="17">
                  <c:v>9648.1654859849368</c:v>
                </c:pt>
                <c:pt idx="18">
                  <c:v>40663.757211685705</c:v>
                </c:pt>
                <c:pt idx="19">
                  <c:v>36903.430648898589</c:v>
                </c:pt>
                <c:pt idx="20">
                  <c:v>12372.259116453642</c:v>
                </c:pt>
                <c:pt idx="21">
                  <c:v>14776.353839369083</c:v>
                </c:pt>
                <c:pt idx="22">
                  <c:v>23939.463852599321</c:v>
                </c:pt>
                <c:pt idx="23">
                  <c:v>8118.490659969335</c:v>
                </c:pt>
                <c:pt idx="24">
                  <c:v>22659.433873029135</c:v>
                </c:pt>
                <c:pt idx="25">
                  <c:v>1195.5378206222667</c:v>
                </c:pt>
                <c:pt idx="26">
                  <c:v>2914.2390704088612</c:v>
                </c:pt>
                <c:pt idx="27">
                  <c:v>28421.527116888436</c:v>
                </c:pt>
                <c:pt idx="28">
                  <c:v>9921.5492389559513</c:v>
                </c:pt>
                <c:pt idx="29">
                  <c:v>13361.471777008148</c:v>
                </c:pt>
                <c:pt idx="30">
                  <c:v>1042.6018118422362</c:v>
                </c:pt>
                <c:pt idx="31">
                  <c:v>30887.528278749844</c:v>
                </c:pt>
                <c:pt idx="32">
                  <c:v>23032.151864812302</c:v>
                </c:pt>
                <c:pt idx="33">
                  <c:v>27299.544271571678</c:v>
                </c:pt>
                <c:pt idx="34">
                  <c:v>16358.567057993088</c:v>
                </c:pt>
                <c:pt idx="35">
                  <c:v>3200.6387050934136</c:v>
                </c:pt>
                <c:pt idx="36">
                  <c:v>12910.60676983872</c:v>
                </c:pt>
                <c:pt idx="37">
                  <c:v>10710.076431346766</c:v>
                </c:pt>
                <c:pt idx="38">
                  <c:v>7216.427390220575</c:v>
                </c:pt>
                <c:pt idx="39">
                  <c:v>652.60602070955792</c:v>
                </c:pt>
                <c:pt idx="40">
                  <c:v>7171.9757196740829</c:v>
                </c:pt>
                <c:pt idx="41">
                  <c:v>11247.623066309607</c:v>
                </c:pt>
                <c:pt idx="42">
                  <c:v>15025.241912994126</c:v>
                </c:pt>
                <c:pt idx="43">
                  <c:v>13427.241912994126</c:v>
                </c:pt>
                <c:pt idx="44">
                  <c:v>14373.758087005874</c:v>
                </c:pt>
                <c:pt idx="45">
                  <c:v>7813.2419129941263</c:v>
                </c:pt>
                <c:pt idx="46">
                  <c:v>37721.758087005874</c:v>
                </c:pt>
                <c:pt idx="47">
                  <c:v>46460.758087005874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0-154B-B0B3-39FD3058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941990992"/>
        <c:axId val="1"/>
      </c:barChart>
      <c:barChart>
        <c:barDir val="col"/>
        <c:grouping val="clustered"/>
        <c:varyColors val="0"/>
        <c:ser>
          <c:idx val="3"/>
          <c:order val="3"/>
          <c:tx>
            <c:strRef>
              <c:f>'[1]Stationary Models'!$AN$3</c:f>
              <c:strCache>
                <c:ptCount val="1"/>
                <c:pt idx="0">
                  <c:v>Test Data</c:v>
                </c:pt>
              </c:strCache>
            </c:strRef>
          </c:tx>
          <c:spPr>
            <a:solidFill>
              <a:srgbClr val="FFCC00"/>
            </a:solidFill>
            <a:ln w="25400">
              <a:noFill/>
            </a:ln>
          </c:spPr>
          <c:invertIfNegative val="0"/>
          <c:cat>
            <c:numRef>
              <c:f>'[1]Stationary Models'!$D$39:$AY$39</c:f>
              <c:numCache>
                <c:formatCode>General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'[1]Stationary Models'!$D$4:$AY$4</c:f>
              <c:numCache>
                <c:formatCode>General</c:formatCode>
                <c:ptCount val="48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E0-154B-B0B3-39FD3058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"/>
        <c:axId val="4"/>
      </c:barChart>
      <c:lineChart>
        <c:grouping val="standard"/>
        <c:varyColors val="0"/>
        <c:ser>
          <c:idx val="0"/>
          <c:order val="1"/>
          <c:tx>
            <c:strRef>
              <c:f>'[1]Stationary Models'!$C$40</c:f>
              <c:strCache>
                <c:ptCount val="1"/>
                <c:pt idx="0">
                  <c:v>Data value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'[1]Stationary Models'!$D$39:$AY$39</c:f>
              <c:numCache>
                <c:formatCode>General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'[1]Stationary Models'!$D$10:$AY$10</c:f>
              <c:numCache>
                <c:formatCode>General</c:formatCode>
                <c:ptCount val="48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  <c:pt idx="12">
                  <c:v>384777</c:v>
                </c:pt>
                <c:pt idx="13">
                  <c:v>365258</c:v>
                </c:pt>
                <c:pt idx="14">
                  <c:v>382275</c:v>
                </c:pt>
                <c:pt idx="15">
                  <c:v>430733</c:v>
                </c:pt>
                <c:pt idx="16">
                  <c:v>377794</c:v>
                </c:pt>
                <c:pt idx="17">
                  <c:v>396782</c:v>
                </c:pt>
                <c:pt idx="18">
                  <c:v>428280</c:v>
                </c:pt>
                <c:pt idx="19">
                  <c:v>352746</c:v>
                </c:pt>
                <c:pt idx="20">
                  <c:v>375432</c:v>
                </c:pt>
                <c:pt idx="21">
                  <c:v>401962</c:v>
                </c:pt>
                <c:pt idx="22">
                  <c:v>363985</c:v>
                </c:pt>
                <c:pt idx="23">
                  <c:v>378609</c:v>
                </c:pt>
                <c:pt idx="24">
                  <c:v>408981</c:v>
                </c:pt>
                <c:pt idx="25">
                  <c:v>386259</c:v>
                </c:pt>
                <c:pt idx="26">
                  <c:v>390309</c:v>
                </c:pt>
                <c:pt idx="27">
                  <c:v>415962</c:v>
                </c:pt>
                <c:pt idx="28">
                  <c:v>379040</c:v>
                </c:pt>
                <c:pt idx="29">
                  <c:v>375104</c:v>
                </c:pt>
                <c:pt idx="30">
                  <c:v>388840</c:v>
                </c:pt>
                <c:pt idx="31">
                  <c:v>356962</c:v>
                </c:pt>
                <c:pt idx="32">
                  <c:v>363273</c:v>
                </c:pt>
                <c:pt idx="33">
                  <c:v>357854</c:v>
                </c:pt>
                <c:pt idx="34">
                  <c:v>367430</c:v>
                </c:pt>
                <c:pt idx="35">
                  <c:v>379770</c:v>
                </c:pt>
                <c:pt idx="36">
                  <c:v>369900</c:v>
                </c:pt>
                <c:pt idx="37">
                  <c:v>371455</c:v>
                </c:pt>
                <c:pt idx="38">
                  <c:v>388846</c:v>
                </c:pt>
                <c:pt idx="39">
                  <c:v>382643</c:v>
                </c:pt>
                <c:pt idx="40">
                  <c:v>389195</c:v>
                </c:pt>
                <c:pt idx="41">
                  <c:v>371134</c:v>
                </c:pt>
                <c:pt idx="42">
                  <c:v>366794</c:v>
                </c:pt>
                <c:pt idx="43">
                  <c:v>368392</c:v>
                </c:pt>
                <c:pt idx="44">
                  <c:v>396193</c:v>
                </c:pt>
                <c:pt idx="45">
                  <c:v>374006</c:v>
                </c:pt>
                <c:pt idx="46">
                  <c:v>419541</c:v>
                </c:pt>
                <c:pt idx="47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0-154B-B0B3-39FD305835CE}"/>
            </c:ext>
          </c:extLst>
        </c:ser>
        <c:ser>
          <c:idx val="1"/>
          <c:order val="2"/>
          <c:tx>
            <c:strRef>
              <c:f>'[1]Stationary Models'!$A$52</c:f>
              <c:strCache>
                <c:ptCount val="1"/>
                <c:pt idx="0">
                  <c:v>Forecast in actual month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FF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'[1]Stationary Models'!$D$39:$AY$39</c:f>
              <c:numCache>
                <c:formatCode>General</c:formatCode>
                <c:ptCount val="48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</c:numCache>
            </c:numRef>
          </c:cat>
          <c:val>
            <c:numRef>
              <c:f>('[1]Stationary Models'!$C$52,'[1]Stationary Models'!$E$52:$AY$52)</c:f>
              <c:numCache>
                <c:formatCode>General</c:formatCode>
                <c:ptCount val="48"/>
                <c:pt idx="1">
                  <c:v>378052</c:v>
                </c:pt>
                <c:pt idx="2">
                  <c:v>378909.19999999995</c:v>
                </c:pt>
                <c:pt idx="3">
                  <c:v>378194.68999999994</c:v>
                </c:pt>
                <c:pt idx="4">
                  <c:v>378450.40549999994</c:v>
                </c:pt>
                <c:pt idx="5">
                  <c:v>378555.28522499994</c:v>
                </c:pt>
                <c:pt idx="6">
                  <c:v>378418.07096374989</c:v>
                </c:pt>
                <c:pt idx="7">
                  <c:v>378171.11741556239</c:v>
                </c:pt>
                <c:pt idx="8">
                  <c:v>378122.91154478421</c:v>
                </c:pt>
                <c:pt idx="9">
                  <c:v>382542.81596754497</c:v>
                </c:pt>
                <c:pt idx="10">
                  <c:v>384783.42516916769</c:v>
                </c:pt>
                <c:pt idx="11">
                  <c:v>384898.2039107093</c:v>
                </c:pt>
                <c:pt idx="12">
                  <c:v>386680.29371517384</c:v>
                </c:pt>
                <c:pt idx="13">
                  <c:v>386585.12902941514</c:v>
                </c:pt>
                <c:pt idx="14">
                  <c:v>385518.77257794439</c:v>
                </c:pt>
                <c:pt idx="15">
                  <c:v>385356.58394904714</c:v>
                </c:pt>
                <c:pt idx="16">
                  <c:v>387625.40475159482</c:v>
                </c:pt>
                <c:pt idx="17">
                  <c:v>387133.83451401506</c:v>
                </c:pt>
                <c:pt idx="18">
                  <c:v>387616.2427883143</c:v>
                </c:pt>
                <c:pt idx="19">
                  <c:v>389649.43064889859</c:v>
                </c:pt>
                <c:pt idx="20">
                  <c:v>387804.25911645364</c:v>
                </c:pt>
                <c:pt idx="21">
                  <c:v>387185.64616063092</c:v>
                </c:pt>
                <c:pt idx="22">
                  <c:v>387924.46385259932</c:v>
                </c:pt>
                <c:pt idx="23">
                  <c:v>386727.49065996933</c:v>
                </c:pt>
                <c:pt idx="24">
                  <c:v>386321.56612697087</c:v>
                </c:pt>
                <c:pt idx="25">
                  <c:v>387454.53782062227</c:v>
                </c:pt>
                <c:pt idx="26">
                  <c:v>387394.76092959114</c:v>
                </c:pt>
                <c:pt idx="27">
                  <c:v>387540.47288311156</c:v>
                </c:pt>
                <c:pt idx="28">
                  <c:v>388961.54923895595</c:v>
                </c:pt>
                <c:pt idx="29">
                  <c:v>388465.47177700815</c:v>
                </c:pt>
                <c:pt idx="30">
                  <c:v>387797.39818815776</c:v>
                </c:pt>
                <c:pt idx="31">
                  <c:v>387849.52827874984</c:v>
                </c:pt>
                <c:pt idx="32">
                  <c:v>386305.1518648123</c:v>
                </c:pt>
                <c:pt idx="33">
                  <c:v>385153.54427157168</c:v>
                </c:pt>
                <c:pt idx="34">
                  <c:v>383788.56705799309</c:v>
                </c:pt>
                <c:pt idx="35">
                  <c:v>382970.63870509341</c:v>
                </c:pt>
                <c:pt idx="36">
                  <c:v>382810.60676983872</c:v>
                </c:pt>
                <c:pt idx="37">
                  <c:v>382165.07643134677</c:v>
                </c:pt>
                <c:pt idx="38">
                  <c:v>381629.57260977942</c:v>
                </c:pt>
                <c:pt idx="39">
                  <c:v>381990.39397929044</c:v>
                </c:pt>
                <c:pt idx="40">
                  <c:v>382023.02428032592</c:v>
                </c:pt>
                <c:pt idx="41">
                  <c:v>382381.62306630961</c:v>
                </c:pt>
                <c:pt idx="42">
                  <c:v>381819.24191299413</c:v>
                </c:pt>
                <c:pt idx="43">
                  <c:v>381819.24191299413</c:v>
                </c:pt>
                <c:pt idx="44">
                  <c:v>381819.24191299413</c:v>
                </c:pt>
                <c:pt idx="45">
                  <c:v>381819.24191299413</c:v>
                </c:pt>
                <c:pt idx="46">
                  <c:v>381819.24191299413</c:v>
                </c:pt>
                <c:pt idx="47">
                  <c:v>381819.24191299413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1E0-154B-B0B3-39FD30583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990992"/>
        <c:axId val="1"/>
      </c:lineChart>
      <c:dateAx>
        <c:axId val="194199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[t]</a:t>
                </a:r>
              </a:p>
            </c:rich>
          </c:tx>
          <c:layout>
            <c:manualLayout>
              <c:xMode val="edge"/>
              <c:yMode val="edge"/>
              <c:x val="0.97050281214848133"/>
              <c:y val="0.91898360410644875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[sales]</a:t>
                </a:r>
              </a:p>
            </c:rich>
          </c:tx>
          <c:layout>
            <c:manualLayout>
              <c:xMode val="edge"/>
              <c:yMode val="edge"/>
              <c:x val="7.3744531933508314E-3"/>
              <c:y val="0.4027788298614571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9909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valAx>
        <c:axId val="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crossAx val="3"/>
        <c:crosses val="max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7757530308711412E-2"/>
          <c:y val="0.91361033589155782"/>
          <c:w val="0.82510836145481803"/>
          <c:h val="7.40765473936011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49212598450000056" footer="0.49212598450000056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8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Seasonal Diagram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271490527474141E-2"/>
          <c:y val="9.0277981856693654E-2"/>
          <c:w val="0.87315759984213659"/>
          <c:h val="0.72222385485355078"/>
        </c:manualLayout>
      </c:layout>
      <c:lineChart>
        <c:grouping val="standard"/>
        <c:varyColors val="0"/>
        <c:ser>
          <c:idx val="0"/>
          <c:order val="0"/>
          <c:tx>
            <c:v>Year 1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'[1]Stationary Models'!$D$10:$O$10</c:f>
              <c:numCache>
                <c:formatCode>General</c:formatCode>
                <c:ptCount val="12"/>
                <c:pt idx="0">
                  <c:v>378052</c:v>
                </c:pt>
                <c:pt idx="1">
                  <c:v>395196</c:v>
                </c:pt>
                <c:pt idx="2">
                  <c:v>364619</c:v>
                </c:pt>
                <c:pt idx="3">
                  <c:v>383309</c:v>
                </c:pt>
                <c:pt idx="4">
                  <c:v>380548</c:v>
                </c:pt>
                <c:pt idx="5">
                  <c:v>375811</c:v>
                </c:pt>
                <c:pt idx="6">
                  <c:v>373479</c:v>
                </c:pt>
                <c:pt idx="7">
                  <c:v>377207</c:v>
                </c:pt>
                <c:pt idx="8">
                  <c:v>466521</c:v>
                </c:pt>
                <c:pt idx="9">
                  <c:v>427355</c:v>
                </c:pt>
                <c:pt idx="10">
                  <c:v>387079</c:v>
                </c:pt>
                <c:pt idx="11">
                  <c:v>420540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C-9449-9052-63BBCA57E892}"/>
            </c:ext>
          </c:extLst>
        </c:ser>
        <c:ser>
          <c:idx val="1"/>
          <c:order val="1"/>
          <c:tx>
            <c:v>Year 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'[1]Stationary Models'!$P$10:$AA$10</c:f>
              <c:numCache>
                <c:formatCode>General</c:formatCode>
                <c:ptCount val="12"/>
                <c:pt idx="0">
                  <c:v>384777</c:v>
                </c:pt>
                <c:pt idx="1">
                  <c:v>365258</c:v>
                </c:pt>
                <c:pt idx="2">
                  <c:v>382275</c:v>
                </c:pt>
                <c:pt idx="3">
                  <c:v>430733</c:v>
                </c:pt>
                <c:pt idx="4">
                  <c:v>377794</c:v>
                </c:pt>
                <c:pt idx="5">
                  <c:v>396782</c:v>
                </c:pt>
                <c:pt idx="6">
                  <c:v>428280</c:v>
                </c:pt>
                <c:pt idx="7">
                  <c:v>352746</c:v>
                </c:pt>
                <c:pt idx="8">
                  <c:v>375432</c:v>
                </c:pt>
                <c:pt idx="9">
                  <c:v>401962</c:v>
                </c:pt>
                <c:pt idx="10">
                  <c:v>363985</c:v>
                </c:pt>
                <c:pt idx="11">
                  <c:v>378609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C-9449-9052-63BBCA57E892}"/>
            </c:ext>
          </c:extLst>
        </c:ser>
        <c:ser>
          <c:idx val="2"/>
          <c:order val="2"/>
          <c:tx>
            <c:v>Year 3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val>
            <c:numRef>
              <c:f>'[1]Stationary Models'!$AB$10:$AM$10</c:f>
              <c:numCache>
                <c:formatCode>General</c:formatCode>
                <c:ptCount val="12"/>
                <c:pt idx="0">
                  <c:v>408981</c:v>
                </c:pt>
                <c:pt idx="1">
                  <c:v>386259</c:v>
                </c:pt>
                <c:pt idx="2">
                  <c:v>390309</c:v>
                </c:pt>
                <c:pt idx="3">
                  <c:v>415962</c:v>
                </c:pt>
                <c:pt idx="4">
                  <c:v>379040</c:v>
                </c:pt>
                <c:pt idx="5">
                  <c:v>375104</c:v>
                </c:pt>
                <c:pt idx="6">
                  <c:v>388840</c:v>
                </c:pt>
                <c:pt idx="7">
                  <c:v>356962</c:v>
                </c:pt>
                <c:pt idx="8">
                  <c:v>363273</c:v>
                </c:pt>
                <c:pt idx="9">
                  <c:v>357854</c:v>
                </c:pt>
                <c:pt idx="10">
                  <c:v>367430</c:v>
                </c:pt>
                <c:pt idx="11">
                  <c:v>379770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5C-9449-9052-63BBCA57E892}"/>
            </c:ext>
          </c:extLst>
        </c:ser>
        <c:ser>
          <c:idx val="3"/>
          <c:order val="3"/>
          <c:tx>
            <c:v>Year 4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val>
            <c:numRef>
              <c:f>'[1]Stationary Models'!$AN$10:$AY$10</c:f>
              <c:numCache>
                <c:formatCode>General</c:formatCode>
                <c:ptCount val="12"/>
                <c:pt idx="0">
                  <c:v>369900</c:v>
                </c:pt>
                <c:pt idx="1">
                  <c:v>371455</c:v>
                </c:pt>
                <c:pt idx="2">
                  <c:v>388846</c:v>
                </c:pt>
                <c:pt idx="3">
                  <c:v>382643</c:v>
                </c:pt>
                <c:pt idx="4">
                  <c:v>389195</c:v>
                </c:pt>
                <c:pt idx="5">
                  <c:v>371134</c:v>
                </c:pt>
                <c:pt idx="6">
                  <c:v>366794</c:v>
                </c:pt>
                <c:pt idx="7">
                  <c:v>368392</c:v>
                </c:pt>
                <c:pt idx="8">
                  <c:v>396193</c:v>
                </c:pt>
                <c:pt idx="9">
                  <c:v>374006</c:v>
                </c:pt>
                <c:pt idx="10">
                  <c:v>419541</c:v>
                </c:pt>
                <c:pt idx="11">
                  <c:v>428280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5C-9449-9052-63BBCA57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187344"/>
        <c:axId val="1"/>
      </c:lineChart>
      <c:catAx>
        <c:axId val="77218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[Month]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87344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3871697366374983"/>
          <c:y val="0.93521603707764378"/>
          <c:w val="0.50539193372821223"/>
          <c:h val="4.62977175321439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49212598450000067" footer="0.49212598450000067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Drop" dropLines="10" dropStyle="combo" dx="15" fmlaLink="$C$51" fmlaRange="$A$41:$A$50" sel="8" val="0"/>
</file>

<file path=xl/ctrlProps/ctrlProp2.xml><?xml version="1.0" encoding="utf-8"?>
<formControlPr xmlns="http://schemas.microsoft.com/office/spreadsheetml/2009/9/main" objectType="Drop" dropLines="17" dropStyle="combo" dx="15" fmlaLink="A5" fmlaRange="[1]Data!$B$2:$B$18" noThreeD="1" sel="0" val="0"/>
</file>

<file path=xl/ctrlProps/ctrlProp3.xml><?xml version="1.0" encoding="utf-8"?>
<formControlPr xmlns="http://schemas.microsoft.com/office/spreadsheetml/2009/9/main" objectType="Drop" dropLines="15" dropStyle="combo" dx="15" fmlaLink="$A$8" fmlaRange="[1]Interventions!$B$3:$B$17" noThreeD="1" sel="0" val="0"/>
</file>

<file path=xl/ctrlProps/ctrlProp4.xml><?xml version="1.0" encoding="utf-8"?>
<formControlPr xmlns="http://schemas.microsoft.com/office/spreadsheetml/2009/9/main" objectType="Scroll" dx="16" fmlaLink="'[1]Stationary Models'!$C$8" horiz="1" inc="10" max="200" page="10" val="7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365201</xdr:colOff>
      <xdr:row>22</xdr:row>
      <xdr:rowOff>70624</xdr:rowOff>
    </xdr:from>
    <xdr:to>
      <xdr:col>8</xdr:col>
      <xdr:colOff>792357</xdr:colOff>
      <xdr:row>43</xdr:row>
      <xdr:rowOff>166339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187091</xdr:colOff>
      <xdr:row>22</xdr:row>
      <xdr:rowOff>70625</xdr:rowOff>
    </xdr:from>
    <xdr:to>
      <xdr:col>17</xdr:col>
      <xdr:colOff>506140</xdr:colOff>
      <xdr:row>43</xdr:row>
      <xdr:rowOff>181826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177800</xdr:colOff>
      <xdr:row>7</xdr:row>
      <xdr:rowOff>190500</xdr:rowOff>
    </xdr:from>
    <xdr:to>
      <xdr:col>16</xdr:col>
      <xdr:colOff>368300</xdr:colOff>
      <xdr:row>20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11</xdr:row>
      <xdr:rowOff>0</xdr:rowOff>
    </xdr:from>
    <xdr:to>
      <xdr:col>9</xdr:col>
      <xdr:colOff>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11</xdr:row>
      <xdr:rowOff>0</xdr:rowOff>
    </xdr:from>
    <xdr:to>
      <xdr:col>16</xdr:col>
      <xdr:colOff>0</xdr:colOff>
      <xdr:row>35</xdr:row>
      <xdr:rowOff>152400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1384300</xdr:colOff>
          <xdr:row>49</xdr:row>
          <xdr:rowOff>152400</xdr:rowOff>
        </xdr:from>
        <xdr:to>
          <xdr:col>2</xdr:col>
          <xdr:colOff>762000</xdr:colOff>
          <xdr:row>50</xdr:row>
          <xdr:rowOff>152400</xdr:rowOff>
        </xdr:to>
        <xdr:sp macro="" textlink="">
          <xdr:nvSpPr>
            <xdr:cNvPr id="13321" name="Drop Down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4</xdr:row>
          <xdr:rowOff>38100</xdr:rowOff>
        </xdr:from>
        <xdr:to>
          <xdr:col>2</xdr:col>
          <xdr:colOff>342900</xdr:colOff>
          <xdr:row>5</xdr:row>
          <xdr:rowOff>63500</xdr:rowOff>
        </xdr:to>
        <xdr:sp macro="" textlink="">
          <xdr:nvSpPr>
            <xdr:cNvPr id="13322" name="Drop Down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7</xdr:row>
          <xdr:rowOff>0</xdr:rowOff>
        </xdr:from>
        <xdr:to>
          <xdr:col>1</xdr:col>
          <xdr:colOff>1409700</xdr:colOff>
          <xdr:row>8</xdr:row>
          <xdr:rowOff>25400</xdr:rowOff>
        </xdr:to>
        <xdr:sp macro="" textlink="">
          <xdr:nvSpPr>
            <xdr:cNvPr id="13323" name="Drop Down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1320800</xdr:colOff>
          <xdr:row>7</xdr:row>
          <xdr:rowOff>12700</xdr:rowOff>
        </xdr:from>
        <xdr:to>
          <xdr:col>2</xdr:col>
          <xdr:colOff>584200</xdr:colOff>
          <xdr:row>8</xdr:row>
          <xdr:rowOff>12700</xdr:rowOff>
        </xdr:to>
        <xdr:sp macro="" textlink="">
          <xdr:nvSpPr>
            <xdr:cNvPr id="13324" name="Scroll Bar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215900</xdr:colOff>
      <xdr:row>2</xdr:row>
      <xdr:rowOff>190500</xdr:rowOff>
    </xdr:from>
    <xdr:to>
      <xdr:col>12</xdr:col>
      <xdr:colOff>646899</xdr:colOff>
      <xdr:row>27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3900" y="635000"/>
          <a:ext cx="7860499" cy="593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774700</xdr:colOff>
      <xdr:row>25</xdr:row>
      <xdr:rowOff>152400</xdr:rowOff>
    </xdr:from>
    <xdr:to>
      <xdr:col>12</xdr:col>
      <xdr:colOff>482600</xdr:colOff>
      <xdr:row>26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4236700" y="6108700"/>
          <a:ext cx="533400" cy="165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723900</xdr:colOff>
      <xdr:row>25</xdr:row>
      <xdr:rowOff>139700</xdr:rowOff>
    </xdr:from>
    <xdr:to>
      <xdr:col>12</xdr:col>
      <xdr:colOff>673100</xdr:colOff>
      <xdr:row>26</xdr:row>
      <xdr:rowOff>139700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4185900" y="6096000"/>
          <a:ext cx="774700" cy="2032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Cambria" panose="02040503050406030204" pitchFamily="18" charset="0"/>
              <a:ea typeface="+mn-ea"/>
              <a:cs typeface="+mn-cs"/>
            </a:rPr>
            <a:t>£</a:t>
          </a:r>
          <a:r>
            <a:rPr lang="en-GB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Cambria" panose="02040503050406030204" pitchFamily="18" charset="0"/>
            </a:rPr>
            <a:t>20,000 </a:t>
          </a:r>
          <a:endParaRPr lang="en-GB" sz="1100" b="1">
            <a:solidFill>
              <a:schemeClr val="tx1">
                <a:lumMod val="65000"/>
                <a:lumOff val="35000"/>
              </a:schemeClr>
            </a:solidFill>
            <a:latin typeface="Cambria" panose="020405030504060302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ivya/Desktop/Section%203-%20Forecasting%20Methods%20.xls" TargetMode="External"/><Relationship Id="rId1" Type="http://schemas.openxmlformats.org/officeDocument/2006/relationships/externalLinkPath" Target="Section%203-%20Forecasting%20Methods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oration"/>
      <sheetName val="Stationary Models"/>
      <sheetName val="Trend Models I"/>
      <sheetName val="Trend Models II"/>
      <sheetName val="Seasonal Models I"/>
      <sheetName val="Seasonal Models II"/>
      <sheetName val="Data"/>
      <sheetName val="Interventions"/>
    </sheetNames>
    <sheetDataSet>
      <sheetData sheetId="0"/>
      <sheetData sheetId="1">
        <row r="3">
          <cell r="AN3" t="str">
            <v>Test Data</v>
          </cell>
        </row>
        <row r="4"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</row>
        <row r="5">
          <cell r="A5">
            <v>1</v>
          </cell>
        </row>
        <row r="8">
          <cell r="A8">
            <v>1</v>
          </cell>
        </row>
        <row r="10">
          <cell r="D10">
            <v>378052</v>
          </cell>
          <cell r="E10">
            <v>395196</v>
          </cell>
          <cell r="F10">
            <v>364619</v>
          </cell>
          <cell r="G10">
            <v>383309</v>
          </cell>
          <cell r="H10">
            <v>380548</v>
          </cell>
          <cell r="I10">
            <v>375811</v>
          </cell>
          <cell r="J10">
            <v>373479</v>
          </cell>
          <cell r="K10">
            <v>377207</v>
          </cell>
          <cell r="L10">
            <v>466521</v>
          </cell>
          <cell r="M10">
            <v>427355</v>
          </cell>
          <cell r="N10">
            <v>387079</v>
          </cell>
          <cell r="O10">
            <v>420540</v>
          </cell>
          <cell r="P10">
            <v>384777</v>
          </cell>
          <cell r="Q10">
            <v>365258</v>
          </cell>
          <cell r="R10">
            <v>382275</v>
          </cell>
          <cell r="S10">
            <v>430733</v>
          </cell>
          <cell r="T10">
            <v>377794</v>
          </cell>
          <cell r="U10">
            <v>396782</v>
          </cell>
          <cell r="V10">
            <v>428280</v>
          </cell>
          <cell r="W10">
            <v>352746</v>
          </cell>
          <cell r="X10">
            <v>375432</v>
          </cell>
          <cell r="Y10">
            <v>401962</v>
          </cell>
          <cell r="Z10">
            <v>363985</v>
          </cell>
          <cell r="AA10">
            <v>378609</v>
          </cell>
          <cell r="AB10">
            <v>408981</v>
          </cell>
          <cell r="AC10">
            <v>386259</v>
          </cell>
          <cell r="AD10">
            <v>390309</v>
          </cell>
          <cell r="AE10">
            <v>415962</v>
          </cell>
          <cell r="AF10">
            <v>379040</v>
          </cell>
          <cell r="AG10">
            <v>375104</v>
          </cell>
          <cell r="AH10">
            <v>388840</v>
          </cell>
          <cell r="AI10">
            <v>356962</v>
          </cell>
          <cell r="AJ10">
            <v>363273</v>
          </cell>
          <cell r="AK10">
            <v>357854</v>
          </cell>
          <cell r="AL10">
            <v>367430</v>
          </cell>
          <cell r="AM10">
            <v>379770</v>
          </cell>
          <cell r="AN10">
            <v>369900</v>
          </cell>
          <cell r="AO10">
            <v>371455</v>
          </cell>
          <cell r="AP10">
            <v>388846</v>
          </cell>
          <cell r="AQ10">
            <v>382643</v>
          </cell>
          <cell r="AR10">
            <v>389195</v>
          </cell>
          <cell r="AS10">
            <v>371134</v>
          </cell>
          <cell r="AT10">
            <v>366794</v>
          </cell>
          <cell r="AU10">
            <v>368392</v>
          </cell>
          <cell r="AV10">
            <v>396193</v>
          </cell>
          <cell r="AW10">
            <v>374006</v>
          </cell>
          <cell r="AX10">
            <v>419541</v>
          </cell>
          <cell r="AY10">
            <v>428280</v>
          </cell>
        </row>
        <row r="14">
          <cell r="C14" t="str">
            <v>Time Series - Row VIII &amp; Absolute Errors</v>
          </cell>
        </row>
        <row r="39">
          <cell r="D39">
            <v>43466</v>
          </cell>
          <cell r="E39">
            <v>43497</v>
          </cell>
          <cell r="F39">
            <v>43525</v>
          </cell>
          <cell r="G39">
            <v>43556</v>
          </cell>
          <cell r="H39">
            <v>43586</v>
          </cell>
          <cell r="I39">
            <v>43617</v>
          </cell>
          <cell r="J39">
            <v>43647</v>
          </cell>
          <cell r="K39">
            <v>43678</v>
          </cell>
          <cell r="L39">
            <v>43709</v>
          </cell>
          <cell r="M39">
            <v>43739</v>
          </cell>
          <cell r="N39">
            <v>43770</v>
          </cell>
          <cell r="O39">
            <v>43800</v>
          </cell>
          <cell r="P39">
            <v>43831</v>
          </cell>
          <cell r="Q39">
            <v>43862</v>
          </cell>
          <cell r="R39">
            <v>43891</v>
          </cell>
          <cell r="S39">
            <v>43922</v>
          </cell>
          <cell r="T39">
            <v>43952</v>
          </cell>
          <cell r="U39">
            <v>43983</v>
          </cell>
          <cell r="V39">
            <v>44013</v>
          </cell>
          <cell r="W39">
            <v>44044</v>
          </cell>
          <cell r="X39">
            <v>44075</v>
          </cell>
          <cell r="Y39">
            <v>44105</v>
          </cell>
          <cell r="Z39">
            <v>44136</v>
          </cell>
          <cell r="AA39">
            <v>44166</v>
          </cell>
          <cell r="AB39">
            <v>44197</v>
          </cell>
          <cell r="AC39">
            <v>44228</v>
          </cell>
          <cell r="AD39">
            <v>44256</v>
          </cell>
          <cell r="AE39">
            <v>44287</v>
          </cell>
          <cell r="AF39">
            <v>44317</v>
          </cell>
          <cell r="AG39">
            <v>44348</v>
          </cell>
          <cell r="AH39">
            <v>44378</v>
          </cell>
          <cell r="AI39">
            <v>44409</v>
          </cell>
          <cell r="AJ39">
            <v>44440</v>
          </cell>
          <cell r="AK39">
            <v>44470</v>
          </cell>
          <cell r="AL39">
            <v>44501</v>
          </cell>
          <cell r="AM39">
            <v>44531</v>
          </cell>
          <cell r="AN39">
            <v>44562</v>
          </cell>
          <cell r="AO39">
            <v>44593</v>
          </cell>
          <cell r="AP39">
            <v>44621</v>
          </cell>
          <cell r="AQ39">
            <v>44652</v>
          </cell>
          <cell r="AR39">
            <v>44682</v>
          </cell>
          <cell r="AS39">
            <v>44713</v>
          </cell>
          <cell r="AT39">
            <v>44743</v>
          </cell>
          <cell r="AU39">
            <v>44774</v>
          </cell>
          <cell r="AV39">
            <v>44805</v>
          </cell>
          <cell r="AW39">
            <v>44835</v>
          </cell>
          <cell r="AX39">
            <v>44866</v>
          </cell>
          <cell r="AY39">
            <v>44896</v>
          </cell>
        </row>
        <row r="40">
          <cell r="C40" t="str">
            <v>Data value</v>
          </cell>
        </row>
        <row r="52">
          <cell r="A52" t="str">
            <v>Forecast in actual month</v>
          </cell>
          <cell r="E52">
            <v>378052</v>
          </cell>
          <cell r="F52">
            <v>378909.19999999995</v>
          </cell>
          <cell r="G52">
            <v>378194.68999999994</v>
          </cell>
          <cell r="H52">
            <v>378450.40549999994</v>
          </cell>
          <cell r="I52">
            <v>378555.28522499994</v>
          </cell>
          <cell r="J52">
            <v>378418.07096374989</v>
          </cell>
          <cell r="K52">
            <v>378171.11741556239</v>
          </cell>
          <cell r="L52">
            <v>378122.91154478421</v>
          </cell>
          <cell r="M52">
            <v>382542.81596754497</v>
          </cell>
          <cell r="N52">
            <v>384783.42516916769</v>
          </cell>
          <cell r="O52">
            <v>384898.2039107093</v>
          </cell>
          <cell r="P52">
            <v>386680.29371517384</v>
          </cell>
          <cell r="Q52">
            <v>386585.12902941514</v>
          </cell>
          <cell r="R52">
            <v>385518.77257794439</v>
          </cell>
          <cell r="S52">
            <v>385356.58394904714</v>
          </cell>
          <cell r="T52">
            <v>387625.40475159482</v>
          </cell>
          <cell r="U52">
            <v>387133.83451401506</v>
          </cell>
          <cell r="V52">
            <v>387616.2427883143</v>
          </cell>
          <cell r="W52">
            <v>389649.43064889859</v>
          </cell>
          <cell r="X52">
            <v>387804.25911645364</v>
          </cell>
          <cell r="Y52">
            <v>387185.64616063092</v>
          </cell>
          <cell r="Z52">
            <v>387924.46385259932</v>
          </cell>
          <cell r="AA52">
            <v>386727.49065996933</v>
          </cell>
          <cell r="AB52">
            <v>386321.56612697087</v>
          </cell>
          <cell r="AC52">
            <v>387454.53782062227</v>
          </cell>
          <cell r="AD52">
            <v>387394.76092959114</v>
          </cell>
          <cell r="AE52">
            <v>387540.47288311156</v>
          </cell>
          <cell r="AF52">
            <v>388961.54923895595</v>
          </cell>
          <cell r="AG52">
            <v>388465.47177700815</v>
          </cell>
          <cell r="AH52">
            <v>387797.39818815776</v>
          </cell>
          <cell r="AI52">
            <v>387849.52827874984</v>
          </cell>
          <cell r="AJ52">
            <v>386305.1518648123</v>
          </cell>
          <cell r="AK52">
            <v>385153.54427157168</v>
          </cell>
          <cell r="AL52">
            <v>383788.56705799309</v>
          </cell>
          <cell r="AM52">
            <v>382970.63870509341</v>
          </cell>
          <cell r="AN52">
            <v>382810.60676983872</v>
          </cell>
          <cell r="AO52">
            <v>382165.07643134677</v>
          </cell>
          <cell r="AP52">
            <v>381629.57260977942</v>
          </cell>
          <cell r="AQ52">
            <v>381990.39397929044</v>
          </cell>
          <cell r="AR52">
            <v>382023.02428032592</v>
          </cell>
          <cell r="AS52">
            <v>382381.62306630961</v>
          </cell>
          <cell r="AT52">
            <v>381819.24191299413</v>
          </cell>
          <cell r="AU52">
            <v>381819.24191299413</v>
          </cell>
          <cell r="AV52">
            <v>381819.24191299413</v>
          </cell>
          <cell r="AW52">
            <v>381819.24191299413</v>
          </cell>
          <cell r="AX52">
            <v>381819.24191299413</v>
          </cell>
          <cell r="AY52">
            <v>381819.24191299413</v>
          </cell>
        </row>
        <row r="58">
          <cell r="C58" t="str">
            <v>AE</v>
          </cell>
          <cell r="E58">
            <v>17144</v>
          </cell>
          <cell r="F58">
            <v>14290.199999999953</v>
          </cell>
          <cell r="G58">
            <v>5114.3100000000559</v>
          </cell>
          <cell r="H58">
            <v>2097.5945000000647</v>
          </cell>
          <cell r="I58">
            <v>2744.2852249999414</v>
          </cell>
          <cell r="J58">
            <v>4939.0709637498949</v>
          </cell>
          <cell r="K58">
            <v>964.11741556238849</v>
          </cell>
          <cell r="L58">
            <v>88398.088455215795</v>
          </cell>
          <cell r="M58">
            <v>44812.184032455029</v>
          </cell>
          <cell r="N58">
            <v>2295.5748308323091</v>
          </cell>
          <cell r="O58">
            <v>35641.796089290699</v>
          </cell>
          <cell r="P58">
            <v>1903.2937151738442</v>
          </cell>
          <cell r="Q58">
            <v>21327.12902941514</v>
          </cell>
          <cell r="R58">
            <v>3243.7725779443863</v>
          </cell>
          <cell r="S58">
            <v>45376.416050952859</v>
          </cell>
          <cell r="T58">
            <v>9831.4047515948187</v>
          </cell>
          <cell r="U58">
            <v>9648.1654859849368</v>
          </cell>
          <cell r="V58">
            <v>40663.757211685705</v>
          </cell>
          <cell r="W58">
            <v>36903.430648898589</v>
          </cell>
          <cell r="X58">
            <v>12372.259116453642</v>
          </cell>
          <cell r="Y58">
            <v>14776.353839369083</v>
          </cell>
          <cell r="Z58">
            <v>23939.463852599321</v>
          </cell>
          <cell r="AA58">
            <v>8118.490659969335</v>
          </cell>
          <cell r="AB58">
            <v>22659.433873029135</v>
          </cell>
          <cell r="AC58">
            <v>1195.5378206222667</v>
          </cell>
          <cell r="AD58">
            <v>2914.2390704088612</v>
          </cell>
          <cell r="AE58">
            <v>28421.527116888436</v>
          </cell>
          <cell r="AF58">
            <v>9921.5492389559513</v>
          </cell>
          <cell r="AG58">
            <v>13361.471777008148</v>
          </cell>
          <cell r="AH58">
            <v>1042.6018118422362</v>
          </cell>
          <cell r="AI58">
            <v>30887.528278749844</v>
          </cell>
          <cell r="AJ58">
            <v>23032.151864812302</v>
          </cell>
          <cell r="AK58">
            <v>27299.544271571678</v>
          </cell>
          <cell r="AL58">
            <v>16358.567057993088</v>
          </cell>
          <cell r="AM58">
            <v>3200.6387050934136</v>
          </cell>
          <cell r="AN58">
            <v>12910.60676983872</v>
          </cell>
          <cell r="AO58">
            <v>10710.076431346766</v>
          </cell>
          <cell r="AP58">
            <v>7216.427390220575</v>
          </cell>
          <cell r="AQ58">
            <v>652.60602070955792</v>
          </cell>
          <cell r="AR58">
            <v>7171.9757196740829</v>
          </cell>
          <cell r="AS58">
            <v>11247.623066309607</v>
          </cell>
          <cell r="AT58">
            <v>15025.241912994126</v>
          </cell>
          <cell r="AU58">
            <v>13427.241912994126</v>
          </cell>
          <cell r="AV58">
            <v>14373.758087005874</v>
          </cell>
          <cell r="AW58">
            <v>7813.2419129941263</v>
          </cell>
          <cell r="AX58">
            <v>37721.758087005874</v>
          </cell>
          <cell r="AY58">
            <v>46460.758087005874</v>
          </cell>
        </row>
      </sheetData>
      <sheetData sheetId="2"/>
      <sheetData sheetId="3"/>
      <sheetData sheetId="4"/>
      <sheetData sheetId="5"/>
      <sheetData sheetId="6">
        <row r="2">
          <cell r="C2">
            <v>378052</v>
          </cell>
          <cell r="D2">
            <v>395196</v>
          </cell>
          <cell r="E2">
            <v>364619</v>
          </cell>
          <cell r="F2">
            <v>383309</v>
          </cell>
          <cell r="G2">
            <v>380548</v>
          </cell>
          <cell r="H2">
            <v>375811</v>
          </cell>
          <cell r="I2">
            <v>373479</v>
          </cell>
          <cell r="J2">
            <v>377207</v>
          </cell>
          <cell r="K2">
            <v>466521</v>
          </cell>
          <cell r="L2">
            <v>427355</v>
          </cell>
          <cell r="M2">
            <v>387079</v>
          </cell>
          <cell r="N2">
            <v>420540</v>
          </cell>
          <cell r="O2">
            <v>384777</v>
          </cell>
          <cell r="P2">
            <v>365258</v>
          </cell>
          <cell r="Q2">
            <v>382275</v>
          </cell>
          <cell r="R2">
            <v>430733</v>
          </cell>
          <cell r="S2">
            <v>377794</v>
          </cell>
          <cell r="T2">
            <v>396782</v>
          </cell>
          <cell r="U2">
            <v>428280</v>
          </cell>
          <cell r="V2">
            <v>352746</v>
          </cell>
          <cell r="W2">
            <v>375432</v>
          </cell>
          <cell r="X2">
            <v>401962</v>
          </cell>
          <cell r="Y2">
            <v>363985</v>
          </cell>
          <cell r="Z2">
            <v>378609</v>
          </cell>
          <cell r="AA2">
            <v>408981</v>
          </cell>
          <cell r="AB2">
            <v>386259</v>
          </cell>
          <cell r="AC2">
            <v>390309</v>
          </cell>
          <cell r="AD2">
            <v>415962</v>
          </cell>
          <cell r="AE2">
            <v>379040</v>
          </cell>
          <cell r="AF2">
            <v>375104</v>
          </cell>
          <cell r="AG2">
            <v>388840</v>
          </cell>
          <cell r="AH2">
            <v>356962</v>
          </cell>
          <cell r="AI2">
            <v>363273</v>
          </cell>
          <cell r="AJ2">
            <v>357854</v>
          </cell>
          <cell r="AK2">
            <v>367430</v>
          </cell>
          <cell r="AL2">
            <v>379770</v>
          </cell>
          <cell r="AM2">
            <v>369900</v>
          </cell>
          <cell r="AN2">
            <v>371455</v>
          </cell>
          <cell r="AO2">
            <v>388846</v>
          </cell>
          <cell r="AP2">
            <v>382643</v>
          </cell>
          <cell r="AQ2">
            <v>389195</v>
          </cell>
          <cell r="AR2">
            <v>371134</v>
          </cell>
          <cell r="AS2">
            <v>366794</v>
          </cell>
          <cell r="AT2">
            <v>368392</v>
          </cell>
          <cell r="AU2">
            <v>396193</v>
          </cell>
          <cell r="AV2">
            <v>374006</v>
          </cell>
          <cell r="AW2">
            <v>419541</v>
          </cell>
          <cell r="AX2">
            <v>428280</v>
          </cell>
        </row>
        <row r="3">
          <cell r="C3">
            <v>378052</v>
          </cell>
          <cell r="D3">
            <v>395196</v>
          </cell>
          <cell r="E3">
            <v>364619</v>
          </cell>
          <cell r="F3">
            <v>383309</v>
          </cell>
          <cell r="G3">
            <v>380548</v>
          </cell>
          <cell r="H3">
            <v>375811</v>
          </cell>
          <cell r="I3">
            <v>373479</v>
          </cell>
          <cell r="J3">
            <v>377207</v>
          </cell>
          <cell r="K3">
            <v>466521</v>
          </cell>
          <cell r="L3">
            <v>427355</v>
          </cell>
          <cell r="M3">
            <v>387079</v>
          </cell>
          <cell r="N3">
            <v>420540</v>
          </cell>
          <cell r="O3">
            <v>384777</v>
          </cell>
          <cell r="P3">
            <v>365258</v>
          </cell>
          <cell r="Q3">
            <v>382275</v>
          </cell>
          <cell r="R3">
            <v>430733</v>
          </cell>
          <cell r="S3">
            <v>377794</v>
          </cell>
          <cell r="T3">
            <v>396782</v>
          </cell>
          <cell r="U3">
            <v>428280</v>
          </cell>
          <cell r="V3">
            <v>352746</v>
          </cell>
          <cell r="W3">
            <v>375432</v>
          </cell>
          <cell r="X3">
            <v>401962</v>
          </cell>
          <cell r="Y3">
            <v>363985</v>
          </cell>
          <cell r="Z3">
            <v>378609</v>
          </cell>
          <cell r="AA3">
            <v>408981</v>
          </cell>
          <cell r="AB3">
            <v>386259</v>
          </cell>
          <cell r="AC3">
            <v>390309</v>
          </cell>
          <cell r="AD3">
            <v>415962</v>
          </cell>
          <cell r="AE3">
            <v>379040</v>
          </cell>
          <cell r="AF3">
            <v>375104</v>
          </cell>
          <cell r="AG3">
            <v>388840</v>
          </cell>
          <cell r="AH3">
            <v>356962</v>
          </cell>
          <cell r="AI3">
            <v>363273</v>
          </cell>
          <cell r="AJ3">
            <v>357854</v>
          </cell>
          <cell r="AK3">
            <v>367430</v>
          </cell>
          <cell r="AL3">
            <v>379770</v>
          </cell>
          <cell r="AM3">
            <v>369900</v>
          </cell>
          <cell r="AN3">
            <v>371455</v>
          </cell>
          <cell r="AO3">
            <v>388846</v>
          </cell>
          <cell r="AP3">
            <v>382643</v>
          </cell>
          <cell r="AQ3">
            <v>389195</v>
          </cell>
          <cell r="AR3">
            <v>371134</v>
          </cell>
          <cell r="AS3">
            <v>366794</v>
          </cell>
          <cell r="AT3">
            <v>368392</v>
          </cell>
          <cell r="AU3">
            <v>396193</v>
          </cell>
          <cell r="AV3">
            <v>374006</v>
          </cell>
          <cell r="AW3">
            <v>419541</v>
          </cell>
          <cell r="AX3">
            <v>428280</v>
          </cell>
        </row>
        <row r="4">
          <cell r="C4">
            <v>378052</v>
          </cell>
          <cell r="D4">
            <v>395196</v>
          </cell>
          <cell r="E4">
            <v>364619</v>
          </cell>
          <cell r="F4">
            <v>383309</v>
          </cell>
          <cell r="G4">
            <v>380548</v>
          </cell>
          <cell r="H4">
            <v>375811</v>
          </cell>
          <cell r="I4">
            <v>373479</v>
          </cell>
          <cell r="J4">
            <v>377207</v>
          </cell>
          <cell r="K4">
            <v>466521</v>
          </cell>
          <cell r="L4">
            <v>427355</v>
          </cell>
          <cell r="M4">
            <v>387079</v>
          </cell>
          <cell r="N4">
            <v>420540</v>
          </cell>
          <cell r="O4">
            <v>384777</v>
          </cell>
          <cell r="P4">
            <v>365258</v>
          </cell>
          <cell r="Q4">
            <v>382275</v>
          </cell>
          <cell r="R4">
            <v>430733</v>
          </cell>
          <cell r="S4">
            <v>377794</v>
          </cell>
          <cell r="T4">
            <v>396782</v>
          </cell>
          <cell r="U4">
            <v>428280</v>
          </cell>
          <cell r="V4">
            <v>352746</v>
          </cell>
          <cell r="W4">
            <v>375432</v>
          </cell>
          <cell r="X4">
            <v>401962</v>
          </cell>
          <cell r="Y4">
            <v>363985</v>
          </cell>
          <cell r="Z4">
            <v>378609</v>
          </cell>
          <cell r="AA4">
            <v>408981</v>
          </cell>
          <cell r="AB4">
            <v>386259</v>
          </cell>
          <cell r="AC4">
            <v>390309</v>
          </cell>
          <cell r="AD4">
            <v>415962</v>
          </cell>
          <cell r="AE4">
            <v>379040</v>
          </cell>
          <cell r="AF4">
            <v>375104</v>
          </cell>
          <cell r="AG4">
            <v>388840</v>
          </cell>
          <cell r="AH4">
            <v>356962</v>
          </cell>
          <cell r="AI4">
            <v>363273</v>
          </cell>
          <cell r="AJ4">
            <v>357854</v>
          </cell>
          <cell r="AK4">
            <v>367430</v>
          </cell>
          <cell r="AL4">
            <v>379770</v>
          </cell>
          <cell r="AM4">
            <v>369900</v>
          </cell>
          <cell r="AN4">
            <v>371455</v>
          </cell>
          <cell r="AO4">
            <v>388846</v>
          </cell>
          <cell r="AP4">
            <v>382643</v>
          </cell>
          <cell r="AQ4">
            <v>389195</v>
          </cell>
          <cell r="AR4">
            <v>371134</v>
          </cell>
          <cell r="AS4">
            <v>366794</v>
          </cell>
          <cell r="AT4">
            <v>368392</v>
          </cell>
          <cell r="AU4">
            <v>396193</v>
          </cell>
          <cell r="AV4">
            <v>374006</v>
          </cell>
          <cell r="AW4">
            <v>419541</v>
          </cell>
          <cell r="AX4">
            <v>428280</v>
          </cell>
        </row>
        <row r="5">
          <cell r="C5">
            <v>378052</v>
          </cell>
          <cell r="D5">
            <v>395196</v>
          </cell>
          <cell r="E5">
            <v>364619</v>
          </cell>
          <cell r="F5">
            <v>383309</v>
          </cell>
          <cell r="G5">
            <v>380548</v>
          </cell>
          <cell r="H5">
            <v>375811</v>
          </cell>
          <cell r="I5">
            <v>373479</v>
          </cell>
          <cell r="J5">
            <v>377207</v>
          </cell>
          <cell r="K5">
            <v>466521</v>
          </cell>
          <cell r="L5">
            <v>427355</v>
          </cell>
          <cell r="M5">
            <v>387079</v>
          </cell>
          <cell r="N5">
            <v>420540</v>
          </cell>
          <cell r="O5">
            <v>384777</v>
          </cell>
          <cell r="P5">
            <v>365258</v>
          </cell>
          <cell r="Q5">
            <v>382275</v>
          </cell>
          <cell r="R5">
            <v>430733</v>
          </cell>
          <cell r="S5">
            <v>377794</v>
          </cell>
          <cell r="T5">
            <v>396782</v>
          </cell>
          <cell r="U5">
            <v>428280</v>
          </cell>
          <cell r="V5">
            <v>352746</v>
          </cell>
          <cell r="W5">
            <v>375432</v>
          </cell>
          <cell r="X5">
            <v>401962</v>
          </cell>
          <cell r="Y5">
            <v>363985</v>
          </cell>
          <cell r="Z5">
            <v>378609</v>
          </cell>
          <cell r="AA5">
            <v>408981</v>
          </cell>
          <cell r="AB5">
            <v>386259</v>
          </cell>
          <cell r="AC5">
            <v>390309</v>
          </cell>
          <cell r="AD5">
            <v>415962</v>
          </cell>
          <cell r="AE5">
            <v>379040</v>
          </cell>
          <cell r="AF5">
            <v>375104</v>
          </cell>
          <cell r="AG5">
            <v>388840</v>
          </cell>
          <cell r="AH5">
            <v>356962</v>
          </cell>
          <cell r="AI5">
            <v>363273</v>
          </cell>
          <cell r="AJ5">
            <v>357854</v>
          </cell>
          <cell r="AK5">
            <v>367430</v>
          </cell>
          <cell r="AL5">
            <v>379770</v>
          </cell>
          <cell r="AM5">
            <v>369900</v>
          </cell>
          <cell r="AN5">
            <v>371455</v>
          </cell>
          <cell r="AO5">
            <v>388846</v>
          </cell>
          <cell r="AP5">
            <v>382643</v>
          </cell>
          <cell r="AQ5">
            <v>389195</v>
          </cell>
          <cell r="AR5">
            <v>371134</v>
          </cell>
          <cell r="AS5">
            <v>366794</v>
          </cell>
          <cell r="AT5">
            <v>368392</v>
          </cell>
          <cell r="AU5">
            <v>396193</v>
          </cell>
          <cell r="AV5">
            <v>374006</v>
          </cell>
          <cell r="AW5">
            <v>419541</v>
          </cell>
          <cell r="AX5">
            <v>428280</v>
          </cell>
        </row>
        <row r="6">
          <cell r="C6">
            <v>378052</v>
          </cell>
          <cell r="D6">
            <v>395196</v>
          </cell>
          <cell r="E6">
            <v>364619</v>
          </cell>
          <cell r="F6">
            <v>383309</v>
          </cell>
          <cell r="G6">
            <v>380548</v>
          </cell>
          <cell r="H6">
            <v>375811</v>
          </cell>
          <cell r="I6">
            <v>373479</v>
          </cell>
          <cell r="J6">
            <v>377207</v>
          </cell>
          <cell r="K6">
            <v>466521</v>
          </cell>
          <cell r="L6">
            <v>427355</v>
          </cell>
          <cell r="M6">
            <v>387079</v>
          </cell>
          <cell r="N6">
            <v>420540</v>
          </cell>
          <cell r="O6">
            <v>384777</v>
          </cell>
          <cell r="P6">
            <v>365258</v>
          </cell>
          <cell r="Q6">
            <v>382275</v>
          </cell>
          <cell r="R6">
            <v>430733</v>
          </cell>
          <cell r="S6">
            <v>377794</v>
          </cell>
          <cell r="T6">
            <v>396782</v>
          </cell>
          <cell r="U6">
            <v>428280</v>
          </cell>
          <cell r="V6">
            <v>352746</v>
          </cell>
          <cell r="W6">
            <v>375432</v>
          </cell>
          <cell r="X6">
            <v>401962</v>
          </cell>
          <cell r="Y6">
            <v>363985</v>
          </cell>
          <cell r="Z6">
            <v>378609</v>
          </cell>
          <cell r="AA6">
            <v>408981</v>
          </cell>
          <cell r="AB6">
            <v>386259</v>
          </cell>
          <cell r="AC6">
            <v>390309</v>
          </cell>
          <cell r="AD6">
            <v>415962</v>
          </cell>
          <cell r="AE6">
            <v>379040</v>
          </cell>
          <cell r="AF6">
            <v>375104</v>
          </cell>
          <cell r="AG6">
            <v>388840</v>
          </cell>
          <cell r="AH6">
            <v>356962</v>
          </cell>
          <cell r="AI6">
            <v>363273</v>
          </cell>
          <cell r="AJ6">
            <v>357854</v>
          </cell>
          <cell r="AK6">
            <v>367430</v>
          </cell>
          <cell r="AL6">
            <v>379770</v>
          </cell>
          <cell r="AM6">
            <v>369900</v>
          </cell>
          <cell r="AN6">
            <v>371455</v>
          </cell>
          <cell r="AO6">
            <v>388846</v>
          </cell>
          <cell r="AP6">
            <v>382643</v>
          </cell>
          <cell r="AQ6">
            <v>389195</v>
          </cell>
          <cell r="AR6">
            <v>371134</v>
          </cell>
          <cell r="AS6">
            <v>366794</v>
          </cell>
          <cell r="AT6">
            <v>368392</v>
          </cell>
          <cell r="AU6">
            <v>396193</v>
          </cell>
          <cell r="AV6">
            <v>374006</v>
          </cell>
          <cell r="AW6">
            <v>419541</v>
          </cell>
          <cell r="AX6">
            <v>428280</v>
          </cell>
        </row>
        <row r="7">
          <cell r="C7">
            <v>378052</v>
          </cell>
          <cell r="D7">
            <v>395196</v>
          </cell>
          <cell r="E7">
            <v>364619</v>
          </cell>
          <cell r="F7">
            <v>383309</v>
          </cell>
          <cell r="G7">
            <v>380548</v>
          </cell>
          <cell r="H7">
            <v>375811</v>
          </cell>
          <cell r="I7">
            <v>373479</v>
          </cell>
          <cell r="J7">
            <v>377207</v>
          </cell>
          <cell r="K7">
            <v>466521</v>
          </cell>
          <cell r="L7">
            <v>427355</v>
          </cell>
          <cell r="M7">
            <v>387079</v>
          </cell>
          <cell r="N7">
            <v>420540</v>
          </cell>
          <cell r="O7">
            <v>384777</v>
          </cell>
          <cell r="P7">
            <v>365258</v>
          </cell>
          <cell r="Q7">
            <v>382275</v>
          </cell>
          <cell r="R7">
            <v>430733</v>
          </cell>
          <cell r="S7">
            <v>377794</v>
          </cell>
          <cell r="T7">
            <v>396782</v>
          </cell>
          <cell r="U7">
            <v>428280</v>
          </cell>
          <cell r="V7">
            <v>352746</v>
          </cell>
          <cell r="W7">
            <v>375432</v>
          </cell>
          <cell r="X7">
            <v>401962</v>
          </cell>
          <cell r="Y7">
            <v>363985</v>
          </cell>
          <cell r="Z7">
            <v>378609</v>
          </cell>
          <cell r="AA7">
            <v>408981</v>
          </cell>
          <cell r="AB7">
            <v>386259</v>
          </cell>
          <cell r="AC7">
            <v>390309</v>
          </cell>
          <cell r="AD7">
            <v>415962</v>
          </cell>
          <cell r="AE7">
            <v>379040</v>
          </cell>
          <cell r="AF7">
            <v>375104</v>
          </cell>
          <cell r="AG7">
            <v>388840</v>
          </cell>
          <cell r="AH7">
            <v>356962</v>
          </cell>
          <cell r="AI7">
            <v>363273</v>
          </cell>
          <cell r="AJ7">
            <v>357854</v>
          </cell>
          <cell r="AK7">
            <v>367430</v>
          </cell>
          <cell r="AL7">
            <v>379770</v>
          </cell>
          <cell r="AM7">
            <v>369900</v>
          </cell>
          <cell r="AN7">
            <v>371455</v>
          </cell>
          <cell r="AO7">
            <v>388846</v>
          </cell>
          <cell r="AP7">
            <v>382643</v>
          </cell>
          <cell r="AQ7">
            <v>389195</v>
          </cell>
          <cell r="AR7">
            <v>371134</v>
          </cell>
          <cell r="AS7">
            <v>366794</v>
          </cell>
          <cell r="AT7">
            <v>368392</v>
          </cell>
          <cell r="AU7">
            <v>396193</v>
          </cell>
          <cell r="AV7">
            <v>374006</v>
          </cell>
          <cell r="AW7">
            <v>419541</v>
          </cell>
          <cell r="AX7">
            <v>428280</v>
          </cell>
        </row>
        <row r="8">
          <cell r="C8">
            <v>378052</v>
          </cell>
          <cell r="D8">
            <v>395196</v>
          </cell>
          <cell r="E8">
            <v>364619</v>
          </cell>
          <cell r="F8">
            <v>383309</v>
          </cell>
          <cell r="G8">
            <v>380548</v>
          </cell>
          <cell r="H8">
            <v>375811</v>
          </cell>
          <cell r="I8">
            <v>373479</v>
          </cell>
          <cell r="J8">
            <v>377207</v>
          </cell>
          <cell r="K8">
            <v>466521</v>
          </cell>
          <cell r="L8">
            <v>427355</v>
          </cell>
          <cell r="M8">
            <v>387079</v>
          </cell>
          <cell r="N8">
            <v>420540</v>
          </cell>
          <cell r="O8">
            <v>384777</v>
          </cell>
          <cell r="P8">
            <v>365258</v>
          </cell>
          <cell r="Q8">
            <v>382275</v>
          </cell>
          <cell r="R8">
            <v>430733</v>
          </cell>
          <cell r="S8">
            <v>377794</v>
          </cell>
          <cell r="T8">
            <v>396782</v>
          </cell>
          <cell r="U8">
            <v>428280</v>
          </cell>
          <cell r="V8">
            <v>352746</v>
          </cell>
          <cell r="W8">
            <v>375432</v>
          </cell>
          <cell r="X8">
            <v>401962</v>
          </cell>
          <cell r="Y8">
            <v>363985</v>
          </cell>
          <cell r="Z8">
            <v>378609</v>
          </cell>
          <cell r="AA8">
            <v>408981</v>
          </cell>
          <cell r="AB8">
            <v>386259</v>
          </cell>
          <cell r="AC8">
            <v>390309</v>
          </cell>
          <cell r="AD8">
            <v>415962</v>
          </cell>
          <cell r="AE8">
            <v>379040</v>
          </cell>
          <cell r="AF8">
            <v>375104</v>
          </cell>
          <cell r="AG8">
            <v>388840</v>
          </cell>
          <cell r="AH8">
            <v>356962</v>
          </cell>
          <cell r="AI8">
            <v>363273</v>
          </cell>
          <cell r="AJ8">
            <v>357854</v>
          </cell>
          <cell r="AK8">
            <v>367430</v>
          </cell>
          <cell r="AL8">
            <v>379770</v>
          </cell>
          <cell r="AM8">
            <v>369900</v>
          </cell>
          <cell r="AN8">
            <v>371455</v>
          </cell>
          <cell r="AO8">
            <v>388846</v>
          </cell>
          <cell r="AP8">
            <v>382643</v>
          </cell>
          <cell r="AQ8">
            <v>389195</v>
          </cell>
          <cell r="AR8">
            <v>371134</v>
          </cell>
          <cell r="AS8">
            <v>366794</v>
          </cell>
          <cell r="AT8">
            <v>368392</v>
          </cell>
          <cell r="AU8">
            <v>396193</v>
          </cell>
          <cell r="AV8">
            <v>374006</v>
          </cell>
          <cell r="AW8">
            <v>419541</v>
          </cell>
          <cell r="AX8">
            <v>428280</v>
          </cell>
        </row>
        <row r="9">
          <cell r="C9">
            <v>378052</v>
          </cell>
          <cell r="D9">
            <v>395196</v>
          </cell>
          <cell r="E9">
            <v>364619</v>
          </cell>
          <cell r="F9">
            <v>383309</v>
          </cell>
          <cell r="G9">
            <v>380548</v>
          </cell>
          <cell r="H9">
            <v>375811</v>
          </cell>
          <cell r="I9">
            <v>373479</v>
          </cell>
          <cell r="J9">
            <v>377207</v>
          </cell>
          <cell r="K9">
            <v>466521</v>
          </cell>
          <cell r="L9">
            <v>427355</v>
          </cell>
          <cell r="M9">
            <v>387079</v>
          </cell>
          <cell r="N9">
            <v>420540</v>
          </cell>
          <cell r="O9">
            <v>384777</v>
          </cell>
          <cell r="P9">
            <v>365258</v>
          </cell>
          <cell r="Q9">
            <v>382275</v>
          </cell>
          <cell r="R9">
            <v>430733</v>
          </cell>
          <cell r="S9">
            <v>377794</v>
          </cell>
          <cell r="T9">
            <v>396782</v>
          </cell>
          <cell r="U9">
            <v>428280</v>
          </cell>
          <cell r="V9">
            <v>352746</v>
          </cell>
          <cell r="W9">
            <v>375432</v>
          </cell>
          <cell r="X9">
            <v>401962</v>
          </cell>
          <cell r="Y9">
            <v>363985</v>
          </cell>
          <cell r="Z9">
            <v>378609</v>
          </cell>
          <cell r="AA9">
            <v>408981</v>
          </cell>
          <cell r="AB9">
            <v>386259</v>
          </cell>
          <cell r="AC9">
            <v>390309</v>
          </cell>
          <cell r="AD9">
            <v>415962</v>
          </cell>
          <cell r="AE9">
            <v>379040</v>
          </cell>
          <cell r="AF9">
            <v>375104</v>
          </cell>
          <cell r="AG9">
            <v>388840</v>
          </cell>
          <cell r="AH9">
            <v>356962</v>
          </cell>
          <cell r="AI9">
            <v>363273</v>
          </cell>
          <cell r="AJ9">
            <v>357854</v>
          </cell>
          <cell r="AK9">
            <v>367430</v>
          </cell>
          <cell r="AL9">
            <v>379770</v>
          </cell>
          <cell r="AM9">
            <v>369900</v>
          </cell>
          <cell r="AN9">
            <v>371455</v>
          </cell>
          <cell r="AO9">
            <v>388846</v>
          </cell>
          <cell r="AP9">
            <v>382643</v>
          </cell>
          <cell r="AQ9">
            <v>389195</v>
          </cell>
          <cell r="AR9">
            <v>371134</v>
          </cell>
          <cell r="AS9">
            <v>366794</v>
          </cell>
          <cell r="AT9">
            <v>368392</v>
          </cell>
          <cell r="AU9">
            <v>396193</v>
          </cell>
          <cell r="AV9">
            <v>374006</v>
          </cell>
          <cell r="AW9">
            <v>419541</v>
          </cell>
          <cell r="AX9">
            <v>428280</v>
          </cell>
        </row>
        <row r="10">
          <cell r="C10">
            <v>378052</v>
          </cell>
          <cell r="D10">
            <v>395196</v>
          </cell>
          <cell r="E10">
            <v>364619</v>
          </cell>
          <cell r="F10">
            <v>383309</v>
          </cell>
          <cell r="G10">
            <v>380548</v>
          </cell>
          <cell r="H10">
            <v>375811</v>
          </cell>
          <cell r="I10">
            <v>373479</v>
          </cell>
          <cell r="J10">
            <v>377207</v>
          </cell>
          <cell r="K10">
            <v>466521</v>
          </cell>
          <cell r="L10">
            <v>427355</v>
          </cell>
          <cell r="M10">
            <v>387079</v>
          </cell>
          <cell r="N10">
            <v>420540</v>
          </cell>
          <cell r="O10">
            <v>384777</v>
          </cell>
          <cell r="P10">
            <v>365258</v>
          </cell>
          <cell r="Q10">
            <v>382275</v>
          </cell>
          <cell r="R10">
            <v>430733</v>
          </cell>
          <cell r="S10">
            <v>377794</v>
          </cell>
          <cell r="T10">
            <v>396782</v>
          </cell>
          <cell r="U10">
            <v>428280</v>
          </cell>
          <cell r="V10">
            <v>352746</v>
          </cell>
          <cell r="W10">
            <v>375432</v>
          </cell>
          <cell r="X10">
            <v>401962</v>
          </cell>
          <cell r="Y10">
            <v>363985</v>
          </cell>
          <cell r="Z10">
            <v>378609</v>
          </cell>
          <cell r="AA10">
            <v>408981</v>
          </cell>
          <cell r="AB10">
            <v>386259</v>
          </cell>
          <cell r="AC10">
            <v>390309</v>
          </cell>
          <cell r="AD10">
            <v>415962</v>
          </cell>
          <cell r="AE10">
            <v>379040</v>
          </cell>
          <cell r="AF10">
            <v>375104</v>
          </cell>
          <cell r="AG10">
            <v>388840</v>
          </cell>
          <cell r="AH10">
            <v>356962</v>
          </cell>
          <cell r="AI10">
            <v>363273</v>
          </cell>
          <cell r="AJ10">
            <v>357854</v>
          </cell>
          <cell r="AK10">
            <v>367430</v>
          </cell>
          <cell r="AL10">
            <v>379770</v>
          </cell>
          <cell r="AM10">
            <v>369900</v>
          </cell>
          <cell r="AN10">
            <v>371455</v>
          </cell>
          <cell r="AO10">
            <v>388846</v>
          </cell>
          <cell r="AP10">
            <v>382643</v>
          </cell>
          <cell r="AQ10">
            <v>389195</v>
          </cell>
          <cell r="AR10">
            <v>371134</v>
          </cell>
          <cell r="AS10">
            <v>366794</v>
          </cell>
          <cell r="AT10">
            <v>368392</v>
          </cell>
          <cell r="AU10">
            <v>396193</v>
          </cell>
          <cell r="AV10">
            <v>374006</v>
          </cell>
          <cell r="AW10">
            <v>419541</v>
          </cell>
          <cell r="AX10">
            <v>428280</v>
          </cell>
        </row>
        <row r="11">
          <cell r="C11">
            <v>378052</v>
          </cell>
          <cell r="D11">
            <v>395196</v>
          </cell>
          <cell r="E11">
            <v>364619</v>
          </cell>
          <cell r="F11">
            <v>383309</v>
          </cell>
          <cell r="G11">
            <v>380548</v>
          </cell>
          <cell r="H11">
            <v>375811</v>
          </cell>
          <cell r="I11">
            <v>373479</v>
          </cell>
          <cell r="J11">
            <v>377207</v>
          </cell>
          <cell r="K11">
            <v>466521</v>
          </cell>
          <cell r="L11">
            <v>427355</v>
          </cell>
          <cell r="M11">
            <v>387079</v>
          </cell>
          <cell r="N11">
            <v>420540</v>
          </cell>
          <cell r="O11">
            <v>384777</v>
          </cell>
          <cell r="P11">
            <v>365258</v>
          </cell>
          <cell r="Q11">
            <v>382275</v>
          </cell>
          <cell r="R11">
            <v>430733</v>
          </cell>
          <cell r="S11">
            <v>377794</v>
          </cell>
          <cell r="T11">
            <v>396782</v>
          </cell>
          <cell r="U11">
            <v>428280</v>
          </cell>
          <cell r="V11">
            <v>352746</v>
          </cell>
          <cell r="W11">
            <v>375432</v>
          </cell>
          <cell r="X11">
            <v>401962</v>
          </cell>
          <cell r="Y11">
            <v>363985</v>
          </cell>
          <cell r="Z11">
            <v>378609</v>
          </cell>
          <cell r="AA11">
            <v>408981</v>
          </cell>
          <cell r="AB11">
            <v>386259</v>
          </cell>
          <cell r="AC11">
            <v>390309</v>
          </cell>
          <cell r="AD11">
            <v>415962</v>
          </cell>
          <cell r="AE11">
            <v>379040</v>
          </cell>
          <cell r="AF11">
            <v>375104</v>
          </cell>
          <cell r="AG11">
            <v>388840</v>
          </cell>
          <cell r="AH11">
            <v>356962</v>
          </cell>
          <cell r="AI11">
            <v>363273</v>
          </cell>
          <cell r="AJ11">
            <v>357854</v>
          </cell>
          <cell r="AK11">
            <v>367430</v>
          </cell>
          <cell r="AL11">
            <v>379770</v>
          </cell>
          <cell r="AM11">
            <v>369900</v>
          </cell>
          <cell r="AN11">
            <v>371455</v>
          </cell>
          <cell r="AO11">
            <v>388846</v>
          </cell>
          <cell r="AP11">
            <v>382643</v>
          </cell>
          <cell r="AQ11">
            <v>389195</v>
          </cell>
          <cell r="AR11">
            <v>371134</v>
          </cell>
          <cell r="AS11">
            <v>366794</v>
          </cell>
          <cell r="AT11">
            <v>368392</v>
          </cell>
          <cell r="AU11">
            <v>396193</v>
          </cell>
          <cell r="AV11">
            <v>374006</v>
          </cell>
          <cell r="AW11">
            <v>419541</v>
          </cell>
          <cell r="AX11">
            <v>428280</v>
          </cell>
        </row>
        <row r="12">
          <cell r="C12">
            <v>378052</v>
          </cell>
          <cell r="D12">
            <v>395196</v>
          </cell>
          <cell r="E12">
            <v>364619</v>
          </cell>
          <cell r="F12">
            <v>383309</v>
          </cell>
          <cell r="G12">
            <v>380548</v>
          </cell>
          <cell r="H12">
            <v>375811</v>
          </cell>
          <cell r="I12">
            <v>373479</v>
          </cell>
          <cell r="J12">
            <v>377207</v>
          </cell>
          <cell r="K12">
            <v>466521</v>
          </cell>
          <cell r="L12">
            <v>427355</v>
          </cell>
          <cell r="M12">
            <v>387079</v>
          </cell>
          <cell r="N12">
            <v>420540</v>
          </cell>
          <cell r="O12">
            <v>384777</v>
          </cell>
          <cell r="P12">
            <v>365258</v>
          </cell>
          <cell r="Q12">
            <v>382275</v>
          </cell>
          <cell r="R12">
            <v>430733</v>
          </cell>
          <cell r="S12">
            <v>377794</v>
          </cell>
          <cell r="T12">
            <v>396782</v>
          </cell>
          <cell r="U12">
            <v>428280</v>
          </cell>
          <cell r="V12">
            <v>352746</v>
          </cell>
          <cell r="W12">
            <v>375432</v>
          </cell>
          <cell r="X12">
            <v>401962</v>
          </cell>
          <cell r="Y12">
            <v>363985</v>
          </cell>
          <cell r="Z12">
            <v>378609</v>
          </cell>
          <cell r="AA12">
            <v>408981</v>
          </cell>
          <cell r="AB12">
            <v>386259</v>
          </cell>
          <cell r="AC12">
            <v>390309</v>
          </cell>
          <cell r="AD12">
            <v>415962</v>
          </cell>
          <cell r="AE12">
            <v>379040</v>
          </cell>
          <cell r="AF12">
            <v>375104</v>
          </cell>
          <cell r="AG12">
            <v>388840</v>
          </cell>
          <cell r="AH12">
            <v>356962</v>
          </cell>
          <cell r="AI12">
            <v>363273</v>
          </cell>
          <cell r="AJ12">
            <v>357854</v>
          </cell>
          <cell r="AK12">
            <v>367430</v>
          </cell>
          <cell r="AL12">
            <v>379770</v>
          </cell>
          <cell r="AM12">
            <v>369900</v>
          </cell>
          <cell r="AN12">
            <v>371455</v>
          </cell>
          <cell r="AO12">
            <v>388846</v>
          </cell>
          <cell r="AP12">
            <v>382643</v>
          </cell>
          <cell r="AQ12">
            <v>389195</v>
          </cell>
          <cell r="AR12">
            <v>371134</v>
          </cell>
          <cell r="AS12">
            <v>366794</v>
          </cell>
          <cell r="AT12">
            <v>368392</v>
          </cell>
          <cell r="AU12">
            <v>396193</v>
          </cell>
          <cell r="AV12">
            <v>374006</v>
          </cell>
          <cell r="AW12">
            <v>419541</v>
          </cell>
          <cell r="AX12">
            <v>428280</v>
          </cell>
        </row>
        <row r="13">
          <cell r="C13">
            <v>378052</v>
          </cell>
          <cell r="D13">
            <v>395196</v>
          </cell>
          <cell r="E13">
            <v>364619</v>
          </cell>
          <cell r="F13">
            <v>383309</v>
          </cell>
          <cell r="G13">
            <v>380548</v>
          </cell>
          <cell r="H13">
            <v>375811</v>
          </cell>
          <cell r="I13">
            <v>373479</v>
          </cell>
          <cell r="J13">
            <v>377207</v>
          </cell>
          <cell r="K13">
            <v>466521</v>
          </cell>
          <cell r="L13">
            <v>427355</v>
          </cell>
          <cell r="M13">
            <v>387079</v>
          </cell>
          <cell r="N13">
            <v>420540</v>
          </cell>
          <cell r="O13">
            <v>384777</v>
          </cell>
          <cell r="P13">
            <v>365258</v>
          </cell>
          <cell r="Q13">
            <v>382275</v>
          </cell>
          <cell r="R13">
            <v>430733</v>
          </cell>
          <cell r="S13">
            <v>377794</v>
          </cell>
          <cell r="T13">
            <v>396782</v>
          </cell>
          <cell r="U13">
            <v>428280</v>
          </cell>
          <cell r="V13">
            <v>352746</v>
          </cell>
          <cell r="W13">
            <v>375432</v>
          </cell>
          <cell r="X13">
            <v>401962</v>
          </cell>
          <cell r="Y13">
            <v>363985</v>
          </cell>
          <cell r="Z13">
            <v>378609</v>
          </cell>
          <cell r="AA13">
            <v>408981</v>
          </cell>
          <cell r="AB13">
            <v>386259</v>
          </cell>
          <cell r="AC13">
            <v>390309</v>
          </cell>
          <cell r="AD13">
            <v>415962</v>
          </cell>
          <cell r="AE13">
            <v>379040</v>
          </cell>
          <cell r="AF13">
            <v>375104</v>
          </cell>
          <cell r="AG13">
            <v>388840</v>
          </cell>
          <cell r="AH13">
            <v>356962</v>
          </cell>
          <cell r="AI13">
            <v>363273</v>
          </cell>
          <cell r="AJ13">
            <v>357854</v>
          </cell>
          <cell r="AK13">
            <v>367430</v>
          </cell>
          <cell r="AL13">
            <v>379770</v>
          </cell>
          <cell r="AM13">
            <v>369900</v>
          </cell>
          <cell r="AN13">
            <v>371455</v>
          </cell>
          <cell r="AO13">
            <v>388846</v>
          </cell>
          <cell r="AP13">
            <v>382643</v>
          </cell>
          <cell r="AQ13">
            <v>389195</v>
          </cell>
          <cell r="AR13">
            <v>371134</v>
          </cell>
          <cell r="AS13">
            <v>366794</v>
          </cell>
          <cell r="AT13">
            <v>368392</v>
          </cell>
          <cell r="AU13">
            <v>396193</v>
          </cell>
          <cell r="AV13">
            <v>374006</v>
          </cell>
          <cell r="AW13">
            <v>419541</v>
          </cell>
          <cell r="AX13">
            <v>428280</v>
          </cell>
        </row>
        <row r="14">
          <cell r="C14">
            <v>378052</v>
          </cell>
          <cell r="D14">
            <v>395196</v>
          </cell>
          <cell r="E14">
            <v>364619</v>
          </cell>
          <cell r="F14">
            <v>383309</v>
          </cell>
          <cell r="G14">
            <v>380548</v>
          </cell>
          <cell r="H14">
            <v>375811</v>
          </cell>
          <cell r="I14">
            <v>373479</v>
          </cell>
          <cell r="J14">
            <v>377207</v>
          </cell>
          <cell r="K14">
            <v>466521</v>
          </cell>
          <cell r="L14">
            <v>427355</v>
          </cell>
          <cell r="M14">
            <v>387079</v>
          </cell>
          <cell r="N14">
            <v>420540</v>
          </cell>
          <cell r="O14">
            <v>384777</v>
          </cell>
          <cell r="P14">
            <v>365258</v>
          </cell>
          <cell r="Q14">
            <v>382275</v>
          </cell>
          <cell r="R14">
            <v>430733</v>
          </cell>
          <cell r="S14">
            <v>377794</v>
          </cell>
          <cell r="T14">
            <v>396782</v>
          </cell>
          <cell r="U14">
            <v>428280</v>
          </cell>
          <cell r="V14">
            <v>352746</v>
          </cell>
          <cell r="W14">
            <v>375432</v>
          </cell>
          <cell r="X14">
            <v>401962</v>
          </cell>
          <cell r="Y14">
            <v>363985</v>
          </cell>
          <cell r="Z14">
            <v>378609</v>
          </cell>
          <cell r="AA14">
            <v>408981</v>
          </cell>
          <cell r="AB14">
            <v>386259</v>
          </cell>
          <cell r="AC14">
            <v>390309</v>
          </cell>
          <cell r="AD14">
            <v>415962</v>
          </cell>
          <cell r="AE14">
            <v>379040</v>
          </cell>
          <cell r="AF14">
            <v>375104</v>
          </cell>
          <cell r="AG14">
            <v>388840</v>
          </cell>
          <cell r="AH14">
            <v>356962</v>
          </cell>
          <cell r="AI14">
            <v>363273</v>
          </cell>
          <cell r="AJ14">
            <v>357854</v>
          </cell>
          <cell r="AK14">
            <v>367430</v>
          </cell>
          <cell r="AL14">
            <v>379770</v>
          </cell>
          <cell r="AM14">
            <v>369900</v>
          </cell>
          <cell r="AN14">
            <v>371455</v>
          </cell>
          <cell r="AO14">
            <v>388846</v>
          </cell>
          <cell r="AP14">
            <v>382643</v>
          </cell>
          <cell r="AQ14">
            <v>389195</v>
          </cell>
          <cell r="AR14">
            <v>371134</v>
          </cell>
          <cell r="AS14">
            <v>366794</v>
          </cell>
          <cell r="AT14">
            <v>368392</v>
          </cell>
          <cell r="AU14">
            <v>396193</v>
          </cell>
          <cell r="AV14">
            <v>374006</v>
          </cell>
          <cell r="AW14">
            <v>419541</v>
          </cell>
          <cell r="AX14">
            <v>428280</v>
          </cell>
        </row>
        <row r="15">
          <cell r="C15">
            <v>378052</v>
          </cell>
          <cell r="D15">
            <v>395196</v>
          </cell>
          <cell r="E15">
            <v>364619</v>
          </cell>
          <cell r="F15">
            <v>383309</v>
          </cell>
          <cell r="G15">
            <v>380548</v>
          </cell>
          <cell r="H15">
            <v>375811</v>
          </cell>
          <cell r="I15">
            <v>373479</v>
          </cell>
          <cell r="J15">
            <v>377207</v>
          </cell>
          <cell r="K15">
            <v>466521</v>
          </cell>
          <cell r="L15">
            <v>427355</v>
          </cell>
          <cell r="M15">
            <v>387079</v>
          </cell>
          <cell r="N15">
            <v>420540</v>
          </cell>
          <cell r="O15">
            <v>384777</v>
          </cell>
          <cell r="P15">
            <v>365258</v>
          </cell>
          <cell r="Q15">
            <v>382275</v>
          </cell>
          <cell r="R15">
            <v>430733</v>
          </cell>
          <cell r="S15">
            <v>377794</v>
          </cell>
          <cell r="T15">
            <v>396782</v>
          </cell>
          <cell r="U15">
            <v>428280</v>
          </cell>
          <cell r="V15">
            <v>352746</v>
          </cell>
          <cell r="W15">
            <v>375432</v>
          </cell>
          <cell r="X15">
            <v>401962</v>
          </cell>
          <cell r="Y15">
            <v>363985</v>
          </cell>
          <cell r="Z15">
            <v>378609</v>
          </cell>
          <cell r="AA15">
            <v>408981</v>
          </cell>
          <cell r="AB15">
            <v>386259</v>
          </cell>
          <cell r="AC15">
            <v>390309</v>
          </cell>
          <cell r="AD15">
            <v>415962</v>
          </cell>
          <cell r="AE15">
            <v>379040</v>
          </cell>
          <cell r="AF15">
            <v>375104</v>
          </cell>
          <cell r="AG15">
            <v>388840</v>
          </cell>
          <cell r="AH15">
            <v>356962</v>
          </cell>
          <cell r="AI15">
            <v>363273</v>
          </cell>
          <cell r="AJ15">
            <v>357854</v>
          </cell>
          <cell r="AK15">
            <v>367430</v>
          </cell>
          <cell r="AL15">
            <v>379770</v>
          </cell>
          <cell r="AM15">
            <v>369900</v>
          </cell>
          <cell r="AN15">
            <v>371455</v>
          </cell>
          <cell r="AO15">
            <v>388846</v>
          </cell>
          <cell r="AP15">
            <v>382643</v>
          </cell>
          <cell r="AQ15">
            <v>389195</v>
          </cell>
          <cell r="AR15">
            <v>371134</v>
          </cell>
          <cell r="AS15">
            <v>366794</v>
          </cell>
          <cell r="AT15">
            <v>368392</v>
          </cell>
          <cell r="AU15">
            <v>396193</v>
          </cell>
          <cell r="AV15">
            <v>374006</v>
          </cell>
          <cell r="AW15">
            <v>419541</v>
          </cell>
          <cell r="AX15">
            <v>428280</v>
          </cell>
        </row>
        <row r="16">
          <cell r="C16">
            <v>378052</v>
          </cell>
          <cell r="D16">
            <v>395196</v>
          </cell>
          <cell r="E16">
            <v>364619</v>
          </cell>
          <cell r="F16">
            <v>383309</v>
          </cell>
          <cell r="G16">
            <v>380548</v>
          </cell>
          <cell r="H16">
            <v>375811</v>
          </cell>
          <cell r="I16">
            <v>373479</v>
          </cell>
          <cell r="J16">
            <v>377207</v>
          </cell>
          <cell r="K16">
            <v>466521</v>
          </cell>
          <cell r="L16">
            <v>427355</v>
          </cell>
          <cell r="M16">
            <v>387079</v>
          </cell>
          <cell r="N16">
            <v>420540</v>
          </cell>
          <cell r="O16">
            <v>384777</v>
          </cell>
          <cell r="P16">
            <v>365258</v>
          </cell>
          <cell r="Q16">
            <v>382275</v>
          </cell>
          <cell r="R16">
            <v>430733</v>
          </cell>
          <cell r="S16">
            <v>377794</v>
          </cell>
          <cell r="T16">
            <v>396782</v>
          </cell>
          <cell r="U16">
            <v>428280</v>
          </cell>
          <cell r="V16">
            <v>352746</v>
          </cell>
          <cell r="W16">
            <v>375432</v>
          </cell>
          <cell r="X16">
            <v>401962</v>
          </cell>
          <cell r="Y16">
            <v>363985</v>
          </cell>
          <cell r="Z16">
            <v>378609</v>
          </cell>
          <cell r="AA16">
            <v>408981</v>
          </cell>
          <cell r="AB16">
            <v>386259</v>
          </cell>
          <cell r="AC16">
            <v>390309</v>
          </cell>
          <cell r="AD16">
            <v>415962</v>
          </cell>
          <cell r="AE16">
            <v>379040</v>
          </cell>
          <cell r="AF16">
            <v>375104</v>
          </cell>
          <cell r="AG16">
            <v>388840</v>
          </cell>
          <cell r="AH16">
            <v>356962</v>
          </cell>
          <cell r="AI16">
            <v>363273</v>
          </cell>
          <cell r="AJ16">
            <v>357854</v>
          </cell>
          <cell r="AK16">
            <v>367430</v>
          </cell>
          <cell r="AL16">
            <v>379770</v>
          </cell>
          <cell r="AM16">
            <v>369900</v>
          </cell>
          <cell r="AN16">
            <v>371455</v>
          </cell>
          <cell r="AO16">
            <v>388846</v>
          </cell>
          <cell r="AP16">
            <v>382643</v>
          </cell>
          <cell r="AQ16">
            <v>389195</v>
          </cell>
          <cell r="AR16">
            <v>371134</v>
          </cell>
          <cell r="AS16">
            <v>366794</v>
          </cell>
          <cell r="AT16">
            <v>368392</v>
          </cell>
          <cell r="AU16">
            <v>396193</v>
          </cell>
          <cell r="AV16">
            <v>374006</v>
          </cell>
          <cell r="AW16">
            <v>419541</v>
          </cell>
          <cell r="AX16">
            <v>428280</v>
          </cell>
        </row>
        <row r="17">
          <cell r="C17">
            <v>378052</v>
          </cell>
          <cell r="D17">
            <v>395196</v>
          </cell>
          <cell r="E17">
            <v>364619</v>
          </cell>
          <cell r="F17">
            <v>383309</v>
          </cell>
          <cell r="G17">
            <v>380548</v>
          </cell>
          <cell r="H17">
            <v>375811</v>
          </cell>
          <cell r="I17">
            <v>373479</v>
          </cell>
          <cell r="J17">
            <v>377207</v>
          </cell>
          <cell r="K17">
            <v>466521</v>
          </cell>
          <cell r="L17">
            <v>427355</v>
          </cell>
          <cell r="M17">
            <v>387079</v>
          </cell>
          <cell r="N17">
            <v>420540</v>
          </cell>
          <cell r="O17">
            <v>384777</v>
          </cell>
          <cell r="P17">
            <v>365258</v>
          </cell>
          <cell r="Q17">
            <v>382275</v>
          </cell>
          <cell r="R17">
            <v>430733</v>
          </cell>
          <cell r="S17">
            <v>377794</v>
          </cell>
          <cell r="T17">
            <v>396782</v>
          </cell>
          <cell r="U17">
            <v>428280</v>
          </cell>
          <cell r="V17">
            <v>352746</v>
          </cell>
          <cell r="W17">
            <v>375432</v>
          </cell>
          <cell r="X17">
            <v>401962</v>
          </cell>
          <cell r="Y17">
            <v>363985</v>
          </cell>
          <cell r="Z17">
            <v>378609</v>
          </cell>
          <cell r="AA17">
            <v>408981</v>
          </cell>
          <cell r="AB17">
            <v>386259</v>
          </cell>
          <cell r="AC17">
            <v>390309</v>
          </cell>
          <cell r="AD17">
            <v>415962</v>
          </cell>
          <cell r="AE17">
            <v>379040</v>
          </cell>
          <cell r="AF17">
            <v>375104</v>
          </cell>
          <cell r="AG17">
            <v>388840</v>
          </cell>
          <cell r="AH17">
            <v>356962</v>
          </cell>
          <cell r="AI17">
            <v>363273</v>
          </cell>
          <cell r="AJ17">
            <v>357854</v>
          </cell>
          <cell r="AK17">
            <v>367430</v>
          </cell>
          <cell r="AL17">
            <v>379770</v>
          </cell>
          <cell r="AM17">
            <v>369900</v>
          </cell>
          <cell r="AN17">
            <v>371455</v>
          </cell>
          <cell r="AO17">
            <v>388846</v>
          </cell>
          <cell r="AP17">
            <v>382643</v>
          </cell>
          <cell r="AQ17">
            <v>389195</v>
          </cell>
          <cell r="AR17">
            <v>371134</v>
          </cell>
          <cell r="AS17">
            <v>366794</v>
          </cell>
          <cell r="AT17">
            <v>368392</v>
          </cell>
          <cell r="AU17">
            <v>396193</v>
          </cell>
          <cell r="AV17">
            <v>374006</v>
          </cell>
          <cell r="AW17">
            <v>419541</v>
          </cell>
          <cell r="AX17">
            <v>428280</v>
          </cell>
        </row>
        <row r="18">
          <cell r="C18">
            <v>378052</v>
          </cell>
          <cell r="D18">
            <v>395196</v>
          </cell>
          <cell r="E18">
            <v>364619</v>
          </cell>
          <cell r="F18">
            <v>383309</v>
          </cell>
          <cell r="G18">
            <v>380548</v>
          </cell>
          <cell r="H18">
            <v>375811</v>
          </cell>
          <cell r="I18">
            <v>373479</v>
          </cell>
          <cell r="J18">
            <v>377207</v>
          </cell>
          <cell r="K18">
            <v>466521</v>
          </cell>
          <cell r="L18">
            <v>427355</v>
          </cell>
          <cell r="M18">
            <v>387079</v>
          </cell>
          <cell r="N18">
            <v>420540</v>
          </cell>
          <cell r="O18">
            <v>384777</v>
          </cell>
          <cell r="P18">
            <v>365258</v>
          </cell>
          <cell r="Q18">
            <v>382275</v>
          </cell>
          <cell r="R18">
            <v>430733</v>
          </cell>
          <cell r="S18">
            <v>377794</v>
          </cell>
          <cell r="T18">
            <v>396782</v>
          </cell>
          <cell r="U18">
            <v>428280</v>
          </cell>
          <cell r="V18">
            <v>352746</v>
          </cell>
          <cell r="W18">
            <v>375432</v>
          </cell>
          <cell r="X18">
            <v>401962</v>
          </cell>
          <cell r="Y18">
            <v>363985</v>
          </cell>
          <cell r="Z18">
            <v>378609</v>
          </cell>
          <cell r="AA18">
            <v>408981</v>
          </cell>
          <cell r="AB18">
            <v>386259</v>
          </cell>
          <cell r="AC18">
            <v>390309</v>
          </cell>
          <cell r="AD18">
            <v>415962</v>
          </cell>
          <cell r="AE18">
            <v>379040</v>
          </cell>
          <cell r="AF18">
            <v>375104</v>
          </cell>
          <cell r="AG18">
            <v>388840</v>
          </cell>
          <cell r="AH18">
            <v>356962</v>
          </cell>
          <cell r="AI18">
            <v>363273</v>
          </cell>
          <cell r="AJ18">
            <v>357854</v>
          </cell>
          <cell r="AK18">
            <v>367430</v>
          </cell>
          <cell r="AL18">
            <v>379770</v>
          </cell>
          <cell r="AM18">
            <v>369900</v>
          </cell>
          <cell r="AN18">
            <v>371455</v>
          </cell>
          <cell r="AO18">
            <v>388846</v>
          </cell>
          <cell r="AP18">
            <v>382643</v>
          </cell>
          <cell r="AQ18">
            <v>389195</v>
          </cell>
          <cell r="AR18">
            <v>371134</v>
          </cell>
          <cell r="AS18">
            <v>366794</v>
          </cell>
          <cell r="AT18">
            <v>368392</v>
          </cell>
          <cell r="AU18">
            <v>396193</v>
          </cell>
          <cell r="AV18">
            <v>374006</v>
          </cell>
          <cell r="AW18">
            <v>419541</v>
          </cell>
          <cell r="AX18">
            <v>428280</v>
          </cell>
        </row>
      </sheetData>
      <sheetData sheetId="7">
        <row r="4">
          <cell r="C4">
            <v>1</v>
          </cell>
        </row>
        <row r="5">
          <cell r="S5">
            <v>1</v>
          </cell>
        </row>
        <row r="6">
          <cell r="AL6">
            <v>1</v>
          </cell>
        </row>
        <row r="7">
          <cell r="C7">
            <v>1</v>
          </cell>
          <cell r="S7">
            <v>1</v>
          </cell>
        </row>
        <row r="8">
          <cell r="C8">
            <v>1</v>
          </cell>
          <cell r="AL8">
            <v>1</v>
          </cell>
        </row>
        <row r="9">
          <cell r="S9">
            <v>1</v>
          </cell>
          <cell r="AL9">
            <v>1</v>
          </cell>
        </row>
        <row r="10">
          <cell r="C10">
            <v>-1</v>
          </cell>
        </row>
        <row r="11">
          <cell r="S11">
            <v>-1</v>
          </cell>
        </row>
        <row r="12">
          <cell r="AL12">
            <v>-1</v>
          </cell>
        </row>
        <row r="13">
          <cell r="C13">
            <v>-1</v>
          </cell>
          <cell r="S13">
            <v>-1</v>
          </cell>
        </row>
        <row r="14">
          <cell r="C14">
            <v>-1</v>
          </cell>
          <cell r="AL14">
            <v>-1</v>
          </cell>
        </row>
        <row r="15">
          <cell r="S15">
            <v>-1</v>
          </cell>
          <cell r="AL15">
            <v>-1</v>
          </cell>
        </row>
        <row r="16"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</row>
        <row r="17"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1</v>
          </cell>
          <cell r="AU17">
            <v>1</v>
          </cell>
          <cell r="AV17">
            <v>1</v>
          </cell>
          <cell r="AW17">
            <v>1</v>
          </cell>
          <cell r="AX17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E989F-552B-9A4E-9A07-1A075FDC117A}" name="Table1" displayName="Table1" ref="A2:C7" totalsRowShown="0" tableBorderDxfId="3">
  <tableColumns count="3">
    <tableColumn id="1" xr3:uid="{E7801FB2-014B-E542-8059-660002E64467}" name="Column1" dataDxfId="2"/>
    <tableColumn id="2" xr3:uid="{0EB43124-57C7-8742-B005-7A0E0111843B}" name="EUROPE " dataDxfId="1"/>
    <tableColumn id="3" xr3:uid="{75214277-3F88-6942-BE2B-9AEC29C6B910}" name="USA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25DF-84BF-554D-81AF-E54326C79B10}">
  <dimension ref="A1:BJ63"/>
  <sheetViews>
    <sheetView zoomScaleNormal="100" workbookViewId="0">
      <selection sqref="A1:XFD2"/>
    </sheetView>
  </sheetViews>
  <sheetFormatPr baseColWidth="10" defaultRowHeight="15" x14ac:dyDescent="0.2"/>
  <cols>
    <col min="1" max="1" width="15.5" style="4" customWidth="1"/>
    <col min="2" max="4" width="11" style="4" bestFit="1" customWidth="1"/>
    <col min="5" max="13" width="11" bestFit="1" customWidth="1"/>
    <col min="14" max="14" width="12.83203125" bestFit="1" customWidth="1"/>
    <col min="15" max="15" width="11.6640625" customWidth="1"/>
    <col min="16" max="22" width="11" bestFit="1" customWidth="1"/>
    <col min="23" max="26" width="12.83203125" bestFit="1" customWidth="1"/>
    <col min="27" max="31" width="11" bestFit="1" customWidth="1"/>
    <col min="32" max="32" width="12.83203125" bestFit="1" customWidth="1"/>
    <col min="33" max="34" width="11" bestFit="1" customWidth="1"/>
    <col min="35" max="38" width="12.83203125" bestFit="1" customWidth="1"/>
    <col min="39" max="42" width="12" bestFit="1" customWidth="1"/>
    <col min="43" max="49" width="12.83203125" bestFit="1" customWidth="1"/>
  </cols>
  <sheetData>
    <row r="1" spans="1:62" s="30" customFormat="1" ht="24" x14ac:dyDescent="0.2">
      <c r="A1" s="22" t="s">
        <v>0</v>
      </c>
      <c r="B1" s="23">
        <v>43466</v>
      </c>
      <c r="C1" s="23">
        <v>43497</v>
      </c>
      <c r="D1" s="23">
        <v>43525</v>
      </c>
      <c r="E1" s="23">
        <v>43556</v>
      </c>
      <c r="F1" s="23">
        <v>43586</v>
      </c>
      <c r="G1" s="23">
        <v>43617</v>
      </c>
      <c r="H1" s="23">
        <v>43647</v>
      </c>
      <c r="I1" s="23">
        <v>43678</v>
      </c>
      <c r="J1" s="23">
        <v>43709</v>
      </c>
      <c r="K1" s="23">
        <v>43739</v>
      </c>
      <c r="L1" s="23">
        <v>43770</v>
      </c>
      <c r="M1" s="23">
        <v>43800</v>
      </c>
      <c r="N1" s="23">
        <v>43831</v>
      </c>
      <c r="O1" s="23">
        <v>43862</v>
      </c>
      <c r="P1" s="23">
        <v>43891</v>
      </c>
      <c r="Q1" s="23">
        <v>43922</v>
      </c>
      <c r="R1" s="23">
        <v>43952</v>
      </c>
      <c r="S1" s="23">
        <v>43983</v>
      </c>
      <c r="T1" s="23">
        <v>44013</v>
      </c>
      <c r="U1" s="23">
        <v>44044</v>
      </c>
      <c r="V1" s="23">
        <v>44075</v>
      </c>
      <c r="W1" s="23">
        <v>44105</v>
      </c>
      <c r="X1" s="23">
        <v>44136</v>
      </c>
      <c r="Y1" s="23">
        <v>44166</v>
      </c>
      <c r="Z1" s="23">
        <v>44197</v>
      </c>
      <c r="AA1" s="23">
        <v>44228</v>
      </c>
      <c r="AB1" s="23">
        <v>44256</v>
      </c>
      <c r="AC1" s="23">
        <v>44287</v>
      </c>
      <c r="AD1" s="23">
        <v>44317</v>
      </c>
      <c r="AE1" s="23">
        <v>44348</v>
      </c>
      <c r="AF1" s="23">
        <v>44378</v>
      </c>
      <c r="AG1" s="23">
        <v>44409</v>
      </c>
      <c r="AH1" s="23">
        <v>44440</v>
      </c>
      <c r="AI1" s="23">
        <v>44470</v>
      </c>
      <c r="AJ1" s="23">
        <v>44501</v>
      </c>
      <c r="AK1" s="23">
        <v>44531</v>
      </c>
      <c r="AL1" s="23">
        <v>44562</v>
      </c>
      <c r="AM1" s="23">
        <v>44593</v>
      </c>
      <c r="AN1" s="23">
        <v>44621</v>
      </c>
      <c r="AO1" s="23">
        <v>44652</v>
      </c>
      <c r="AP1" s="23">
        <v>44682</v>
      </c>
      <c r="AQ1" s="23">
        <v>44713</v>
      </c>
      <c r="AR1" s="23">
        <v>44743</v>
      </c>
      <c r="AS1" s="23">
        <v>44774</v>
      </c>
      <c r="AT1" s="23">
        <v>44805</v>
      </c>
      <c r="AU1" s="23">
        <v>44835</v>
      </c>
      <c r="AV1" s="23">
        <v>44866</v>
      </c>
      <c r="AW1" s="23">
        <v>44896</v>
      </c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</row>
    <row r="2" spans="1:62" s="31" customFormat="1" ht="24" x14ac:dyDescent="0.2">
      <c r="A2" s="24" t="s">
        <v>1</v>
      </c>
      <c r="B2" s="25">
        <v>927616</v>
      </c>
      <c r="C2" s="25">
        <v>642223</v>
      </c>
      <c r="D2" s="25">
        <v>569679</v>
      </c>
      <c r="E2" s="25">
        <v>594002</v>
      </c>
      <c r="F2" s="25">
        <v>605950</v>
      </c>
      <c r="G2" s="25">
        <v>787416</v>
      </c>
      <c r="H2" s="25">
        <v>867448</v>
      </c>
      <c r="I2" s="25">
        <v>753375</v>
      </c>
      <c r="J2" s="25">
        <v>793026</v>
      </c>
      <c r="K2" s="25">
        <v>962370</v>
      </c>
      <c r="L2" s="25">
        <v>992133</v>
      </c>
      <c r="M2" s="25">
        <v>927616</v>
      </c>
      <c r="N2" s="25">
        <v>1003017</v>
      </c>
      <c r="O2" s="25">
        <v>678494</v>
      </c>
      <c r="P2" s="25">
        <v>579280</v>
      </c>
      <c r="Q2" s="25">
        <v>594002</v>
      </c>
      <c r="R2" s="25">
        <v>619605</v>
      </c>
      <c r="S2" s="25">
        <v>800325</v>
      </c>
      <c r="T2" s="25">
        <v>870030</v>
      </c>
      <c r="U2" s="25">
        <v>753375</v>
      </c>
      <c r="V2" s="25">
        <v>793026</v>
      </c>
      <c r="W2" s="25">
        <v>1016179</v>
      </c>
      <c r="X2" s="25">
        <v>1047607</v>
      </c>
      <c r="Y2" s="25">
        <v>1003017</v>
      </c>
      <c r="Z2" s="25">
        <v>1110167</v>
      </c>
      <c r="AA2" s="25">
        <v>729701</v>
      </c>
      <c r="AB2" s="25">
        <v>649689</v>
      </c>
      <c r="AC2" s="25">
        <v>675932</v>
      </c>
      <c r="AD2" s="25">
        <v>716897</v>
      </c>
      <c r="AE2" s="25">
        <v>934572</v>
      </c>
      <c r="AF2" s="25">
        <v>1045582</v>
      </c>
      <c r="AG2" s="25">
        <v>863396</v>
      </c>
      <c r="AH2" s="25">
        <v>908837</v>
      </c>
      <c r="AI2" s="25">
        <v>1134146</v>
      </c>
      <c r="AJ2" s="25">
        <v>1169222</v>
      </c>
      <c r="AK2" s="25">
        <v>1110167</v>
      </c>
      <c r="AL2" s="25">
        <v>1332201</v>
      </c>
      <c r="AM2" s="25">
        <v>875642</v>
      </c>
      <c r="AN2" s="25">
        <v>779627</v>
      </c>
      <c r="AO2" s="25">
        <v>811119</v>
      </c>
      <c r="AP2" s="25">
        <v>860277</v>
      </c>
      <c r="AQ2" s="25">
        <v>1121487</v>
      </c>
      <c r="AR2" s="25">
        <v>1254699</v>
      </c>
      <c r="AS2" s="25">
        <v>1036076</v>
      </c>
      <c r="AT2" s="25">
        <v>1090605</v>
      </c>
      <c r="AU2" s="25">
        <v>1360976</v>
      </c>
      <c r="AV2" s="25">
        <v>1403067</v>
      </c>
      <c r="AW2" s="25">
        <v>1332201</v>
      </c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</row>
    <row r="3" spans="1:62" s="27" customFormat="1" ht="24" x14ac:dyDescent="0.2">
      <c r="A3" s="26" t="s">
        <v>2</v>
      </c>
      <c r="G3" s="32"/>
      <c r="H3" s="32">
        <f>(AVERAGE(B2:M2)+AVERAGE(C2:N2))/2</f>
        <v>788379.54166666674</v>
      </c>
      <c r="I3" s="32">
        <f t="shared" ref="I3:K3" si="0">(AVERAGE(C2:N2)+AVERAGE(D2:O2))/2</f>
        <v>793032.54166666674</v>
      </c>
      <c r="J3" s="32">
        <f t="shared" si="0"/>
        <v>794943.875</v>
      </c>
      <c r="K3" s="32">
        <f t="shared" si="0"/>
        <v>795343.91666666663</v>
      </c>
      <c r="L3" s="32">
        <f t="shared" ref="L3" si="1">(AVERAGE(F2:Q2)+AVERAGE(G2:R2))/2</f>
        <v>795912.875</v>
      </c>
      <c r="M3" s="32">
        <f t="shared" ref="M3:N3" si="2">(AVERAGE(G2:R2)+AVERAGE(H2:S2))/2</f>
        <v>797019.70833333337</v>
      </c>
      <c r="N3" s="32">
        <f t="shared" si="2"/>
        <v>797665.16666666674</v>
      </c>
      <c r="O3" s="32">
        <f t="shared" ref="O3" si="3">(AVERAGE(I2:T2)+AVERAGE(J2:U2))/2</f>
        <v>797772.75</v>
      </c>
      <c r="P3" s="32">
        <f t="shared" ref="P3" si="4">(AVERAGE(J2:U2)+AVERAGE(K2:V2))/2</f>
        <v>797772.75</v>
      </c>
      <c r="Q3" s="32">
        <f t="shared" ref="Q3" si="5">(AVERAGE(K2:V2)+AVERAGE(L2:W2))/2</f>
        <v>800014.79166666674</v>
      </c>
      <c r="R3" s="32">
        <f t="shared" ref="R3" si="6">(AVERAGE(L2:W2)+AVERAGE(M2:X2))/2</f>
        <v>804568.25</v>
      </c>
      <c r="S3" s="32">
        <f t="shared" ref="S3" si="7">(AVERAGE(M2:X2)+AVERAGE(N2:Y2))/2</f>
        <v>810021.375</v>
      </c>
      <c r="T3" s="32">
        <f t="shared" ref="T3" si="8">(AVERAGE(N2:Y2)+AVERAGE(O2:Z2))/2</f>
        <v>817627.66666666674</v>
      </c>
      <c r="U3" s="32">
        <f t="shared" ref="U3" si="9">(AVERAGE(O2:Z2)+AVERAGE(P2:AA2))/2</f>
        <v>824225.875</v>
      </c>
      <c r="V3" s="32">
        <f t="shared" ref="V3" si="10">(AVERAGE(P2:AA2)+AVERAGE(Q2:AB2))/2</f>
        <v>829293.20833333326</v>
      </c>
      <c r="W3" s="32">
        <f t="shared" ref="W3" si="11">(AVERAGE(Q2:AB2)+AVERAGE(R2:AC2))/2</f>
        <v>835640.66666666663</v>
      </c>
      <c r="X3" s="32">
        <f t="shared" ref="X3" si="12">(AVERAGE(R2:AC2)+AVERAGE(S2:AD2))/2</f>
        <v>843108.25</v>
      </c>
      <c r="Y3" s="32">
        <f t="shared" ref="Y3" si="13">(AVERAGE(S2:AD2)+AVERAGE(T2:AE2))/2</f>
        <v>852755.70833333337</v>
      </c>
      <c r="Z3" s="32">
        <f t="shared" ref="Z3" si="14">(AVERAGE(T2:AE2)+AVERAGE(U2:AF2))/2</f>
        <v>865664</v>
      </c>
      <c r="AA3" s="32">
        <f t="shared" ref="AA3" si="15">(AVERAGE(U2:AF2)+AVERAGE(V2:AG2))/2</f>
        <v>877562.875</v>
      </c>
      <c r="AB3" s="32">
        <f t="shared" ref="AB3" si="16">(AVERAGE(V2:AG2)+AVERAGE(W2:AH2))/2</f>
        <v>886972.54166666674</v>
      </c>
      <c r="AC3" s="32">
        <f t="shared" ref="AC3" si="17">(AVERAGE(W2:AH2)+AVERAGE(X2:AI2))/2</f>
        <v>896713.29166666674</v>
      </c>
      <c r="AD3" s="32">
        <f t="shared" ref="AD3" si="18">(AVERAGE(X2:AI2)+AVERAGE(Y2:AJ2))/2</f>
        <v>906695.875</v>
      </c>
      <c r="AE3" s="32">
        <f t="shared" ref="AE3" si="19">(AVERAGE(Y2:AJ2)+AVERAGE(Z2:AK2))/2</f>
        <v>916227.75</v>
      </c>
      <c r="AF3" s="32">
        <f t="shared" ref="AF3" si="20">(AVERAGE(Z2:AK2)+AVERAGE(AA2:AL2))/2</f>
        <v>929943.75</v>
      </c>
      <c r="AG3" s="32">
        <f t="shared" ref="AG3" si="21">(AVERAGE(AA2:AL2)+AVERAGE(AB2:AM2))/2</f>
        <v>945276.04166666663</v>
      </c>
      <c r="AH3" s="32">
        <f t="shared" ref="AH3" si="22">(AVERAGE(AB2:AM2)+AVERAGE(AC2:AN2))/2</f>
        <v>956771</v>
      </c>
      <c r="AI3" s="32">
        <f t="shared" ref="AI3" si="23">(AVERAGE(AC2:AN2)+AVERAGE(AD2:AO2))/2</f>
        <v>967817.875</v>
      </c>
      <c r="AJ3" s="32">
        <f t="shared" ref="AJ3" si="24">(AVERAGE(AD2:AO2)+AVERAGE(AE2:AP2))/2</f>
        <v>979424.83333333326</v>
      </c>
      <c r="AK3" s="32">
        <f t="shared" ref="AK3" si="25">(AVERAGE(AE2:AP2)+AVERAGE(AF2:AQ2))/2</f>
        <v>993187.125</v>
      </c>
      <c r="AL3" s="32">
        <f t="shared" ref="AL3" si="26">(AVERAGE(AF2:AQ2)+AVERAGE(AG2:AR2))/2</f>
        <v>1009688.4583333333</v>
      </c>
      <c r="AM3" s="32">
        <f t="shared" ref="AM3" si="27">(AVERAGE(AG2:AR2)+AVERAGE(AH2:AS2))/2</f>
        <v>1025596.6666666666</v>
      </c>
      <c r="AN3" s="32">
        <f t="shared" ref="AN3" si="28">(AVERAGE(AH2:AS2)+AVERAGE(AI2:AT2))/2</f>
        <v>1040365.3333333333</v>
      </c>
      <c r="AO3" s="32">
        <f t="shared" ref="AO3" si="29">(AVERAGE(AI2:AT2)+AVERAGE(AJ2:AU2))/2</f>
        <v>1057390.25</v>
      </c>
      <c r="AP3" s="32">
        <f t="shared" ref="AP3:AR3" si="30">(AVERAGE(AJ2:AU2)+AVERAGE(AK2:AV2))/2</f>
        <v>1076585.0416666665</v>
      </c>
      <c r="AQ3" s="32">
        <f t="shared" si="30"/>
        <v>1095580</v>
      </c>
      <c r="AR3" s="32">
        <f t="shared" si="30"/>
        <v>1094496.4356060605</v>
      </c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</row>
    <row r="4" spans="1:62" s="29" customFormat="1" ht="24" x14ac:dyDescent="0.2">
      <c r="A4" s="28" t="s">
        <v>3</v>
      </c>
      <c r="G4" s="33"/>
      <c r="H4" s="33">
        <f>H2-H3</f>
        <v>79068.458333333256</v>
      </c>
      <c r="I4" s="33">
        <f t="shared" ref="I4:J4" si="31">I2-I3</f>
        <v>-39657.541666666744</v>
      </c>
      <c r="J4" s="33">
        <f t="shared" si="31"/>
        <v>-1917.875</v>
      </c>
      <c r="K4" s="33">
        <f t="shared" ref="K4:M4" si="32">K2-K3</f>
        <v>167026.08333333337</v>
      </c>
      <c r="L4" s="33">
        <f t="shared" si="32"/>
        <v>196220.125</v>
      </c>
      <c r="M4" s="33">
        <f t="shared" si="32"/>
        <v>130596.29166666663</v>
      </c>
      <c r="N4" s="33">
        <f t="shared" ref="N4" si="33">N2-N3</f>
        <v>205351.83333333326</v>
      </c>
      <c r="O4" s="33">
        <f t="shared" ref="O4" si="34">O2-O3</f>
        <v>-119278.75</v>
      </c>
      <c r="P4" s="33">
        <f t="shared" ref="P4" si="35">P2-P3</f>
        <v>-218492.75</v>
      </c>
      <c r="Q4" s="33">
        <f t="shared" ref="Q4" si="36">Q2-Q3</f>
        <v>-206012.79166666674</v>
      </c>
      <c r="R4" s="33">
        <f t="shared" ref="R4:S4" si="37">R2-R3</f>
        <v>-184963.25</v>
      </c>
      <c r="S4" s="33">
        <f t="shared" si="37"/>
        <v>-9696.375</v>
      </c>
      <c r="T4" s="33">
        <f>T2-T3</f>
        <v>52402.333333333256</v>
      </c>
      <c r="U4" s="33">
        <f t="shared" ref="U4" si="38">U2-U3</f>
        <v>-70850.875</v>
      </c>
      <c r="V4" s="33">
        <f t="shared" ref="V4" si="39">V2-V3</f>
        <v>-36267.208333333256</v>
      </c>
      <c r="W4" s="33">
        <f t="shared" ref="W4" si="40">W2-W3</f>
        <v>180538.33333333337</v>
      </c>
      <c r="X4" s="33">
        <f t="shared" ref="X4" si="41">X2-X3</f>
        <v>204498.75</v>
      </c>
      <c r="Y4" s="33">
        <f t="shared" ref="Y4" si="42">Y2-Y3</f>
        <v>150261.29166666663</v>
      </c>
      <c r="Z4" s="33">
        <f t="shared" ref="Z4" si="43">Z2-Z3</f>
        <v>244503</v>
      </c>
      <c r="AA4" s="33">
        <f t="shared" ref="AA4" si="44">AA2-AA3</f>
        <v>-147861.875</v>
      </c>
      <c r="AB4" s="33">
        <f t="shared" ref="AB4" si="45">AB2-AB3</f>
        <v>-237283.54166666674</v>
      </c>
      <c r="AC4" s="33">
        <f t="shared" ref="AC4" si="46">AC2-AC3</f>
        <v>-220781.29166666674</v>
      </c>
      <c r="AD4" s="33">
        <f>AD2-AD3</f>
        <v>-189798.875</v>
      </c>
      <c r="AE4" s="33">
        <f t="shared" ref="AE4" si="47">AE2-AE3</f>
        <v>18344.25</v>
      </c>
      <c r="AF4" s="33">
        <f t="shared" ref="AF4" si="48">AF2-AF3</f>
        <v>115638.25</v>
      </c>
      <c r="AG4" s="33">
        <f t="shared" ref="AG4" si="49">AG2-AG3</f>
        <v>-81880.041666666628</v>
      </c>
      <c r="AH4" s="33">
        <f t="shared" ref="AH4" si="50">AH2-AH3</f>
        <v>-47934</v>
      </c>
      <c r="AI4" s="33">
        <f t="shared" ref="AI4:AJ4" si="51">AI2-AI3</f>
        <v>166328.125</v>
      </c>
      <c r="AJ4" s="33">
        <f t="shared" si="51"/>
        <v>189797.16666666674</v>
      </c>
      <c r="AK4" s="33">
        <f t="shared" ref="AK4" si="52">AK2-AK3</f>
        <v>116979.875</v>
      </c>
      <c r="AL4" s="33">
        <f>AL2-AL3</f>
        <v>322512.54166666674</v>
      </c>
      <c r="AM4" s="33">
        <f t="shared" ref="AM4" si="53">AM2-AM3</f>
        <v>-149954.66666666663</v>
      </c>
      <c r="AN4" s="33">
        <f t="shared" ref="AN4" si="54">AN2-AN3</f>
        <v>-260738.33333333326</v>
      </c>
      <c r="AO4" s="33">
        <f t="shared" ref="AO4" si="55">AO2-AO3</f>
        <v>-246271.25</v>
      </c>
      <c r="AP4" s="33">
        <f t="shared" ref="AP4" si="56">AP2-AP3</f>
        <v>-216308.04166666651</v>
      </c>
      <c r="AQ4" s="33">
        <f t="shared" ref="AQ4:AR4" si="57">AQ2-AQ3</f>
        <v>25907</v>
      </c>
      <c r="AR4" s="33">
        <f t="shared" si="57"/>
        <v>160202.56439393945</v>
      </c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</row>
    <row r="7" spans="1:62" ht="16" thickBot="1" x14ac:dyDescent="0.25"/>
    <row r="8" spans="1:62" ht="22" thickBot="1" x14ac:dyDescent="0.3">
      <c r="A8" s="229" t="s">
        <v>16</v>
      </c>
      <c r="B8" s="230"/>
      <c r="C8" s="230"/>
      <c r="D8" s="230"/>
      <c r="E8" s="231"/>
    </row>
    <row r="9" spans="1:62" ht="20" thickBot="1" x14ac:dyDescent="0.25">
      <c r="A9" s="19" t="s">
        <v>21</v>
      </c>
      <c r="B9" s="17" t="s">
        <v>17</v>
      </c>
      <c r="C9" s="17" t="s">
        <v>18</v>
      </c>
      <c r="D9" s="17" t="s">
        <v>19</v>
      </c>
      <c r="E9" s="18" t="s">
        <v>20</v>
      </c>
      <c r="G9" s="232" t="s">
        <v>22</v>
      </c>
      <c r="H9" s="233"/>
      <c r="J9" s="234" t="s">
        <v>23</v>
      </c>
      <c r="K9" s="235"/>
    </row>
    <row r="10" spans="1:62" ht="16" x14ac:dyDescent="0.2">
      <c r="A10" s="20" t="s">
        <v>6</v>
      </c>
      <c r="B10" s="16"/>
      <c r="C10" s="5">
        <f>N4</f>
        <v>205351.83333333326</v>
      </c>
      <c r="D10" s="5">
        <f>Z4</f>
        <v>244503</v>
      </c>
      <c r="E10" s="6">
        <f>AL4</f>
        <v>322512.54166666674</v>
      </c>
      <c r="F10" s="5"/>
      <c r="G10" s="10" t="s">
        <v>6</v>
      </c>
      <c r="H10" s="12">
        <f>AVERAGE(C10:E10)</f>
        <v>257455.79166666666</v>
      </c>
      <c r="J10" s="10" t="s">
        <v>6</v>
      </c>
      <c r="K10" s="12">
        <f>H10-H22</f>
        <v>259166.92950336699</v>
      </c>
    </row>
    <row r="11" spans="1:62" ht="16" x14ac:dyDescent="0.2">
      <c r="A11" s="20" t="s">
        <v>7</v>
      </c>
      <c r="B11" s="16"/>
      <c r="C11" s="5">
        <f>O4</f>
        <v>-119278.75</v>
      </c>
      <c r="D11" s="5">
        <f>AA4</f>
        <v>-147861.875</v>
      </c>
      <c r="E11" s="6">
        <f>AM4</f>
        <v>-149954.66666666663</v>
      </c>
      <c r="F11" s="5"/>
      <c r="G11" s="10" t="s">
        <v>7</v>
      </c>
      <c r="H11" s="12">
        <f>AVERAGE(C11:E11)</f>
        <v>-139031.76388888888</v>
      </c>
      <c r="J11" s="10" t="s">
        <v>7</v>
      </c>
      <c r="K11" s="12">
        <f>H11-H22</f>
        <v>-137320.62605218854</v>
      </c>
    </row>
    <row r="12" spans="1:62" ht="16" x14ac:dyDescent="0.2">
      <c r="A12" s="20" t="s">
        <v>8</v>
      </c>
      <c r="B12" s="16"/>
      <c r="C12" s="5">
        <f>P4</f>
        <v>-218492.75</v>
      </c>
      <c r="D12" s="5">
        <f>AB4</f>
        <v>-237283.54166666674</v>
      </c>
      <c r="E12" s="6">
        <f>AN4</f>
        <v>-260738.33333333326</v>
      </c>
      <c r="F12" s="5"/>
      <c r="G12" s="10" t="s">
        <v>8</v>
      </c>
      <c r="H12" s="12">
        <f>AVERAGE(C12:E12)</f>
        <v>-238838.20833333334</v>
      </c>
      <c r="J12" s="10" t="s">
        <v>8</v>
      </c>
      <c r="K12" s="12">
        <f>H12-H22</f>
        <v>-237127.07049663301</v>
      </c>
    </row>
    <row r="13" spans="1:62" ht="16" x14ac:dyDescent="0.2">
      <c r="A13" s="20" t="s">
        <v>4</v>
      </c>
      <c r="B13" s="16"/>
      <c r="C13" s="5">
        <f>Q4</f>
        <v>-206012.79166666674</v>
      </c>
      <c r="D13" s="5">
        <f>AC4</f>
        <v>-220781.29166666674</v>
      </c>
      <c r="E13" s="6">
        <f>AO4</f>
        <v>-246271.25</v>
      </c>
      <c r="F13" s="5"/>
      <c r="G13" s="10" t="s">
        <v>4</v>
      </c>
      <c r="H13" s="12">
        <f>AVERAGE(C13:E13)</f>
        <v>-224355.11111111115</v>
      </c>
      <c r="J13" s="10" t="s">
        <v>4</v>
      </c>
      <c r="K13" s="12">
        <f>H13-H22</f>
        <v>-222643.97327441082</v>
      </c>
    </row>
    <row r="14" spans="1:62" ht="16" x14ac:dyDescent="0.2">
      <c r="A14" s="20" t="s">
        <v>5</v>
      </c>
      <c r="B14" s="16"/>
      <c r="C14" s="5">
        <f>R4</f>
        <v>-184963.25</v>
      </c>
      <c r="D14" s="5">
        <f>AD4</f>
        <v>-189798.875</v>
      </c>
      <c r="E14" s="6">
        <f>AP4</f>
        <v>-216308.04166666651</v>
      </c>
      <c r="F14" s="5"/>
      <c r="G14" s="10" t="s">
        <v>5</v>
      </c>
      <c r="H14" s="12">
        <f>AVERAGE(C14:E14)</f>
        <v>-197023.38888888885</v>
      </c>
      <c r="J14" s="10" t="s">
        <v>5</v>
      </c>
      <c r="K14" s="12">
        <f>H14-H22</f>
        <v>-195312.25105218851</v>
      </c>
    </row>
    <row r="15" spans="1:62" ht="16" x14ac:dyDescent="0.2">
      <c r="A15" s="20" t="s">
        <v>9</v>
      </c>
      <c r="B15" s="38"/>
      <c r="C15" s="5">
        <f>S4</f>
        <v>-9696.375</v>
      </c>
      <c r="D15" s="5">
        <f>AE4</f>
        <v>18344.25</v>
      </c>
      <c r="E15" s="9">
        <f>AQ4</f>
        <v>25907</v>
      </c>
      <c r="F15" s="5"/>
      <c r="G15" s="10" t="s">
        <v>9</v>
      </c>
      <c r="H15" s="12">
        <f t="shared" ref="H15:H21" si="58">AVERAGE(B15:E15)</f>
        <v>11518.291666666666</v>
      </c>
      <c r="J15" s="10" t="s">
        <v>9</v>
      </c>
      <c r="K15" s="12">
        <f>H15-H22</f>
        <v>13229.429503367006</v>
      </c>
    </row>
    <row r="16" spans="1:62" ht="16" x14ac:dyDescent="0.2">
      <c r="A16" s="20" t="s">
        <v>10</v>
      </c>
      <c r="B16" s="3">
        <f>H4</f>
        <v>79068.458333333256</v>
      </c>
      <c r="C16" s="5">
        <f>T4</f>
        <v>52402.333333333256</v>
      </c>
      <c r="D16" s="5">
        <f>AF4</f>
        <v>115638.25</v>
      </c>
      <c r="E16" s="9">
        <f>AR4</f>
        <v>160202.56439393945</v>
      </c>
      <c r="F16" s="5"/>
      <c r="G16" s="10" t="s">
        <v>10</v>
      </c>
      <c r="H16" s="12">
        <f t="shared" si="58"/>
        <v>101827.90151515149</v>
      </c>
      <c r="J16" s="10" t="s">
        <v>10</v>
      </c>
      <c r="K16" s="12">
        <f>H16-H22</f>
        <v>103539.03935185182</v>
      </c>
    </row>
    <row r="17" spans="1:11" ht="16" x14ac:dyDescent="0.2">
      <c r="A17" s="20" t="s">
        <v>11</v>
      </c>
      <c r="B17" s="3">
        <f>I4</f>
        <v>-39657.541666666744</v>
      </c>
      <c r="C17" s="5">
        <f>U4</f>
        <v>-70850.875</v>
      </c>
      <c r="D17" s="5">
        <f>AG4</f>
        <v>-81880.041666666628</v>
      </c>
      <c r="E17" s="14"/>
      <c r="F17" s="5"/>
      <c r="G17" s="10" t="s">
        <v>11</v>
      </c>
      <c r="H17" s="12">
        <f t="shared" si="58"/>
        <v>-64129.486111111124</v>
      </c>
      <c r="J17" s="10" t="s">
        <v>11</v>
      </c>
      <c r="K17" s="12">
        <f>H17-H22</f>
        <v>-62418.348274410782</v>
      </c>
    </row>
    <row r="18" spans="1:11" ht="16" x14ac:dyDescent="0.2">
      <c r="A18" s="20" t="s">
        <v>12</v>
      </c>
      <c r="B18" s="3">
        <f>J4</f>
        <v>-1917.875</v>
      </c>
      <c r="C18" s="5">
        <f>V4</f>
        <v>-36267.208333333256</v>
      </c>
      <c r="D18" s="5">
        <f>AH4</f>
        <v>-47934</v>
      </c>
      <c r="E18" s="14"/>
      <c r="F18" s="5"/>
      <c r="G18" s="10" t="s">
        <v>12</v>
      </c>
      <c r="H18" s="12">
        <f t="shared" si="58"/>
        <v>-28706.361111111084</v>
      </c>
      <c r="J18" s="10" t="s">
        <v>12</v>
      </c>
      <c r="K18" s="12">
        <f>H18-H22</f>
        <v>-26995.223274410746</v>
      </c>
    </row>
    <row r="19" spans="1:11" ht="16" x14ac:dyDescent="0.2">
      <c r="A19" s="20" t="s">
        <v>13</v>
      </c>
      <c r="B19" s="3">
        <f>K4</f>
        <v>167026.08333333337</v>
      </c>
      <c r="C19" s="5">
        <f>W4</f>
        <v>180538.33333333337</v>
      </c>
      <c r="D19" s="5">
        <f>AI4</f>
        <v>166328.125</v>
      </c>
      <c r="E19" s="14"/>
      <c r="F19" s="5"/>
      <c r="G19" s="10" t="s">
        <v>13</v>
      </c>
      <c r="H19" s="12">
        <f t="shared" si="58"/>
        <v>171297.51388888891</v>
      </c>
      <c r="J19" s="10" t="s">
        <v>13</v>
      </c>
      <c r="K19" s="12">
        <f>H19-H22</f>
        <v>173008.65172558924</v>
      </c>
    </row>
    <row r="20" spans="1:11" ht="16" x14ac:dyDescent="0.2">
      <c r="A20" s="20" t="s">
        <v>14</v>
      </c>
      <c r="B20" s="3">
        <f>L4</f>
        <v>196220.125</v>
      </c>
      <c r="C20" s="5">
        <f>X4</f>
        <v>204498.75</v>
      </c>
      <c r="D20" s="5">
        <f>AJ4</f>
        <v>189797.16666666674</v>
      </c>
      <c r="E20" s="14"/>
      <c r="F20" s="5"/>
      <c r="G20" s="10" t="s">
        <v>14</v>
      </c>
      <c r="H20" s="12">
        <f t="shared" si="58"/>
        <v>196838.68055555559</v>
      </c>
      <c r="J20" s="10" t="s">
        <v>14</v>
      </c>
      <c r="K20" s="12">
        <f>H20-H22</f>
        <v>198549.81839225593</v>
      </c>
    </row>
    <row r="21" spans="1:11" ht="17" thickBot="1" x14ac:dyDescent="0.25">
      <c r="A21" s="21" t="s">
        <v>15</v>
      </c>
      <c r="B21" s="7">
        <f>M4</f>
        <v>130596.29166666663</v>
      </c>
      <c r="C21" s="8">
        <f>Y4</f>
        <v>150261.29166666663</v>
      </c>
      <c r="D21" s="8">
        <f>AK4</f>
        <v>116979.875</v>
      </c>
      <c r="E21" s="15"/>
      <c r="F21" s="5"/>
      <c r="G21" s="11" t="s">
        <v>15</v>
      </c>
      <c r="H21" s="13">
        <f t="shared" si="58"/>
        <v>132612.48611111109</v>
      </c>
      <c r="J21" s="11" t="s">
        <v>15</v>
      </c>
      <c r="K21" s="12">
        <f>H21-H22</f>
        <v>134323.62394781143</v>
      </c>
    </row>
    <row r="22" spans="1:11" ht="16" thickBot="1" x14ac:dyDescent="0.25">
      <c r="A22"/>
      <c r="B22"/>
      <c r="C22"/>
      <c r="D22"/>
      <c r="F22" s="5"/>
      <c r="H22" s="37">
        <f>SUM(H10:H21)/12</f>
        <v>-1711.1378367003392</v>
      </c>
      <c r="K22" s="36">
        <f>SUM(K10:K21)</f>
        <v>0</v>
      </c>
    </row>
    <row r="23" spans="1:11" ht="16" x14ac:dyDescent="0.2">
      <c r="A23" s="2"/>
      <c r="B23" s="1"/>
      <c r="C23" s="3"/>
      <c r="D23" s="3"/>
    </row>
    <row r="24" spans="1:11" ht="16" x14ac:dyDescent="0.2">
      <c r="A24" s="2"/>
      <c r="B24" s="1"/>
      <c r="C24" s="3"/>
      <c r="D24" s="3"/>
    </row>
    <row r="25" spans="1:11" ht="16" x14ac:dyDescent="0.2">
      <c r="A25" s="2"/>
      <c r="B25" s="1"/>
      <c r="C25" s="3"/>
      <c r="D25" s="3"/>
    </row>
    <row r="26" spans="1:11" ht="16" x14ac:dyDescent="0.2">
      <c r="A26" s="2"/>
      <c r="B26" s="1"/>
      <c r="C26" s="3"/>
      <c r="D26" s="3"/>
    </row>
    <row r="27" spans="1:11" ht="16" x14ac:dyDescent="0.2">
      <c r="A27" s="2"/>
      <c r="B27" s="1"/>
      <c r="C27" s="3"/>
      <c r="D27" s="3"/>
    </row>
    <row r="28" spans="1:11" ht="16" x14ac:dyDescent="0.2">
      <c r="A28" s="2"/>
      <c r="B28" s="1"/>
      <c r="C28" s="3"/>
      <c r="D28" s="3"/>
    </row>
    <row r="29" spans="1:11" ht="16" x14ac:dyDescent="0.2">
      <c r="A29" s="2"/>
      <c r="B29" s="1"/>
      <c r="C29" s="3"/>
      <c r="D29" s="3"/>
    </row>
    <row r="30" spans="1:11" ht="16" x14ac:dyDescent="0.2">
      <c r="A30" s="2"/>
      <c r="B30" s="1"/>
      <c r="C30" s="3"/>
      <c r="D30" s="3"/>
    </row>
    <row r="31" spans="1:11" ht="16" x14ac:dyDescent="0.2">
      <c r="A31" s="2"/>
      <c r="B31" s="1"/>
      <c r="C31" s="3"/>
      <c r="D31" s="3"/>
    </row>
    <row r="32" spans="1:11" ht="16" x14ac:dyDescent="0.2">
      <c r="A32" s="2"/>
      <c r="B32" s="1"/>
      <c r="C32" s="3"/>
      <c r="D32" s="3"/>
    </row>
    <row r="33" spans="1:4" ht="16" x14ac:dyDescent="0.2">
      <c r="A33" s="2"/>
      <c r="B33" s="1"/>
      <c r="C33" s="3"/>
      <c r="D33" s="3"/>
    </row>
    <row r="34" spans="1:4" ht="16" x14ac:dyDescent="0.2">
      <c r="A34" s="2"/>
      <c r="B34" s="1"/>
      <c r="C34" s="3"/>
      <c r="D34" s="3"/>
    </row>
    <row r="35" spans="1:4" ht="16" x14ac:dyDescent="0.2">
      <c r="A35" s="2"/>
      <c r="B35" s="1"/>
      <c r="C35" s="3"/>
      <c r="D35" s="3"/>
    </row>
    <row r="36" spans="1:4" ht="16" x14ac:dyDescent="0.2">
      <c r="A36" s="2"/>
      <c r="B36" s="1"/>
      <c r="C36" s="3"/>
      <c r="D36" s="3"/>
    </row>
    <row r="37" spans="1:4" ht="16" x14ac:dyDescent="0.2">
      <c r="A37" s="2"/>
      <c r="B37" s="1"/>
      <c r="C37" s="3"/>
      <c r="D37" s="3"/>
    </row>
    <row r="38" spans="1:4" ht="16" x14ac:dyDescent="0.2">
      <c r="A38" s="2"/>
      <c r="B38" s="1"/>
      <c r="C38" s="3"/>
      <c r="D38" s="3"/>
    </row>
    <row r="39" spans="1:4" ht="16" x14ac:dyDescent="0.2">
      <c r="A39" s="2"/>
      <c r="B39" s="1"/>
      <c r="C39" s="3"/>
      <c r="D39" s="3"/>
    </row>
    <row r="40" spans="1:4" ht="16" x14ac:dyDescent="0.2">
      <c r="A40" s="2"/>
      <c r="B40" s="1"/>
      <c r="C40" s="3"/>
      <c r="D40" s="3"/>
    </row>
    <row r="41" spans="1:4" ht="16" x14ac:dyDescent="0.2">
      <c r="A41" s="2"/>
      <c r="B41" s="1"/>
      <c r="C41" s="3"/>
      <c r="D41" s="3"/>
    </row>
    <row r="42" spans="1:4" ht="16" x14ac:dyDescent="0.2">
      <c r="A42" s="2"/>
      <c r="B42" s="1"/>
      <c r="C42" s="3"/>
      <c r="D42" s="3"/>
    </row>
    <row r="43" spans="1:4" ht="16" x14ac:dyDescent="0.2">
      <c r="A43" s="2"/>
      <c r="B43" s="1"/>
      <c r="C43" s="3"/>
      <c r="D43" s="3"/>
    </row>
    <row r="44" spans="1:4" ht="16" x14ac:dyDescent="0.2">
      <c r="A44" s="2"/>
      <c r="B44" s="1"/>
      <c r="C44" s="3"/>
      <c r="D44" s="3"/>
    </row>
    <row r="45" spans="1:4" ht="16" x14ac:dyDescent="0.2">
      <c r="A45" s="2"/>
      <c r="B45" s="1"/>
      <c r="C45" s="3"/>
      <c r="D45" s="3"/>
    </row>
    <row r="46" spans="1:4" ht="16" x14ac:dyDescent="0.2">
      <c r="A46" s="2"/>
      <c r="B46" s="1"/>
      <c r="C46" s="3"/>
      <c r="D46" s="3"/>
    </row>
    <row r="47" spans="1:4" ht="16" x14ac:dyDescent="0.2">
      <c r="A47" s="2"/>
      <c r="B47" s="1"/>
      <c r="C47" s="3"/>
      <c r="D47" s="3"/>
    </row>
    <row r="48" spans="1:4" ht="16" x14ac:dyDescent="0.2">
      <c r="A48" s="2"/>
      <c r="B48" s="1"/>
      <c r="C48" s="3"/>
      <c r="D48" s="3"/>
    </row>
    <row r="49" spans="1:4" ht="16" x14ac:dyDescent="0.2">
      <c r="A49" s="2"/>
      <c r="B49" s="1"/>
      <c r="C49" s="3"/>
      <c r="D49" s="3"/>
    </row>
    <row r="50" spans="1:4" ht="16" x14ac:dyDescent="0.2">
      <c r="A50" s="2"/>
      <c r="B50" s="1"/>
      <c r="C50" s="3"/>
      <c r="D50" s="3"/>
    </row>
    <row r="51" spans="1:4" ht="16" x14ac:dyDescent="0.2">
      <c r="A51" s="2"/>
      <c r="B51" s="1"/>
      <c r="C51" s="3"/>
      <c r="D51" s="3"/>
    </row>
    <row r="52" spans="1:4" ht="16" x14ac:dyDescent="0.2">
      <c r="A52" s="2"/>
      <c r="B52" s="1"/>
      <c r="C52" s="3"/>
      <c r="D52" s="3"/>
    </row>
    <row r="53" spans="1:4" ht="16" x14ac:dyDescent="0.2">
      <c r="A53" s="2"/>
      <c r="B53" s="1"/>
      <c r="C53" s="3"/>
      <c r="D53" s="3"/>
    </row>
    <row r="54" spans="1:4" ht="16" x14ac:dyDescent="0.2">
      <c r="A54" s="2"/>
      <c r="B54" s="1"/>
      <c r="C54" s="3"/>
      <c r="D54" s="3"/>
    </row>
    <row r="55" spans="1:4" ht="16" x14ac:dyDescent="0.2">
      <c r="A55" s="2"/>
      <c r="B55" s="1"/>
      <c r="C55" s="3"/>
      <c r="D55" s="3"/>
    </row>
    <row r="56" spans="1:4" ht="16" x14ac:dyDescent="0.2">
      <c r="A56" s="2"/>
      <c r="B56" s="1"/>
      <c r="C56" s="3"/>
      <c r="D56" s="3"/>
    </row>
    <row r="57" spans="1:4" ht="16" x14ac:dyDescent="0.2">
      <c r="A57" s="2"/>
      <c r="B57" s="1"/>
      <c r="C57" s="3"/>
      <c r="D57" s="3"/>
    </row>
    <row r="58" spans="1:4" ht="16" x14ac:dyDescent="0.2">
      <c r="A58" s="2"/>
      <c r="B58" s="1"/>
      <c r="C58" s="3"/>
    </row>
    <row r="59" spans="1:4" ht="16" x14ac:dyDescent="0.2">
      <c r="A59" s="2"/>
      <c r="B59" s="1"/>
      <c r="C59" s="3"/>
    </row>
    <row r="60" spans="1:4" ht="16" x14ac:dyDescent="0.2">
      <c r="A60" s="2"/>
      <c r="B60" s="1"/>
      <c r="C60" s="3"/>
    </row>
    <row r="61" spans="1:4" ht="16" x14ac:dyDescent="0.2">
      <c r="A61" s="2"/>
      <c r="B61" s="1"/>
      <c r="C61" s="3"/>
    </row>
    <row r="62" spans="1:4" ht="16" x14ac:dyDescent="0.2">
      <c r="A62" s="2"/>
      <c r="B62" s="1"/>
      <c r="C62" s="3"/>
    </row>
    <row r="63" spans="1:4" ht="16" x14ac:dyDescent="0.2">
      <c r="A63" s="2"/>
      <c r="B63" s="1"/>
      <c r="C63" s="3"/>
    </row>
  </sheetData>
  <mergeCells count="3">
    <mergeCell ref="A8:E8"/>
    <mergeCell ref="G9:H9"/>
    <mergeCell ref="J9:K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CFCA-DC0C-934F-A6DE-2347F1DA627D}">
  <dimension ref="A1:AY84"/>
  <sheetViews>
    <sheetView workbookViewId="0">
      <selection activeCell="I44" sqref="I44"/>
    </sheetView>
  </sheetViews>
  <sheetFormatPr baseColWidth="10" defaultColWidth="11.5" defaultRowHeight="15" x14ac:dyDescent="0.2"/>
  <cols>
    <col min="1" max="1" width="7.83203125" customWidth="1"/>
    <col min="2" max="2" width="18.6640625" customWidth="1"/>
    <col min="3" max="3" width="11.83203125" customWidth="1"/>
    <col min="4" max="4" width="11.6640625" bestFit="1" customWidth="1"/>
    <col min="5" max="5" width="12.1640625" bestFit="1" customWidth="1"/>
    <col min="6" max="12" width="12.6640625" bestFit="1" customWidth="1"/>
    <col min="13" max="13" width="13.6640625" bestFit="1" customWidth="1"/>
    <col min="14" max="14" width="20.33203125" bestFit="1" customWidth="1"/>
    <col min="15" max="15" width="13.6640625" bestFit="1" customWidth="1"/>
    <col min="16" max="17" width="11.6640625" bestFit="1" customWidth="1"/>
    <col min="25" max="26" width="11.6640625" bestFit="1" customWidth="1"/>
    <col min="28" max="51" width="13.6640625" bestFit="1" customWidth="1"/>
    <col min="257" max="257" width="7.83203125" customWidth="1"/>
    <col min="258" max="258" width="18.6640625" customWidth="1"/>
    <col min="259" max="259" width="11.83203125" customWidth="1"/>
    <col min="260" max="260" width="11.6640625" bestFit="1" customWidth="1"/>
    <col min="261" max="261" width="12.1640625" bestFit="1" customWidth="1"/>
    <col min="262" max="268" width="12.6640625" bestFit="1" customWidth="1"/>
    <col min="269" max="269" width="13.6640625" bestFit="1" customWidth="1"/>
    <col min="270" max="270" width="20.33203125" bestFit="1" customWidth="1"/>
    <col min="271" max="271" width="13.6640625" bestFit="1" customWidth="1"/>
    <col min="272" max="273" width="11.6640625" bestFit="1" customWidth="1"/>
    <col min="281" max="282" width="11.6640625" bestFit="1" customWidth="1"/>
    <col min="284" max="307" width="13.6640625" bestFit="1" customWidth="1"/>
    <col min="513" max="513" width="7.83203125" customWidth="1"/>
    <col min="514" max="514" width="18.6640625" customWidth="1"/>
    <col min="515" max="515" width="11.83203125" customWidth="1"/>
    <col min="516" max="516" width="11.6640625" bestFit="1" customWidth="1"/>
    <col min="517" max="517" width="12.1640625" bestFit="1" customWidth="1"/>
    <col min="518" max="524" width="12.6640625" bestFit="1" customWidth="1"/>
    <col min="525" max="525" width="13.6640625" bestFit="1" customWidth="1"/>
    <col min="526" max="526" width="20.33203125" bestFit="1" customWidth="1"/>
    <col min="527" max="527" width="13.6640625" bestFit="1" customWidth="1"/>
    <col min="528" max="529" width="11.6640625" bestFit="1" customWidth="1"/>
    <col min="537" max="538" width="11.6640625" bestFit="1" customWidth="1"/>
    <col min="540" max="563" width="13.6640625" bestFit="1" customWidth="1"/>
    <col min="769" max="769" width="7.83203125" customWidth="1"/>
    <col min="770" max="770" width="18.6640625" customWidth="1"/>
    <col min="771" max="771" width="11.83203125" customWidth="1"/>
    <col min="772" max="772" width="11.6640625" bestFit="1" customWidth="1"/>
    <col min="773" max="773" width="12.1640625" bestFit="1" customWidth="1"/>
    <col min="774" max="780" width="12.6640625" bestFit="1" customWidth="1"/>
    <col min="781" max="781" width="13.6640625" bestFit="1" customWidth="1"/>
    <col min="782" max="782" width="20.33203125" bestFit="1" customWidth="1"/>
    <col min="783" max="783" width="13.6640625" bestFit="1" customWidth="1"/>
    <col min="784" max="785" width="11.6640625" bestFit="1" customWidth="1"/>
    <col min="793" max="794" width="11.6640625" bestFit="1" customWidth="1"/>
    <col min="796" max="819" width="13.6640625" bestFit="1" customWidth="1"/>
    <col min="1025" max="1025" width="7.83203125" customWidth="1"/>
    <col min="1026" max="1026" width="18.6640625" customWidth="1"/>
    <col min="1027" max="1027" width="11.83203125" customWidth="1"/>
    <col min="1028" max="1028" width="11.6640625" bestFit="1" customWidth="1"/>
    <col min="1029" max="1029" width="12.1640625" bestFit="1" customWidth="1"/>
    <col min="1030" max="1036" width="12.6640625" bestFit="1" customWidth="1"/>
    <col min="1037" max="1037" width="13.6640625" bestFit="1" customWidth="1"/>
    <col min="1038" max="1038" width="20.33203125" bestFit="1" customWidth="1"/>
    <col min="1039" max="1039" width="13.6640625" bestFit="1" customWidth="1"/>
    <col min="1040" max="1041" width="11.6640625" bestFit="1" customWidth="1"/>
    <col min="1049" max="1050" width="11.6640625" bestFit="1" customWidth="1"/>
    <col min="1052" max="1075" width="13.6640625" bestFit="1" customWidth="1"/>
    <col min="1281" max="1281" width="7.83203125" customWidth="1"/>
    <col min="1282" max="1282" width="18.6640625" customWidth="1"/>
    <col min="1283" max="1283" width="11.83203125" customWidth="1"/>
    <col min="1284" max="1284" width="11.6640625" bestFit="1" customWidth="1"/>
    <col min="1285" max="1285" width="12.1640625" bestFit="1" customWidth="1"/>
    <col min="1286" max="1292" width="12.6640625" bestFit="1" customWidth="1"/>
    <col min="1293" max="1293" width="13.6640625" bestFit="1" customWidth="1"/>
    <col min="1294" max="1294" width="20.33203125" bestFit="1" customWidth="1"/>
    <col min="1295" max="1295" width="13.6640625" bestFit="1" customWidth="1"/>
    <col min="1296" max="1297" width="11.6640625" bestFit="1" customWidth="1"/>
    <col min="1305" max="1306" width="11.6640625" bestFit="1" customWidth="1"/>
    <col min="1308" max="1331" width="13.6640625" bestFit="1" customWidth="1"/>
    <col min="1537" max="1537" width="7.83203125" customWidth="1"/>
    <col min="1538" max="1538" width="18.6640625" customWidth="1"/>
    <col min="1539" max="1539" width="11.83203125" customWidth="1"/>
    <col min="1540" max="1540" width="11.6640625" bestFit="1" customWidth="1"/>
    <col min="1541" max="1541" width="12.1640625" bestFit="1" customWidth="1"/>
    <col min="1542" max="1548" width="12.6640625" bestFit="1" customWidth="1"/>
    <col min="1549" max="1549" width="13.6640625" bestFit="1" customWidth="1"/>
    <col min="1550" max="1550" width="20.33203125" bestFit="1" customWidth="1"/>
    <col min="1551" max="1551" width="13.6640625" bestFit="1" customWidth="1"/>
    <col min="1552" max="1553" width="11.6640625" bestFit="1" customWidth="1"/>
    <col min="1561" max="1562" width="11.6640625" bestFit="1" customWidth="1"/>
    <col min="1564" max="1587" width="13.6640625" bestFit="1" customWidth="1"/>
    <col min="1793" max="1793" width="7.83203125" customWidth="1"/>
    <col min="1794" max="1794" width="18.6640625" customWidth="1"/>
    <col min="1795" max="1795" width="11.83203125" customWidth="1"/>
    <col min="1796" max="1796" width="11.6640625" bestFit="1" customWidth="1"/>
    <col min="1797" max="1797" width="12.1640625" bestFit="1" customWidth="1"/>
    <col min="1798" max="1804" width="12.6640625" bestFit="1" customWidth="1"/>
    <col min="1805" max="1805" width="13.6640625" bestFit="1" customWidth="1"/>
    <col min="1806" max="1806" width="20.33203125" bestFit="1" customWidth="1"/>
    <col min="1807" max="1807" width="13.6640625" bestFit="1" customWidth="1"/>
    <col min="1808" max="1809" width="11.6640625" bestFit="1" customWidth="1"/>
    <col min="1817" max="1818" width="11.6640625" bestFit="1" customWidth="1"/>
    <col min="1820" max="1843" width="13.6640625" bestFit="1" customWidth="1"/>
    <col min="2049" max="2049" width="7.83203125" customWidth="1"/>
    <col min="2050" max="2050" width="18.6640625" customWidth="1"/>
    <col min="2051" max="2051" width="11.83203125" customWidth="1"/>
    <col min="2052" max="2052" width="11.6640625" bestFit="1" customWidth="1"/>
    <col min="2053" max="2053" width="12.1640625" bestFit="1" customWidth="1"/>
    <col min="2054" max="2060" width="12.6640625" bestFit="1" customWidth="1"/>
    <col min="2061" max="2061" width="13.6640625" bestFit="1" customWidth="1"/>
    <col min="2062" max="2062" width="20.33203125" bestFit="1" customWidth="1"/>
    <col min="2063" max="2063" width="13.6640625" bestFit="1" customWidth="1"/>
    <col min="2064" max="2065" width="11.6640625" bestFit="1" customWidth="1"/>
    <col min="2073" max="2074" width="11.6640625" bestFit="1" customWidth="1"/>
    <col min="2076" max="2099" width="13.6640625" bestFit="1" customWidth="1"/>
    <col min="2305" max="2305" width="7.83203125" customWidth="1"/>
    <col min="2306" max="2306" width="18.6640625" customWidth="1"/>
    <col min="2307" max="2307" width="11.83203125" customWidth="1"/>
    <col min="2308" max="2308" width="11.6640625" bestFit="1" customWidth="1"/>
    <col min="2309" max="2309" width="12.1640625" bestFit="1" customWidth="1"/>
    <col min="2310" max="2316" width="12.6640625" bestFit="1" customWidth="1"/>
    <col min="2317" max="2317" width="13.6640625" bestFit="1" customWidth="1"/>
    <col min="2318" max="2318" width="20.33203125" bestFit="1" customWidth="1"/>
    <col min="2319" max="2319" width="13.6640625" bestFit="1" customWidth="1"/>
    <col min="2320" max="2321" width="11.6640625" bestFit="1" customWidth="1"/>
    <col min="2329" max="2330" width="11.6640625" bestFit="1" customWidth="1"/>
    <col min="2332" max="2355" width="13.6640625" bestFit="1" customWidth="1"/>
    <col min="2561" max="2561" width="7.83203125" customWidth="1"/>
    <col min="2562" max="2562" width="18.6640625" customWidth="1"/>
    <col min="2563" max="2563" width="11.83203125" customWidth="1"/>
    <col min="2564" max="2564" width="11.6640625" bestFit="1" customWidth="1"/>
    <col min="2565" max="2565" width="12.1640625" bestFit="1" customWidth="1"/>
    <col min="2566" max="2572" width="12.6640625" bestFit="1" customWidth="1"/>
    <col min="2573" max="2573" width="13.6640625" bestFit="1" customWidth="1"/>
    <col min="2574" max="2574" width="20.33203125" bestFit="1" customWidth="1"/>
    <col min="2575" max="2575" width="13.6640625" bestFit="1" customWidth="1"/>
    <col min="2576" max="2577" width="11.6640625" bestFit="1" customWidth="1"/>
    <col min="2585" max="2586" width="11.6640625" bestFit="1" customWidth="1"/>
    <col min="2588" max="2611" width="13.6640625" bestFit="1" customWidth="1"/>
    <col min="2817" max="2817" width="7.83203125" customWidth="1"/>
    <col min="2818" max="2818" width="18.6640625" customWidth="1"/>
    <col min="2819" max="2819" width="11.83203125" customWidth="1"/>
    <col min="2820" max="2820" width="11.6640625" bestFit="1" customWidth="1"/>
    <col min="2821" max="2821" width="12.1640625" bestFit="1" customWidth="1"/>
    <col min="2822" max="2828" width="12.6640625" bestFit="1" customWidth="1"/>
    <col min="2829" max="2829" width="13.6640625" bestFit="1" customWidth="1"/>
    <col min="2830" max="2830" width="20.33203125" bestFit="1" customWidth="1"/>
    <col min="2831" max="2831" width="13.6640625" bestFit="1" customWidth="1"/>
    <col min="2832" max="2833" width="11.6640625" bestFit="1" customWidth="1"/>
    <col min="2841" max="2842" width="11.6640625" bestFit="1" customWidth="1"/>
    <col min="2844" max="2867" width="13.6640625" bestFit="1" customWidth="1"/>
    <col min="3073" max="3073" width="7.83203125" customWidth="1"/>
    <col min="3074" max="3074" width="18.6640625" customWidth="1"/>
    <col min="3075" max="3075" width="11.83203125" customWidth="1"/>
    <col min="3076" max="3076" width="11.6640625" bestFit="1" customWidth="1"/>
    <col min="3077" max="3077" width="12.1640625" bestFit="1" customWidth="1"/>
    <col min="3078" max="3084" width="12.6640625" bestFit="1" customWidth="1"/>
    <col min="3085" max="3085" width="13.6640625" bestFit="1" customWidth="1"/>
    <col min="3086" max="3086" width="20.33203125" bestFit="1" customWidth="1"/>
    <col min="3087" max="3087" width="13.6640625" bestFit="1" customWidth="1"/>
    <col min="3088" max="3089" width="11.6640625" bestFit="1" customWidth="1"/>
    <col min="3097" max="3098" width="11.6640625" bestFit="1" customWidth="1"/>
    <col min="3100" max="3123" width="13.6640625" bestFit="1" customWidth="1"/>
    <col min="3329" max="3329" width="7.83203125" customWidth="1"/>
    <col min="3330" max="3330" width="18.6640625" customWidth="1"/>
    <col min="3331" max="3331" width="11.83203125" customWidth="1"/>
    <col min="3332" max="3332" width="11.6640625" bestFit="1" customWidth="1"/>
    <col min="3333" max="3333" width="12.1640625" bestFit="1" customWidth="1"/>
    <col min="3334" max="3340" width="12.6640625" bestFit="1" customWidth="1"/>
    <col min="3341" max="3341" width="13.6640625" bestFit="1" customWidth="1"/>
    <col min="3342" max="3342" width="20.33203125" bestFit="1" customWidth="1"/>
    <col min="3343" max="3343" width="13.6640625" bestFit="1" customWidth="1"/>
    <col min="3344" max="3345" width="11.6640625" bestFit="1" customWidth="1"/>
    <col min="3353" max="3354" width="11.6640625" bestFit="1" customWidth="1"/>
    <col min="3356" max="3379" width="13.6640625" bestFit="1" customWidth="1"/>
    <col min="3585" max="3585" width="7.83203125" customWidth="1"/>
    <col min="3586" max="3586" width="18.6640625" customWidth="1"/>
    <col min="3587" max="3587" width="11.83203125" customWidth="1"/>
    <col min="3588" max="3588" width="11.6640625" bestFit="1" customWidth="1"/>
    <col min="3589" max="3589" width="12.1640625" bestFit="1" customWidth="1"/>
    <col min="3590" max="3596" width="12.6640625" bestFit="1" customWidth="1"/>
    <col min="3597" max="3597" width="13.6640625" bestFit="1" customWidth="1"/>
    <col min="3598" max="3598" width="20.33203125" bestFit="1" customWidth="1"/>
    <col min="3599" max="3599" width="13.6640625" bestFit="1" customWidth="1"/>
    <col min="3600" max="3601" width="11.6640625" bestFit="1" customWidth="1"/>
    <col min="3609" max="3610" width="11.6640625" bestFit="1" customWidth="1"/>
    <col min="3612" max="3635" width="13.6640625" bestFit="1" customWidth="1"/>
    <col min="3841" max="3841" width="7.83203125" customWidth="1"/>
    <col min="3842" max="3842" width="18.6640625" customWidth="1"/>
    <col min="3843" max="3843" width="11.83203125" customWidth="1"/>
    <col min="3844" max="3844" width="11.6640625" bestFit="1" customWidth="1"/>
    <col min="3845" max="3845" width="12.1640625" bestFit="1" customWidth="1"/>
    <col min="3846" max="3852" width="12.6640625" bestFit="1" customWidth="1"/>
    <col min="3853" max="3853" width="13.6640625" bestFit="1" customWidth="1"/>
    <col min="3854" max="3854" width="20.33203125" bestFit="1" customWidth="1"/>
    <col min="3855" max="3855" width="13.6640625" bestFit="1" customWidth="1"/>
    <col min="3856" max="3857" width="11.6640625" bestFit="1" customWidth="1"/>
    <col min="3865" max="3866" width="11.6640625" bestFit="1" customWidth="1"/>
    <col min="3868" max="3891" width="13.6640625" bestFit="1" customWidth="1"/>
    <col min="4097" max="4097" width="7.83203125" customWidth="1"/>
    <col min="4098" max="4098" width="18.6640625" customWidth="1"/>
    <col min="4099" max="4099" width="11.83203125" customWidth="1"/>
    <col min="4100" max="4100" width="11.6640625" bestFit="1" customWidth="1"/>
    <col min="4101" max="4101" width="12.1640625" bestFit="1" customWidth="1"/>
    <col min="4102" max="4108" width="12.6640625" bestFit="1" customWidth="1"/>
    <col min="4109" max="4109" width="13.6640625" bestFit="1" customWidth="1"/>
    <col min="4110" max="4110" width="20.33203125" bestFit="1" customWidth="1"/>
    <col min="4111" max="4111" width="13.6640625" bestFit="1" customWidth="1"/>
    <col min="4112" max="4113" width="11.6640625" bestFit="1" customWidth="1"/>
    <col min="4121" max="4122" width="11.6640625" bestFit="1" customWidth="1"/>
    <col min="4124" max="4147" width="13.6640625" bestFit="1" customWidth="1"/>
    <col min="4353" max="4353" width="7.83203125" customWidth="1"/>
    <col min="4354" max="4354" width="18.6640625" customWidth="1"/>
    <col min="4355" max="4355" width="11.83203125" customWidth="1"/>
    <col min="4356" max="4356" width="11.6640625" bestFit="1" customWidth="1"/>
    <col min="4357" max="4357" width="12.1640625" bestFit="1" customWidth="1"/>
    <col min="4358" max="4364" width="12.6640625" bestFit="1" customWidth="1"/>
    <col min="4365" max="4365" width="13.6640625" bestFit="1" customWidth="1"/>
    <col min="4366" max="4366" width="20.33203125" bestFit="1" customWidth="1"/>
    <col min="4367" max="4367" width="13.6640625" bestFit="1" customWidth="1"/>
    <col min="4368" max="4369" width="11.6640625" bestFit="1" customWidth="1"/>
    <col min="4377" max="4378" width="11.6640625" bestFit="1" customWidth="1"/>
    <col min="4380" max="4403" width="13.6640625" bestFit="1" customWidth="1"/>
    <col min="4609" max="4609" width="7.83203125" customWidth="1"/>
    <col min="4610" max="4610" width="18.6640625" customWidth="1"/>
    <col min="4611" max="4611" width="11.83203125" customWidth="1"/>
    <col min="4612" max="4612" width="11.6640625" bestFit="1" customWidth="1"/>
    <col min="4613" max="4613" width="12.1640625" bestFit="1" customWidth="1"/>
    <col min="4614" max="4620" width="12.6640625" bestFit="1" customWidth="1"/>
    <col min="4621" max="4621" width="13.6640625" bestFit="1" customWidth="1"/>
    <col min="4622" max="4622" width="20.33203125" bestFit="1" customWidth="1"/>
    <col min="4623" max="4623" width="13.6640625" bestFit="1" customWidth="1"/>
    <col min="4624" max="4625" width="11.6640625" bestFit="1" customWidth="1"/>
    <col min="4633" max="4634" width="11.6640625" bestFit="1" customWidth="1"/>
    <col min="4636" max="4659" width="13.6640625" bestFit="1" customWidth="1"/>
    <col min="4865" max="4865" width="7.83203125" customWidth="1"/>
    <col min="4866" max="4866" width="18.6640625" customWidth="1"/>
    <col min="4867" max="4867" width="11.83203125" customWidth="1"/>
    <col min="4868" max="4868" width="11.6640625" bestFit="1" customWidth="1"/>
    <col min="4869" max="4869" width="12.1640625" bestFit="1" customWidth="1"/>
    <col min="4870" max="4876" width="12.6640625" bestFit="1" customWidth="1"/>
    <col min="4877" max="4877" width="13.6640625" bestFit="1" customWidth="1"/>
    <col min="4878" max="4878" width="20.33203125" bestFit="1" customWidth="1"/>
    <col min="4879" max="4879" width="13.6640625" bestFit="1" customWidth="1"/>
    <col min="4880" max="4881" width="11.6640625" bestFit="1" customWidth="1"/>
    <col min="4889" max="4890" width="11.6640625" bestFit="1" customWidth="1"/>
    <col min="4892" max="4915" width="13.6640625" bestFit="1" customWidth="1"/>
    <col min="5121" max="5121" width="7.83203125" customWidth="1"/>
    <col min="5122" max="5122" width="18.6640625" customWidth="1"/>
    <col min="5123" max="5123" width="11.83203125" customWidth="1"/>
    <col min="5124" max="5124" width="11.6640625" bestFit="1" customWidth="1"/>
    <col min="5125" max="5125" width="12.1640625" bestFit="1" customWidth="1"/>
    <col min="5126" max="5132" width="12.6640625" bestFit="1" customWidth="1"/>
    <col min="5133" max="5133" width="13.6640625" bestFit="1" customWidth="1"/>
    <col min="5134" max="5134" width="20.33203125" bestFit="1" customWidth="1"/>
    <col min="5135" max="5135" width="13.6640625" bestFit="1" customWidth="1"/>
    <col min="5136" max="5137" width="11.6640625" bestFit="1" customWidth="1"/>
    <col min="5145" max="5146" width="11.6640625" bestFit="1" customWidth="1"/>
    <col min="5148" max="5171" width="13.6640625" bestFit="1" customWidth="1"/>
    <col min="5377" max="5377" width="7.83203125" customWidth="1"/>
    <col min="5378" max="5378" width="18.6640625" customWidth="1"/>
    <col min="5379" max="5379" width="11.83203125" customWidth="1"/>
    <col min="5380" max="5380" width="11.6640625" bestFit="1" customWidth="1"/>
    <col min="5381" max="5381" width="12.1640625" bestFit="1" customWidth="1"/>
    <col min="5382" max="5388" width="12.6640625" bestFit="1" customWidth="1"/>
    <col min="5389" max="5389" width="13.6640625" bestFit="1" customWidth="1"/>
    <col min="5390" max="5390" width="20.33203125" bestFit="1" customWidth="1"/>
    <col min="5391" max="5391" width="13.6640625" bestFit="1" customWidth="1"/>
    <col min="5392" max="5393" width="11.6640625" bestFit="1" customWidth="1"/>
    <col min="5401" max="5402" width="11.6640625" bestFit="1" customWidth="1"/>
    <col min="5404" max="5427" width="13.6640625" bestFit="1" customWidth="1"/>
    <col min="5633" max="5633" width="7.83203125" customWidth="1"/>
    <col min="5634" max="5634" width="18.6640625" customWidth="1"/>
    <col min="5635" max="5635" width="11.83203125" customWidth="1"/>
    <col min="5636" max="5636" width="11.6640625" bestFit="1" customWidth="1"/>
    <col min="5637" max="5637" width="12.1640625" bestFit="1" customWidth="1"/>
    <col min="5638" max="5644" width="12.6640625" bestFit="1" customWidth="1"/>
    <col min="5645" max="5645" width="13.6640625" bestFit="1" customWidth="1"/>
    <col min="5646" max="5646" width="20.33203125" bestFit="1" customWidth="1"/>
    <col min="5647" max="5647" width="13.6640625" bestFit="1" customWidth="1"/>
    <col min="5648" max="5649" width="11.6640625" bestFit="1" customWidth="1"/>
    <col min="5657" max="5658" width="11.6640625" bestFit="1" customWidth="1"/>
    <col min="5660" max="5683" width="13.6640625" bestFit="1" customWidth="1"/>
    <col min="5889" max="5889" width="7.83203125" customWidth="1"/>
    <col min="5890" max="5890" width="18.6640625" customWidth="1"/>
    <col min="5891" max="5891" width="11.83203125" customWidth="1"/>
    <col min="5892" max="5892" width="11.6640625" bestFit="1" customWidth="1"/>
    <col min="5893" max="5893" width="12.1640625" bestFit="1" customWidth="1"/>
    <col min="5894" max="5900" width="12.6640625" bestFit="1" customWidth="1"/>
    <col min="5901" max="5901" width="13.6640625" bestFit="1" customWidth="1"/>
    <col min="5902" max="5902" width="20.33203125" bestFit="1" customWidth="1"/>
    <col min="5903" max="5903" width="13.6640625" bestFit="1" customWidth="1"/>
    <col min="5904" max="5905" width="11.6640625" bestFit="1" customWidth="1"/>
    <col min="5913" max="5914" width="11.6640625" bestFit="1" customWidth="1"/>
    <col min="5916" max="5939" width="13.6640625" bestFit="1" customWidth="1"/>
    <col min="6145" max="6145" width="7.83203125" customWidth="1"/>
    <col min="6146" max="6146" width="18.6640625" customWidth="1"/>
    <col min="6147" max="6147" width="11.83203125" customWidth="1"/>
    <col min="6148" max="6148" width="11.6640625" bestFit="1" customWidth="1"/>
    <col min="6149" max="6149" width="12.1640625" bestFit="1" customWidth="1"/>
    <col min="6150" max="6156" width="12.6640625" bestFit="1" customWidth="1"/>
    <col min="6157" max="6157" width="13.6640625" bestFit="1" customWidth="1"/>
    <col min="6158" max="6158" width="20.33203125" bestFit="1" customWidth="1"/>
    <col min="6159" max="6159" width="13.6640625" bestFit="1" customWidth="1"/>
    <col min="6160" max="6161" width="11.6640625" bestFit="1" customWidth="1"/>
    <col min="6169" max="6170" width="11.6640625" bestFit="1" customWidth="1"/>
    <col min="6172" max="6195" width="13.6640625" bestFit="1" customWidth="1"/>
    <col min="6401" max="6401" width="7.83203125" customWidth="1"/>
    <col min="6402" max="6402" width="18.6640625" customWidth="1"/>
    <col min="6403" max="6403" width="11.83203125" customWidth="1"/>
    <col min="6404" max="6404" width="11.6640625" bestFit="1" customWidth="1"/>
    <col min="6405" max="6405" width="12.1640625" bestFit="1" customWidth="1"/>
    <col min="6406" max="6412" width="12.6640625" bestFit="1" customWidth="1"/>
    <col min="6413" max="6413" width="13.6640625" bestFit="1" customWidth="1"/>
    <col min="6414" max="6414" width="20.33203125" bestFit="1" customWidth="1"/>
    <col min="6415" max="6415" width="13.6640625" bestFit="1" customWidth="1"/>
    <col min="6416" max="6417" width="11.6640625" bestFit="1" customWidth="1"/>
    <col min="6425" max="6426" width="11.6640625" bestFit="1" customWidth="1"/>
    <col min="6428" max="6451" width="13.6640625" bestFit="1" customWidth="1"/>
    <col min="6657" max="6657" width="7.83203125" customWidth="1"/>
    <col min="6658" max="6658" width="18.6640625" customWidth="1"/>
    <col min="6659" max="6659" width="11.83203125" customWidth="1"/>
    <col min="6660" max="6660" width="11.6640625" bestFit="1" customWidth="1"/>
    <col min="6661" max="6661" width="12.1640625" bestFit="1" customWidth="1"/>
    <col min="6662" max="6668" width="12.6640625" bestFit="1" customWidth="1"/>
    <col min="6669" max="6669" width="13.6640625" bestFit="1" customWidth="1"/>
    <col min="6670" max="6670" width="20.33203125" bestFit="1" customWidth="1"/>
    <col min="6671" max="6671" width="13.6640625" bestFit="1" customWidth="1"/>
    <col min="6672" max="6673" width="11.6640625" bestFit="1" customWidth="1"/>
    <col min="6681" max="6682" width="11.6640625" bestFit="1" customWidth="1"/>
    <col min="6684" max="6707" width="13.6640625" bestFit="1" customWidth="1"/>
    <col min="6913" max="6913" width="7.83203125" customWidth="1"/>
    <col min="6914" max="6914" width="18.6640625" customWidth="1"/>
    <col min="6915" max="6915" width="11.83203125" customWidth="1"/>
    <col min="6916" max="6916" width="11.6640625" bestFit="1" customWidth="1"/>
    <col min="6917" max="6917" width="12.1640625" bestFit="1" customWidth="1"/>
    <col min="6918" max="6924" width="12.6640625" bestFit="1" customWidth="1"/>
    <col min="6925" max="6925" width="13.6640625" bestFit="1" customWidth="1"/>
    <col min="6926" max="6926" width="20.33203125" bestFit="1" customWidth="1"/>
    <col min="6927" max="6927" width="13.6640625" bestFit="1" customWidth="1"/>
    <col min="6928" max="6929" width="11.6640625" bestFit="1" customWidth="1"/>
    <col min="6937" max="6938" width="11.6640625" bestFit="1" customWidth="1"/>
    <col min="6940" max="6963" width="13.6640625" bestFit="1" customWidth="1"/>
    <col min="7169" max="7169" width="7.83203125" customWidth="1"/>
    <col min="7170" max="7170" width="18.6640625" customWidth="1"/>
    <col min="7171" max="7171" width="11.83203125" customWidth="1"/>
    <col min="7172" max="7172" width="11.6640625" bestFit="1" customWidth="1"/>
    <col min="7173" max="7173" width="12.1640625" bestFit="1" customWidth="1"/>
    <col min="7174" max="7180" width="12.6640625" bestFit="1" customWidth="1"/>
    <col min="7181" max="7181" width="13.6640625" bestFit="1" customWidth="1"/>
    <col min="7182" max="7182" width="20.33203125" bestFit="1" customWidth="1"/>
    <col min="7183" max="7183" width="13.6640625" bestFit="1" customWidth="1"/>
    <col min="7184" max="7185" width="11.6640625" bestFit="1" customWidth="1"/>
    <col min="7193" max="7194" width="11.6640625" bestFit="1" customWidth="1"/>
    <col min="7196" max="7219" width="13.6640625" bestFit="1" customWidth="1"/>
    <col min="7425" max="7425" width="7.83203125" customWidth="1"/>
    <col min="7426" max="7426" width="18.6640625" customWidth="1"/>
    <col min="7427" max="7427" width="11.83203125" customWidth="1"/>
    <col min="7428" max="7428" width="11.6640625" bestFit="1" customWidth="1"/>
    <col min="7429" max="7429" width="12.1640625" bestFit="1" customWidth="1"/>
    <col min="7430" max="7436" width="12.6640625" bestFit="1" customWidth="1"/>
    <col min="7437" max="7437" width="13.6640625" bestFit="1" customWidth="1"/>
    <col min="7438" max="7438" width="20.33203125" bestFit="1" customWidth="1"/>
    <col min="7439" max="7439" width="13.6640625" bestFit="1" customWidth="1"/>
    <col min="7440" max="7441" width="11.6640625" bestFit="1" customWidth="1"/>
    <col min="7449" max="7450" width="11.6640625" bestFit="1" customWidth="1"/>
    <col min="7452" max="7475" width="13.6640625" bestFit="1" customWidth="1"/>
    <col min="7681" max="7681" width="7.83203125" customWidth="1"/>
    <col min="7682" max="7682" width="18.6640625" customWidth="1"/>
    <col min="7683" max="7683" width="11.83203125" customWidth="1"/>
    <col min="7684" max="7684" width="11.6640625" bestFit="1" customWidth="1"/>
    <col min="7685" max="7685" width="12.1640625" bestFit="1" customWidth="1"/>
    <col min="7686" max="7692" width="12.6640625" bestFit="1" customWidth="1"/>
    <col min="7693" max="7693" width="13.6640625" bestFit="1" customWidth="1"/>
    <col min="7694" max="7694" width="20.33203125" bestFit="1" customWidth="1"/>
    <col min="7695" max="7695" width="13.6640625" bestFit="1" customWidth="1"/>
    <col min="7696" max="7697" width="11.6640625" bestFit="1" customWidth="1"/>
    <col min="7705" max="7706" width="11.6640625" bestFit="1" customWidth="1"/>
    <col min="7708" max="7731" width="13.6640625" bestFit="1" customWidth="1"/>
    <col min="7937" max="7937" width="7.83203125" customWidth="1"/>
    <col min="7938" max="7938" width="18.6640625" customWidth="1"/>
    <col min="7939" max="7939" width="11.83203125" customWidth="1"/>
    <col min="7940" max="7940" width="11.6640625" bestFit="1" customWidth="1"/>
    <col min="7941" max="7941" width="12.1640625" bestFit="1" customWidth="1"/>
    <col min="7942" max="7948" width="12.6640625" bestFit="1" customWidth="1"/>
    <col min="7949" max="7949" width="13.6640625" bestFit="1" customWidth="1"/>
    <col min="7950" max="7950" width="20.33203125" bestFit="1" customWidth="1"/>
    <col min="7951" max="7951" width="13.6640625" bestFit="1" customWidth="1"/>
    <col min="7952" max="7953" width="11.6640625" bestFit="1" customWidth="1"/>
    <col min="7961" max="7962" width="11.6640625" bestFit="1" customWidth="1"/>
    <col min="7964" max="7987" width="13.6640625" bestFit="1" customWidth="1"/>
    <col min="8193" max="8193" width="7.83203125" customWidth="1"/>
    <col min="8194" max="8194" width="18.6640625" customWidth="1"/>
    <col min="8195" max="8195" width="11.83203125" customWidth="1"/>
    <col min="8196" max="8196" width="11.6640625" bestFit="1" customWidth="1"/>
    <col min="8197" max="8197" width="12.1640625" bestFit="1" customWidth="1"/>
    <col min="8198" max="8204" width="12.6640625" bestFit="1" customWidth="1"/>
    <col min="8205" max="8205" width="13.6640625" bestFit="1" customWidth="1"/>
    <col min="8206" max="8206" width="20.33203125" bestFit="1" customWidth="1"/>
    <col min="8207" max="8207" width="13.6640625" bestFit="1" customWidth="1"/>
    <col min="8208" max="8209" width="11.6640625" bestFit="1" customWidth="1"/>
    <col min="8217" max="8218" width="11.6640625" bestFit="1" customWidth="1"/>
    <col min="8220" max="8243" width="13.6640625" bestFit="1" customWidth="1"/>
    <col min="8449" max="8449" width="7.83203125" customWidth="1"/>
    <col min="8450" max="8450" width="18.6640625" customWidth="1"/>
    <col min="8451" max="8451" width="11.83203125" customWidth="1"/>
    <col min="8452" max="8452" width="11.6640625" bestFit="1" customWidth="1"/>
    <col min="8453" max="8453" width="12.1640625" bestFit="1" customWidth="1"/>
    <col min="8454" max="8460" width="12.6640625" bestFit="1" customWidth="1"/>
    <col min="8461" max="8461" width="13.6640625" bestFit="1" customWidth="1"/>
    <col min="8462" max="8462" width="20.33203125" bestFit="1" customWidth="1"/>
    <col min="8463" max="8463" width="13.6640625" bestFit="1" customWidth="1"/>
    <col min="8464" max="8465" width="11.6640625" bestFit="1" customWidth="1"/>
    <col min="8473" max="8474" width="11.6640625" bestFit="1" customWidth="1"/>
    <col min="8476" max="8499" width="13.6640625" bestFit="1" customWidth="1"/>
    <col min="8705" max="8705" width="7.83203125" customWidth="1"/>
    <col min="8706" max="8706" width="18.6640625" customWidth="1"/>
    <col min="8707" max="8707" width="11.83203125" customWidth="1"/>
    <col min="8708" max="8708" width="11.6640625" bestFit="1" customWidth="1"/>
    <col min="8709" max="8709" width="12.1640625" bestFit="1" customWidth="1"/>
    <col min="8710" max="8716" width="12.6640625" bestFit="1" customWidth="1"/>
    <col min="8717" max="8717" width="13.6640625" bestFit="1" customWidth="1"/>
    <col min="8718" max="8718" width="20.33203125" bestFit="1" customWidth="1"/>
    <col min="8719" max="8719" width="13.6640625" bestFit="1" customWidth="1"/>
    <col min="8720" max="8721" width="11.6640625" bestFit="1" customWidth="1"/>
    <col min="8729" max="8730" width="11.6640625" bestFit="1" customWidth="1"/>
    <col min="8732" max="8755" width="13.6640625" bestFit="1" customWidth="1"/>
    <col min="8961" max="8961" width="7.83203125" customWidth="1"/>
    <col min="8962" max="8962" width="18.6640625" customWidth="1"/>
    <col min="8963" max="8963" width="11.83203125" customWidth="1"/>
    <col min="8964" max="8964" width="11.6640625" bestFit="1" customWidth="1"/>
    <col min="8965" max="8965" width="12.1640625" bestFit="1" customWidth="1"/>
    <col min="8966" max="8972" width="12.6640625" bestFit="1" customWidth="1"/>
    <col min="8973" max="8973" width="13.6640625" bestFit="1" customWidth="1"/>
    <col min="8974" max="8974" width="20.33203125" bestFit="1" customWidth="1"/>
    <col min="8975" max="8975" width="13.6640625" bestFit="1" customWidth="1"/>
    <col min="8976" max="8977" width="11.6640625" bestFit="1" customWidth="1"/>
    <col min="8985" max="8986" width="11.6640625" bestFit="1" customWidth="1"/>
    <col min="8988" max="9011" width="13.6640625" bestFit="1" customWidth="1"/>
    <col min="9217" max="9217" width="7.83203125" customWidth="1"/>
    <col min="9218" max="9218" width="18.6640625" customWidth="1"/>
    <col min="9219" max="9219" width="11.83203125" customWidth="1"/>
    <col min="9220" max="9220" width="11.6640625" bestFit="1" customWidth="1"/>
    <col min="9221" max="9221" width="12.1640625" bestFit="1" customWidth="1"/>
    <col min="9222" max="9228" width="12.6640625" bestFit="1" customWidth="1"/>
    <col min="9229" max="9229" width="13.6640625" bestFit="1" customWidth="1"/>
    <col min="9230" max="9230" width="20.33203125" bestFit="1" customWidth="1"/>
    <col min="9231" max="9231" width="13.6640625" bestFit="1" customWidth="1"/>
    <col min="9232" max="9233" width="11.6640625" bestFit="1" customWidth="1"/>
    <col min="9241" max="9242" width="11.6640625" bestFit="1" customWidth="1"/>
    <col min="9244" max="9267" width="13.6640625" bestFit="1" customWidth="1"/>
    <col min="9473" max="9473" width="7.83203125" customWidth="1"/>
    <col min="9474" max="9474" width="18.6640625" customWidth="1"/>
    <col min="9475" max="9475" width="11.83203125" customWidth="1"/>
    <col min="9476" max="9476" width="11.6640625" bestFit="1" customWidth="1"/>
    <col min="9477" max="9477" width="12.1640625" bestFit="1" customWidth="1"/>
    <col min="9478" max="9484" width="12.6640625" bestFit="1" customWidth="1"/>
    <col min="9485" max="9485" width="13.6640625" bestFit="1" customWidth="1"/>
    <col min="9486" max="9486" width="20.33203125" bestFit="1" customWidth="1"/>
    <col min="9487" max="9487" width="13.6640625" bestFit="1" customWidth="1"/>
    <col min="9488" max="9489" width="11.6640625" bestFit="1" customWidth="1"/>
    <col min="9497" max="9498" width="11.6640625" bestFit="1" customWidth="1"/>
    <col min="9500" max="9523" width="13.6640625" bestFit="1" customWidth="1"/>
    <col min="9729" max="9729" width="7.83203125" customWidth="1"/>
    <col min="9730" max="9730" width="18.6640625" customWidth="1"/>
    <col min="9731" max="9731" width="11.83203125" customWidth="1"/>
    <col min="9732" max="9732" width="11.6640625" bestFit="1" customWidth="1"/>
    <col min="9733" max="9733" width="12.1640625" bestFit="1" customWidth="1"/>
    <col min="9734" max="9740" width="12.6640625" bestFit="1" customWidth="1"/>
    <col min="9741" max="9741" width="13.6640625" bestFit="1" customWidth="1"/>
    <col min="9742" max="9742" width="20.33203125" bestFit="1" customWidth="1"/>
    <col min="9743" max="9743" width="13.6640625" bestFit="1" customWidth="1"/>
    <col min="9744" max="9745" width="11.6640625" bestFit="1" customWidth="1"/>
    <col min="9753" max="9754" width="11.6640625" bestFit="1" customWidth="1"/>
    <col min="9756" max="9779" width="13.6640625" bestFit="1" customWidth="1"/>
    <col min="9985" max="9985" width="7.83203125" customWidth="1"/>
    <col min="9986" max="9986" width="18.6640625" customWidth="1"/>
    <col min="9987" max="9987" width="11.83203125" customWidth="1"/>
    <col min="9988" max="9988" width="11.6640625" bestFit="1" customWidth="1"/>
    <col min="9989" max="9989" width="12.1640625" bestFit="1" customWidth="1"/>
    <col min="9990" max="9996" width="12.6640625" bestFit="1" customWidth="1"/>
    <col min="9997" max="9997" width="13.6640625" bestFit="1" customWidth="1"/>
    <col min="9998" max="9998" width="20.33203125" bestFit="1" customWidth="1"/>
    <col min="9999" max="9999" width="13.6640625" bestFit="1" customWidth="1"/>
    <col min="10000" max="10001" width="11.6640625" bestFit="1" customWidth="1"/>
    <col min="10009" max="10010" width="11.6640625" bestFit="1" customWidth="1"/>
    <col min="10012" max="10035" width="13.6640625" bestFit="1" customWidth="1"/>
    <col min="10241" max="10241" width="7.83203125" customWidth="1"/>
    <col min="10242" max="10242" width="18.6640625" customWidth="1"/>
    <col min="10243" max="10243" width="11.83203125" customWidth="1"/>
    <col min="10244" max="10244" width="11.6640625" bestFit="1" customWidth="1"/>
    <col min="10245" max="10245" width="12.1640625" bestFit="1" customWidth="1"/>
    <col min="10246" max="10252" width="12.6640625" bestFit="1" customWidth="1"/>
    <col min="10253" max="10253" width="13.6640625" bestFit="1" customWidth="1"/>
    <col min="10254" max="10254" width="20.33203125" bestFit="1" customWidth="1"/>
    <col min="10255" max="10255" width="13.6640625" bestFit="1" customWidth="1"/>
    <col min="10256" max="10257" width="11.6640625" bestFit="1" customWidth="1"/>
    <col min="10265" max="10266" width="11.6640625" bestFit="1" customWidth="1"/>
    <col min="10268" max="10291" width="13.6640625" bestFit="1" customWidth="1"/>
    <col min="10497" max="10497" width="7.83203125" customWidth="1"/>
    <col min="10498" max="10498" width="18.6640625" customWidth="1"/>
    <col min="10499" max="10499" width="11.83203125" customWidth="1"/>
    <col min="10500" max="10500" width="11.6640625" bestFit="1" customWidth="1"/>
    <col min="10501" max="10501" width="12.1640625" bestFit="1" customWidth="1"/>
    <col min="10502" max="10508" width="12.6640625" bestFit="1" customWidth="1"/>
    <col min="10509" max="10509" width="13.6640625" bestFit="1" customWidth="1"/>
    <col min="10510" max="10510" width="20.33203125" bestFit="1" customWidth="1"/>
    <col min="10511" max="10511" width="13.6640625" bestFit="1" customWidth="1"/>
    <col min="10512" max="10513" width="11.6640625" bestFit="1" customWidth="1"/>
    <col min="10521" max="10522" width="11.6640625" bestFit="1" customWidth="1"/>
    <col min="10524" max="10547" width="13.6640625" bestFit="1" customWidth="1"/>
    <col min="10753" max="10753" width="7.83203125" customWidth="1"/>
    <col min="10754" max="10754" width="18.6640625" customWidth="1"/>
    <col min="10755" max="10755" width="11.83203125" customWidth="1"/>
    <col min="10756" max="10756" width="11.6640625" bestFit="1" customWidth="1"/>
    <col min="10757" max="10757" width="12.1640625" bestFit="1" customWidth="1"/>
    <col min="10758" max="10764" width="12.6640625" bestFit="1" customWidth="1"/>
    <col min="10765" max="10765" width="13.6640625" bestFit="1" customWidth="1"/>
    <col min="10766" max="10766" width="20.33203125" bestFit="1" customWidth="1"/>
    <col min="10767" max="10767" width="13.6640625" bestFit="1" customWidth="1"/>
    <col min="10768" max="10769" width="11.6640625" bestFit="1" customWidth="1"/>
    <col min="10777" max="10778" width="11.6640625" bestFit="1" customWidth="1"/>
    <col min="10780" max="10803" width="13.6640625" bestFit="1" customWidth="1"/>
    <col min="11009" max="11009" width="7.83203125" customWidth="1"/>
    <col min="11010" max="11010" width="18.6640625" customWidth="1"/>
    <col min="11011" max="11011" width="11.83203125" customWidth="1"/>
    <col min="11012" max="11012" width="11.6640625" bestFit="1" customWidth="1"/>
    <col min="11013" max="11013" width="12.1640625" bestFit="1" customWidth="1"/>
    <col min="11014" max="11020" width="12.6640625" bestFit="1" customWidth="1"/>
    <col min="11021" max="11021" width="13.6640625" bestFit="1" customWidth="1"/>
    <col min="11022" max="11022" width="20.33203125" bestFit="1" customWidth="1"/>
    <col min="11023" max="11023" width="13.6640625" bestFit="1" customWidth="1"/>
    <col min="11024" max="11025" width="11.6640625" bestFit="1" customWidth="1"/>
    <col min="11033" max="11034" width="11.6640625" bestFit="1" customWidth="1"/>
    <col min="11036" max="11059" width="13.6640625" bestFit="1" customWidth="1"/>
    <col min="11265" max="11265" width="7.83203125" customWidth="1"/>
    <col min="11266" max="11266" width="18.6640625" customWidth="1"/>
    <col min="11267" max="11267" width="11.83203125" customWidth="1"/>
    <col min="11268" max="11268" width="11.6640625" bestFit="1" customWidth="1"/>
    <col min="11269" max="11269" width="12.1640625" bestFit="1" customWidth="1"/>
    <col min="11270" max="11276" width="12.6640625" bestFit="1" customWidth="1"/>
    <col min="11277" max="11277" width="13.6640625" bestFit="1" customWidth="1"/>
    <col min="11278" max="11278" width="20.33203125" bestFit="1" customWidth="1"/>
    <col min="11279" max="11279" width="13.6640625" bestFit="1" customWidth="1"/>
    <col min="11280" max="11281" width="11.6640625" bestFit="1" customWidth="1"/>
    <col min="11289" max="11290" width="11.6640625" bestFit="1" customWidth="1"/>
    <col min="11292" max="11315" width="13.6640625" bestFit="1" customWidth="1"/>
    <col min="11521" max="11521" width="7.83203125" customWidth="1"/>
    <col min="11522" max="11522" width="18.6640625" customWidth="1"/>
    <col min="11523" max="11523" width="11.83203125" customWidth="1"/>
    <col min="11524" max="11524" width="11.6640625" bestFit="1" customWidth="1"/>
    <col min="11525" max="11525" width="12.1640625" bestFit="1" customWidth="1"/>
    <col min="11526" max="11532" width="12.6640625" bestFit="1" customWidth="1"/>
    <col min="11533" max="11533" width="13.6640625" bestFit="1" customWidth="1"/>
    <col min="11534" max="11534" width="20.33203125" bestFit="1" customWidth="1"/>
    <col min="11535" max="11535" width="13.6640625" bestFit="1" customWidth="1"/>
    <col min="11536" max="11537" width="11.6640625" bestFit="1" customWidth="1"/>
    <col min="11545" max="11546" width="11.6640625" bestFit="1" customWidth="1"/>
    <col min="11548" max="11571" width="13.6640625" bestFit="1" customWidth="1"/>
    <col min="11777" max="11777" width="7.83203125" customWidth="1"/>
    <col min="11778" max="11778" width="18.6640625" customWidth="1"/>
    <col min="11779" max="11779" width="11.83203125" customWidth="1"/>
    <col min="11780" max="11780" width="11.6640625" bestFit="1" customWidth="1"/>
    <col min="11781" max="11781" width="12.1640625" bestFit="1" customWidth="1"/>
    <col min="11782" max="11788" width="12.6640625" bestFit="1" customWidth="1"/>
    <col min="11789" max="11789" width="13.6640625" bestFit="1" customWidth="1"/>
    <col min="11790" max="11790" width="20.33203125" bestFit="1" customWidth="1"/>
    <col min="11791" max="11791" width="13.6640625" bestFit="1" customWidth="1"/>
    <col min="11792" max="11793" width="11.6640625" bestFit="1" customWidth="1"/>
    <col min="11801" max="11802" width="11.6640625" bestFit="1" customWidth="1"/>
    <col min="11804" max="11827" width="13.6640625" bestFit="1" customWidth="1"/>
    <col min="12033" max="12033" width="7.83203125" customWidth="1"/>
    <col min="12034" max="12034" width="18.6640625" customWidth="1"/>
    <col min="12035" max="12035" width="11.83203125" customWidth="1"/>
    <col min="12036" max="12036" width="11.6640625" bestFit="1" customWidth="1"/>
    <col min="12037" max="12037" width="12.1640625" bestFit="1" customWidth="1"/>
    <col min="12038" max="12044" width="12.6640625" bestFit="1" customWidth="1"/>
    <col min="12045" max="12045" width="13.6640625" bestFit="1" customWidth="1"/>
    <col min="12046" max="12046" width="20.33203125" bestFit="1" customWidth="1"/>
    <col min="12047" max="12047" width="13.6640625" bestFit="1" customWidth="1"/>
    <col min="12048" max="12049" width="11.6640625" bestFit="1" customWidth="1"/>
    <col min="12057" max="12058" width="11.6640625" bestFit="1" customWidth="1"/>
    <col min="12060" max="12083" width="13.6640625" bestFit="1" customWidth="1"/>
    <col min="12289" max="12289" width="7.83203125" customWidth="1"/>
    <col min="12290" max="12290" width="18.6640625" customWidth="1"/>
    <col min="12291" max="12291" width="11.83203125" customWidth="1"/>
    <col min="12292" max="12292" width="11.6640625" bestFit="1" customWidth="1"/>
    <col min="12293" max="12293" width="12.1640625" bestFit="1" customWidth="1"/>
    <col min="12294" max="12300" width="12.6640625" bestFit="1" customWidth="1"/>
    <col min="12301" max="12301" width="13.6640625" bestFit="1" customWidth="1"/>
    <col min="12302" max="12302" width="20.33203125" bestFit="1" customWidth="1"/>
    <col min="12303" max="12303" width="13.6640625" bestFit="1" customWidth="1"/>
    <col min="12304" max="12305" width="11.6640625" bestFit="1" customWidth="1"/>
    <col min="12313" max="12314" width="11.6640625" bestFit="1" customWidth="1"/>
    <col min="12316" max="12339" width="13.6640625" bestFit="1" customWidth="1"/>
    <col min="12545" max="12545" width="7.83203125" customWidth="1"/>
    <col min="12546" max="12546" width="18.6640625" customWidth="1"/>
    <col min="12547" max="12547" width="11.83203125" customWidth="1"/>
    <col min="12548" max="12548" width="11.6640625" bestFit="1" customWidth="1"/>
    <col min="12549" max="12549" width="12.1640625" bestFit="1" customWidth="1"/>
    <col min="12550" max="12556" width="12.6640625" bestFit="1" customWidth="1"/>
    <col min="12557" max="12557" width="13.6640625" bestFit="1" customWidth="1"/>
    <col min="12558" max="12558" width="20.33203125" bestFit="1" customWidth="1"/>
    <col min="12559" max="12559" width="13.6640625" bestFit="1" customWidth="1"/>
    <col min="12560" max="12561" width="11.6640625" bestFit="1" customWidth="1"/>
    <col min="12569" max="12570" width="11.6640625" bestFit="1" customWidth="1"/>
    <col min="12572" max="12595" width="13.6640625" bestFit="1" customWidth="1"/>
    <col min="12801" max="12801" width="7.83203125" customWidth="1"/>
    <col min="12802" max="12802" width="18.6640625" customWidth="1"/>
    <col min="12803" max="12803" width="11.83203125" customWidth="1"/>
    <col min="12804" max="12804" width="11.6640625" bestFit="1" customWidth="1"/>
    <col min="12805" max="12805" width="12.1640625" bestFit="1" customWidth="1"/>
    <col min="12806" max="12812" width="12.6640625" bestFit="1" customWidth="1"/>
    <col min="12813" max="12813" width="13.6640625" bestFit="1" customWidth="1"/>
    <col min="12814" max="12814" width="20.33203125" bestFit="1" customWidth="1"/>
    <col min="12815" max="12815" width="13.6640625" bestFit="1" customWidth="1"/>
    <col min="12816" max="12817" width="11.6640625" bestFit="1" customWidth="1"/>
    <col min="12825" max="12826" width="11.6640625" bestFit="1" customWidth="1"/>
    <col min="12828" max="12851" width="13.6640625" bestFit="1" customWidth="1"/>
    <col min="13057" max="13057" width="7.83203125" customWidth="1"/>
    <col min="13058" max="13058" width="18.6640625" customWidth="1"/>
    <col min="13059" max="13059" width="11.83203125" customWidth="1"/>
    <col min="13060" max="13060" width="11.6640625" bestFit="1" customWidth="1"/>
    <col min="13061" max="13061" width="12.1640625" bestFit="1" customWidth="1"/>
    <col min="13062" max="13068" width="12.6640625" bestFit="1" customWidth="1"/>
    <col min="13069" max="13069" width="13.6640625" bestFit="1" customWidth="1"/>
    <col min="13070" max="13070" width="20.33203125" bestFit="1" customWidth="1"/>
    <col min="13071" max="13071" width="13.6640625" bestFit="1" customWidth="1"/>
    <col min="13072" max="13073" width="11.6640625" bestFit="1" customWidth="1"/>
    <col min="13081" max="13082" width="11.6640625" bestFit="1" customWidth="1"/>
    <col min="13084" max="13107" width="13.6640625" bestFit="1" customWidth="1"/>
    <col min="13313" max="13313" width="7.83203125" customWidth="1"/>
    <col min="13314" max="13314" width="18.6640625" customWidth="1"/>
    <col min="13315" max="13315" width="11.83203125" customWidth="1"/>
    <col min="13316" max="13316" width="11.6640625" bestFit="1" customWidth="1"/>
    <col min="13317" max="13317" width="12.1640625" bestFit="1" customWidth="1"/>
    <col min="13318" max="13324" width="12.6640625" bestFit="1" customWidth="1"/>
    <col min="13325" max="13325" width="13.6640625" bestFit="1" customWidth="1"/>
    <col min="13326" max="13326" width="20.33203125" bestFit="1" customWidth="1"/>
    <col min="13327" max="13327" width="13.6640625" bestFit="1" customWidth="1"/>
    <col min="13328" max="13329" width="11.6640625" bestFit="1" customWidth="1"/>
    <col min="13337" max="13338" width="11.6640625" bestFit="1" customWidth="1"/>
    <col min="13340" max="13363" width="13.6640625" bestFit="1" customWidth="1"/>
    <col min="13569" max="13569" width="7.83203125" customWidth="1"/>
    <col min="13570" max="13570" width="18.6640625" customWidth="1"/>
    <col min="13571" max="13571" width="11.83203125" customWidth="1"/>
    <col min="13572" max="13572" width="11.6640625" bestFit="1" customWidth="1"/>
    <col min="13573" max="13573" width="12.1640625" bestFit="1" customWidth="1"/>
    <col min="13574" max="13580" width="12.6640625" bestFit="1" customWidth="1"/>
    <col min="13581" max="13581" width="13.6640625" bestFit="1" customWidth="1"/>
    <col min="13582" max="13582" width="20.33203125" bestFit="1" customWidth="1"/>
    <col min="13583" max="13583" width="13.6640625" bestFit="1" customWidth="1"/>
    <col min="13584" max="13585" width="11.6640625" bestFit="1" customWidth="1"/>
    <col min="13593" max="13594" width="11.6640625" bestFit="1" customWidth="1"/>
    <col min="13596" max="13619" width="13.6640625" bestFit="1" customWidth="1"/>
    <col min="13825" max="13825" width="7.83203125" customWidth="1"/>
    <col min="13826" max="13826" width="18.6640625" customWidth="1"/>
    <col min="13827" max="13827" width="11.83203125" customWidth="1"/>
    <col min="13828" max="13828" width="11.6640625" bestFit="1" customWidth="1"/>
    <col min="13829" max="13829" width="12.1640625" bestFit="1" customWidth="1"/>
    <col min="13830" max="13836" width="12.6640625" bestFit="1" customWidth="1"/>
    <col min="13837" max="13837" width="13.6640625" bestFit="1" customWidth="1"/>
    <col min="13838" max="13838" width="20.33203125" bestFit="1" customWidth="1"/>
    <col min="13839" max="13839" width="13.6640625" bestFit="1" customWidth="1"/>
    <col min="13840" max="13841" width="11.6640625" bestFit="1" customWidth="1"/>
    <col min="13849" max="13850" width="11.6640625" bestFit="1" customWidth="1"/>
    <col min="13852" max="13875" width="13.6640625" bestFit="1" customWidth="1"/>
    <col min="14081" max="14081" width="7.83203125" customWidth="1"/>
    <col min="14082" max="14082" width="18.6640625" customWidth="1"/>
    <col min="14083" max="14083" width="11.83203125" customWidth="1"/>
    <col min="14084" max="14084" width="11.6640625" bestFit="1" customWidth="1"/>
    <col min="14085" max="14085" width="12.1640625" bestFit="1" customWidth="1"/>
    <col min="14086" max="14092" width="12.6640625" bestFit="1" customWidth="1"/>
    <col min="14093" max="14093" width="13.6640625" bestFit="1" customWidth="1"/>
    <col min="14094" max="14094" width="20.33203125" bestFit="1" customWidth="1"/>
    <col min="14095" max="14095" width="13.6640625" bestFit="1" customWidth="1"/>
    <col min="14096" max="14097" width="11.6640625" bestFit="1" customWidth="1"/>
    <col min="14105" max="14106" width="11.6640625" bestFit="1" customWidth="1"/>
    <col min="14108" max="14131" width="13.6640625" bestFit="1" customWidth="1"/>
    <col min="14337" max="14337" width="7.83203125" customWidth="1"/>
    <col min="14338" max="14338" width="18.6640625" customWidth="1"/>
    <col min="14339" max="14339" width="11.83203125" customWidth="1"/>
    <col min="14340" max="14340" width="11.6640625" bestFit="1" customWidth="1"/>
    <col min="14341" max="14341" width="12.1640625" bestFit="1" customWidth="1"/>
    <col min="14342" max="14348" width="12.6640625" bestFit="1" customWidth="1"/>
    <col min="14349" max="14349" width="13.6640625" bestFit="1" customWidth="1"/>
    <col min="14350" max="14350" width="20.33203125" bestFit="1" customWidth="1"/>
    <col min="14351" max="14351" width="13.6640625" bestFit="1" customWidth="1"/>
    <col min="14352" max="14353" width="11.6640625" bestFit="1" customWidth="1"/>
    <col min="14361" max="14362" width="11.6640625" bestFit="1" customWidth="1"/>
    <col min="14364" max="14387" width="13.6640625" bestFit="1" customWidth="1"/>
    <col min="14593" max="14593" width="7.83203125" customWidth="1"/>
    <col min="14594" max="14594" width="18.6640625" customWidth="1"/>
    <col min="14595" max="14595" width="11.83203125" customWidth="1"/>
    <col min="14596" max="14596" width="11.6640625" bestFit="1" customWidth="1"/>
    <col min="14597" max="14597" width="12.1640625" bestFit="1" customWidth="1"/>
    <col min="14598" max="14604" width="12.6640625" bestFit="1" customWidth="1"/>
    <col min="14605" max="14605" width="13.6640625" bestFit="1" customWidth="1"/>
    <col min="14606" max="14606" width="20.33203125" bestFit="1" customWidth="1"/>
    <col min="14607" max="14607" width="13.6640625" bestFit="1" customWidth="1"/>
    <col min="14608" max="14609" width="11.6640625" bestFit="1" customWidth="1"/>
    <col min="14617" max="14618" width="11.6640625" bestFit="1" customWidth="1"/>
    <col min="14620" max="14643" width="13.6640625" bestFit="1" customWidth="1"/>
    <col min="14849" max="14849" width="7.83203125" customWidth="1"/>
    <col min="14850" max="14850" width="18.6640625" customWidth="1"/>
    <col min="14851" max="14851" width="11.83203125" customWidth="1"/>
    <col min="14852" max="14852" width="11.6640625" bestFit="1" customWidth="1"/>
    <col min="14853" max="14853" width="12.1640625" bestFit="1" customWidth="1"/>
    <col min="14854" max="14860" width="12.6640625" bestFit="1" customWidth="1"/>
    <col min="14861" max="14861" width="13.6640625" bestFit="1" customWidth="1"/>
    <col min="14862" max="14862" width="20.33203125" bestFit="1" customWidth="1"/>
    <col min="14863" max="14863" width="13.6640625" bestFit="1" customWidth="1"/>
    <col min="14864" max="14865" width="11.6640625" bestFit="1" customWidth="1"/>
    <col min="14873" max="14874" width="11.6640625" bestFit="1" customWidth="1"/>
    <col min="14876" max="14899" width="13.6640625" bestFit="1" customWidth="1"/>
    <col min="15105" max="15105" width="7.83203125" customWidth="1"/>
    <col min="15106" max="15106" width="18.6640625" customWidth="1"/>
    <col min="15107" max="15107" width="11.83203125" customWidth="1"/>
    <col min="15108" max="15108" width="11.6640625" bestFit="1" customWidth="1"/>
    <col min="15109" max="15109" width="12.1640625" bestFit="1" customWidth="1"/>
    <col min="15110" max="15116" width="12.6640625" bestFit="1" customWidth="1"/>
    <col min="15117" max="15117" width="13.6640625" bestFit="1" customWidth="1"/>
    <col min="15118" max="15118" width="20.33203125" bestFit="1" customWidth="1"/>
    <col min="15119" max="15119" width="13.6640625" bestFit="1" customWidth="1"/>
    <col min="15120" max="15121" width="11.6640625" bestFit="1" customWidth="1"/>
    <col min="15129" max="15130" width="11.6640625" bestFit="1" customWidth="1"/>
    <col min="15132" max="15155" width="13.6640625" bestFit="1" customWidth="1"/>
    <col min="15361" max="15361" width="7.83203125" customWidth="1"/>
    <col min="15362" max="15362" width="18.6640625" customWidth="1"/>
    <col min="15363" max="15363" width="11.83203125" customWidth="1"/>
    <col min="15364" max="15364" width="11.6640625" bestFit="1" customWidth="1"/>
    <col min="15365" max="15365" width="12.1640625" bestFit="1" customWidth="1"/>
    <col min="15366" max="15372" width="12.6640625" bestFit="1" customWidth="1"/>
    <col min="15373" max="15373" width="13.6640625" bestFit="1" customWidth="1"/>
    <col min="15374" max="15374" width="20.33203125" bestFit="1" customWidth="1"/>
    <col min="15375" max="15375" width="13.6640625" bestFit="1" customWidth="1"/>
    <col min="15376" max="15377" width="11.6640625" bestFit="1" customWidth="1"/>
    <col min="15385" max="15386" width="11.6640625" bestFit="1" customWidth="1"/>
    <col min="15388" max="15411" width="13.6640625" bestFit="1" customWidth="1"/>
    <col min="15617" max="15617" width="7.83203125" customWidth="1"/>
    <col min="15618" max="15618" width="18.6640625" customWidth="1"/>
    <col min="15619" max="15619" width="11.83203125" customWidth="1"/>
    <col min="15620" max="15620" width="11.6640625" bestFit="1" customWidth="1"/>
    <col min="15621" max="15621" width="12.1640625" bestFit="1" customWidth="1"/>
    <col min="15622" max="15628" width="12.6640625" bestFit="1" customWidth="1"/>
    <col min="15629" max="15629" width="13.6640625" bestFit="1" customWidth="1"/>
    <col min="15630" max="15630" width="20.33203125" bestFit="1" customWidth="1"/>
    <col min="15631" max="15631" width="13.6640625" bestFit="1" customWidth="1"/>
    <col min="15632" max="15633" width="11.6640625" bestFit="1" customWidth="1"/>
    <col min="15641" max="15642" width="11.6640625" bestFit="1" customWidth="1"/>
    <col min="15644" max="15667" width="13.6640625" bestFit="1" customWidth="1"/>
    <col min="15873" max="15873" width="7.83203125" customWidth="1"/>
    <col min="15874" max="15874" width="18.6640625" customWidth="1"/>
    <col min="15875" max="15875" width="11.83203125" customWidth="1"/>
    <col min="15876" max="15876" width="11.6640625" bestFit="1" customWidth="1"/>
    <col min="15877" max="15877" width="12.1640625" bestFit="1" customWidth="1"/>
    <col min="15878" max="15884" width="12.6640625" bestFit="1" customWidth="1"/>
    <col min="15885" max="15885" width="13.6640625" bestFit="1" customWidth="1"/>
    <col min="15886" max="15886" width="20.33203125" bestFit="1" customWidth="1"/>
    <col min="15887" max="15887" width="13.6640625" bestFit="1" customWidth="1"/>
    <col min="15888" max="15889" width="11.6640625" bestFit="1" customWidth="1"/>
    <col min="15897" max="15898" width="11.6640625" bestFit="1" customWidth="1"/>
    <col min="15900" max="15923" width="13.6640625" bestFit="1" customWidth="1"/>
    <col min="16129" max="16129" width="7.83203125" customWidth="1"/>
    <col min="16130" max="16130" width="18.6640625" customWidth="1"/>
    <col min="16131" max="16131" width="11.83203125" customWidth="1"/>
    <col min="16132" max="16132" width="11.6640625" bestFit="1" customWidth="1"/>
    <col min="16133" max="16133" width="12.1640625" bestFit="1" customWidth="1"/>
    <col min="16134" max="16140" width="12.6640625" bestFit="1" customWidth="1"/>
    <col min="16141" max="16141" width="13.6640625" bestFit="1" customWidth="1"/>
    <col min="16142" max="16142" width="20.33203125" bestFit="1" customWidth="1"/>
    <col min="16143" max="16143" width="13.6640625" bestFit="1" customWidth="1"/>
    <col min="16144" max="16145" width="11.6640625" bestFit="1" customWidth="1"/>
    <col min="16153" max="16154" width="11.6640625" bestFit="1" customWidth="1"/>
    <col min="16156" max="16179" width="13.6640625" bestFit="1" customWidth="1"/>
  </cols>
  <sheetData>
    <row r="1" spans="1:51" ht="18" x14ac:dyDescent="0.2">
      <c r="A1" s="89" t="s">
        <v>62</v>
      </c>
      <c r="B1" s="89"/>
      <c r="C1" s="90"/>
    </row>
    <row r="2" spans="1:51" x14ac:dyDescent="0.2">
      <c r="A2" s="238" t="s">
        <v>63</v>
      </c>
      <c r="B2" s="239"/>
      <c r="C2" s="91"/>
      <c r="D2" s="92" t="s">
        <v>64</v>
      </c>
      <c r="E2" s="93"/>
      <c r="F2" s="93"/>
      <c r="G2" s="93"/>
      <c r="H2" s="93"/>
      <c r="I2" s="93"/>
      <c r="J2" s="93"/>
      <c r="K2" s="94"/>
    </row>
    <row r="3" spans="1:51" x14ac:dyDescent="0.2">
      <c r="A3" s="240" t="s">
        <v>65</v>
      </c>
      <c r="B3" s="241"/>
      <c r="C3" s="97"/>
      <c r="D3" s="98" t="s">
        <v>66</v>
      </c>
      <c r="E3" s="99"/>
      <c r="F3" s="99"/>
      <c r="G3" s="99"/>
      <c r="H3" s="99"/>
      <c r="I3" s="99"/>
      <c r="J3" s="99"/>
      <c r="K3" s="100"/>
      <c r="M3" s="101"/>
      <c r="N3" t="s">
        <v>67</v>
      </c>
      <c r="AN3" t="s">
        <v>68</v>
      </c>
    </row>
    <row r="4" spans="1:51" x14ac:dyDescent="0.2"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</row>
    <row r="5" spans="1:51" ht="12.75" customHeight="1" x14ac:dyDescent="0.2">
      <c r="A5" s="102">
        <v>1</v>
      </c>
      <c r="B5" s="103"/>
      <c r="C5" s="104" t="s">
        <v>69</v>
      </c>
      <c r="D5" s="105">
        <v>1</v>
      </c>
      <c r="E5" s="106">
        <v>2</v>
      </c>
      <c r="F5" s="106">
        <v>3</v>
      </c>
      <c r="G5" s="106">
        <v>4</v>
      </c>
      <c r="H5" s="106">
        <v>5</v>
      </c>
      <c r="I5" s="106">
        <v>6</v>
      </c>
      <c r="J5" s="106">
        <v>7</v>
      </c>
      <c r="K5" s="106">
        <v>8</v>
      </c>
      <c r="L5" s="106">
        <v>9</v>
      </c>
      <c r="M5" s="106">
        <v>10</v>
      </c>
      <c r="N5" s="106">
        <v>11</v>
      </c>
      <c r="O5" s="106">
        <v>12</v>
      </c>
      <c r="P5" s="106">
        <v>13</v>
      </c>
      <c r="Q5" s="106">
        <v>14</v>
      </c>
      <c r="R5" s="106">
        <v>15</v>
      </c>
      <c r="S5" s="106">
        <v>16</v>
      </c>
      <c r="T5" s="106">
        <v>17</v>
      </c>
      <c r="U5" s="106">
        <v>18</v>
      </c>
      <c r="V5" s="106">
        <v>19</v>
      </c>
      <c r="W5" s="106">
        <v>20</v>
      </c>
      <c r="X5" s="106">
        <v>21</v>
      </c>
      <c r="Y5" s="106">
        <v>22</v>
      </c>
      <c r="Z5" s="106">
        <v>23</v>
      </c>
      <c r="AA5" s="106">
        <v>24</v>
      </c>
      <c r="AB5" s="106">
        <v>25</v>
      </c>
      <c r="AC5" s="106">
        <v>26</v>
      </c>
      <c r="AD5" s="106">
        <v>27</v>
      </c>
      <c r="AE5" s="106">
        <v>28</v>
      </c>
      <c r="AF5" s="106">
        <v>29</v>
      </c>
      <c r="AG5" s="106">
        <v>30</v>
      </c>
      <c r="AH5" s="106">
        <v>31</v>
      </c>
      <c r="AI5" s="106">
        <v>32</v>
      </c>
      <c r="AJ5" s="106">
        <v>33</v>
      </c>
      <c r="AK5" s="106">
        <v>34</v>
      </c>
      <c r="AL5" s="106">
        <v>35</v>
      </c>
      <c r="AM5" s="106">
        <v>36</v>
      </c>
      <c r="AN5" s="106">
        <v>37</v>
      </c>
      <c r="AO5" s="106">
        <v>38</v>
      </c>
      <c r="AP5" s="106">
        <v>39</v>
      </c>
      <c r="AQ5" s="106">
        <v>40</v>
      </c>
      <c r="AR5" s="106">
        <v>41</v>
      </c>
      <c r="AS5" s="106">
        <v>42</v>
      </c>
      <c r="AT5" s="106">
        <v>43</v>
      </c>
      <c r="AU5" s="106">
        <v>44</v>
      </c>
      <c r="AV5" s="106">
        <v>45</v>
      </c>
      <c r="AW5" s="106">
        <v>46</v>
      </c>
      <c r="AX5" s="106">
        <v>47</v>
      </c>
      <c r="AY5" s="107">
        <v>48</v>
      </c>
    </row>
    <row r="6" spans="1:51" x14ac:dyDescent="0.2">
      <c r="A6" s="108"/>
      <c r="B6" s="109"/>
      <c r="C6" s="110" t="s">
        <v>70</v>
      </c>
      <c r="D6" s="111">
        <v>43466</v>
      </c>
      <c r="E6" s="112">
        <v>43497</v>
      </c>
      <c r="F6" s="112">
        <v>43525</v>
      </c>
      <c r="G6" s="112">
        <v>43556</v>
      </c>
      <c r="H6" s="112">
        <v>43586</v>
      </c>
      <c r="I6" s="112">
        <v>43617</v>
      </c>
      <c r="J6" s="112">
        <v>43647</v>
      </c>
      <c r="K6" s="112">
        <v>43678</v>
      </c>
      <c r="L6" s="112">
        <v>43709</v>
      </c>
      <c r="M6" s="112">
        <v>43739</v>
      </c>
      <c r="N6" s="112">
        <v>43770</v>
      </c>
      <c r="O6" s="112">
        <v>43800</v>
      </c>
      <c r="P6" s="112">
        <v>43831</v>
      </c>
      <c r="Q6" s="112">
        <v>43862</v>
      </c>
      <c r="R6" s="112">
        <v>43891</v>
      </c>
      <c r="S6" s="112">
        <v>43922</v>
      </c>
      <c r="T6" s="112">
        <v>43952</v>
      </c>
      <c r="U6" s="112">
        <v>43983</v>
      </c>
      <c r="V6" s="112">
        <v>44013</v>
      </c>
      <c r="W6" s="112">
        <v>44044</v>
      </c>
      <c r="X6" s="112">
        <v>44075</v>
      </c>
      <c r="Y6" s="112">
        <v>44105</v>
      </c>
      <c r="Z6" s="112">
        <v>44136</v>
      </c>
      <c r="AA6" s="112">
        <v>44166</v>
      </c>
      <c r="AB6" s="112">
        <v>44197</v>
      </c>
      <c r="AC6" s="112">
        <v>44228</v>
      </c>
      <c r="AD6" s="112">
        <v>44256</v>
      </c>
      <c r="AE6" s="112">
        <v>44287</v>
      </c>
      <c r="AF6" s="112">
        <v>44317</v>
      </c>
      <c r="AG6" s="112">
        <v>44348</v>
      </c>
      <c r="AH6" s="112">
        <v>44378</v>
      </c>
      <c r="AI6" s="112">
        <v>44409</v>
      </c>
      <c r="AJ6" s="112">
        <v>44440</v>
      </c>
      <c r="AK6" s="112">
        <v>44470</v>
      </c>
      <c r="AL6" s="112">
        <v>44501</v>
      </c>
      <c r="AM6" s="112">
        <v>44531</v>
      </c>
      <c r="AN6" s="112">
        <v>44562</v>
      </c>
      <c r="AO6" s="112">
        <v>44593</v>
      </c>
      <c r="AP6" s="112">
        <v>44621</v>
      </c>
      <c r="AQ6" s="112">
        <v>44652</v>
      </c>
      <c r="AR6" s="112">
        <v>44682</v>
      </c>
      <c r="AS6" s="112">
        <v>44713</v>
      </c>
      <c r="AT6" s="112">
        <v>44743</v>
      </c>
      <c r="AU6" s="112">
        <v>44774</v>
      </c>
      <c r="AV6" s="112">
        <v>44805</v>
      </c>
      <c r="AW6" s="112">
        <v>44835</v>
      </c>
      <c r="AX6" s="112">
        <v>44866</v>
      </c>
      <c r="AY6" s="113">
        <v>44896</v>
      </c>
    </row>
    <row r="7" spans="1:51" x14ac:dyDescent="0.2">
      <c r="A7" s="238" t="s">
        <v>71</v>
      </c>
      <c r="B7" s="239"/>
      <c r="C7" s="114"/>
      <c r="D7" s="115">
        <f>INDEX([1]Data!C2:C18,'[1]Stationary Models'!$A$5)</f>
        <v>378052</v>
      </c>
      <c r="E7" s="115">
        <f>INDEX([1]Data!D2:D18,'[1]Stationary Models'!$A$5)</f>
        <v>395196</v>
      </c>
      <c r="F7" s="115">
        <f>INDEX([1]Data!E2:E18,'[1]Stationary Models'!$A$5)</f>
        <v>364619</v>
      </c>
      <c r="G7" s="115">
        <f>INDEX([1]Data!F2:F18,'[1]Stationary Models'!$A$5)</f>
        <v>383309</v>
      </c>
      <c r="H7" s="115">
        <f>INDEX([1]Data!G2:G18,'[1]Stationary Models'!$A$5)</f>
        <v>380548</v>
      </c>
      <c r="I7" s="115">
        <f>INDEX([1]Data!H2:H18,'[1]Stationary Models'!$A$5)</f>
        <v>375811</v>
      </c>
      <c r="J7" s="115">
        <f>INDEX([1]Data!I2:I18,'[1]Stationary Models'!$A$5)</f>
        <v>373479</v>
      </c>
      <c r="K7" s="115">
        <f>INDEX([1]Data!J2:J18,'[1]Stationary Models'!$A$5)</f>
        <v>377207</v>
      </c>
      <c r="L7" s="115">
        <f>INDEX([1]Data!K2:K18,'[1]Stationary Models'!$A$5)</f>
        <v>466521</v>
      </c>
      <c r="M7" s="115">
        <f>INDEX([1]Data!L2:L18,'[1]Stationary Models'!$A$5)</f>
        <v>427355</v>
      </c>
      <c r="N7" s="115">
        <f>INDEX([1]Data!M2:M18,'[1]Stationary Models'!$A$5)</f>
        <v>387079</v>
      </c>
      <c r="O7" s="115">
        <f>INDEX([1]Data!N2:N18,'[1]Stationary Models'!$A$5)</f>
        <v>420540</v>
      </c>
      <c r="P7" s="115">
        <f>INDEX([1]Data!O2:O18,'[1]Stationary Models'!$A$5)</f>
        <v>384777</v>
      </c>
      <c r="Q7" s="115">
        <f>INDEX([1]Data!P2:P18,'[1]Stationary Models'!$A$5)</f>
        <v>365258</v>
      </c>
      <c r="R7" s="115">
        <f>INDEX([1]Data!Q2:Q18,'[1]Stationary Models'!$A$5)</f>
        <v>382275</v>
      </c>
      <c r="S7" s="115">
        <f>INDEX([1]Data!R2:R18,'[1]Stationary Models'!$A$5)</f>
        <v>430733</v>
      </c>
      <c r="T7" s="115">
        <f>INDEX([1]Data!S2:S18,'[1]Stationary Models'!$A$5)</f>
        <v>377794</v>
      </c>
      <c r="U7" s="115">
        <f>INDEX([1]Data!T2:T18,'[1]Stationary Models'!$A$5)</f>
        <v>396782</v>
      </c>
      <c r="V7" s="115">
        <f>INDEX([1]Data!U2:U18,'[1]Stationary Models'!$A$5)</f>
        <v>428280</v>
      </c>
      <c r="W7" s="115">
        <f>INDEX([1]Data!V2:V18,'[1]Stationary Models'!$A$5)</f>
        <v>352746</v>
      </c>
      <c r="X7" s="115">
        <f>INDEX([1]Data!W2:W18,'[1]Stationary Models'!$A$5)</f>
        <v>375432</v>
      </c>
      <c r="Y7" s="115">
        <f>INDEX([1]Data!X2:X18,'[1]Stationary Models'!$A$5)</f>
        <v>401962</v>
      </c>
      <c r="Z7" s="115">
        <f>INDEX([1]Data!Y2:Y18,'[1]Stationary Models'!$A$5)</f>
        <v>363985</v>
      </c>
      <c r="AA7" s="115">
        <f>INDEX([1]Data!Z2:Z18,'[1]Stationary Models'!$A$5)</f>
        <v>378609</v>
      </c>
      <c r="AB7" s="115">
        <f>INDEX([1]Data!AA2:AA18,'[1]Stationary Models'!$A$5)</f>
        <v>408981</v>
      </c>
      <c r="AC7" s="115">
        <f>INDEX([1]Data!AB2:AB18,'[1]Stationary Models'!$A$5)</f>
        <v>386259</v>
      </c>
      <c r="AD7" s="115">
        <f>INDEX([1]Data!AC2:AC18,'[1]Stationary Models'!$A$5)</f>
        <v>390309</v>
      </c>
      <c r="AE7" s="115">
        <f>INDEX([1]Data!AD2:AD18,'[1]Stationary Models'!$A$5)</f>
        <v>415962</v>
      </c>
      <c r="AF7" s="115">
        <f>INDEX([1]Data!AE2:AE18,'[1]Stationary Models'!$A$5)</f>
        <v>379040</v>
      </c>
      <c r="AG7" s="115">
        <f>INDEX([1]Data!AF2:AF18,'[1]Stationary Models'!$A$5)</f>
        <v>375104</v>
      </c>
      <c r="AH7" s="115">
        <f>INDEX([1]Data!AG2:AG18,'[1]Stationary Models'!$A$5)</f>
        <v>388840</v>
      </c>
      <c r="AI7" s="115">
        <f>INDEX([1]Data!AH2:AH18,'[1]Stationary Models'!$A$5)</f>
        <v>356962</v>
      </c>
      <c r="AJ7" s="115">
        <f>INDEX([1]Data!AI2:AI18,'[1]Stationary Models'!$A$5)</f>
        <v>363273</v>
      </c>
      <c r="AK7" s="115">
        <f>INDEX([1]Data!AJ2:AJ18,'[1]Stationary Models'!$A$5)</f>
        <v>357854</v>
      </c>
      <c r="AL7" s="115">
        <f>INDEX([1]Data!AK2:AK18,'[1]Stationary Models'!$A$5)</f>
        <v>367430</v>
      </c>
      <c r="AM7" s="115">
        <f>INDEX([1]Data!AL2:AL18,'[1]Stationary Models'!$A$5)</f>
        <v>379770</v>
      </c>
      <c r="AN7" s="115">
        <f>INDEX([1]Data!AM2:AM18,'[1]Stationary Models'!$A$5)</f>
        <v>369900</v>
      </c>
      <c r="AO7" s="115">
        <f>INDEX([1]Data!AN2:AN18,'[1]Stationary Models'!$A$5)</f>
        <v>371455</v>
      </c>
      <c r="AP7" s="115">
        <f>INDEX([1]Data!AO2:AO18,'[1]Stationary Models'!$A$5)</f>
        <v>388846</v>
      </c>
      <c r="AQ7" s="115">
        <f>INDEX([1]Data!AP2:AP18,'[1]Stationary Models'!$A$5)</f>
        <v>382643</v>
      </c>
      <c r="AR7" s="115">
        <f>INDEX([1]Data!AQ2:AQ18,'[1]Stationary Models'!$A$5)</f>
        <v>389195</v>
      </c>
      <c r="AS7" s="115">
        <f>INDEX([1]Data!AR2:AR18,'[1]Stationary Models'!$A$5)</f>
        <v>371134</v>
      </c>
      <c r="AT7" s="115">
        <f>INDEX([1]Data!AS2:AS18,'[1]Stationary Models'!$A$5)</f>
        <v>366794</v>
      </c>
      <c r="AU7" s="116">
        <f>INDEX([1]Data!AT2:AT18,'[1]Stationary Models'!$A$5)</f>
        <v>368392</v>
      </c>
      <c r="AV7" s="116">
        <f>INDEX([1]Data!AU2:AU18,'[1]Stationary Models'!$A$5)</f>
        <v>396193</v>
      </c>
      <c r="AW7" s="116">
        <f>INDEX([1]Data!AV2:AV18,'[1]Stationary Models'!$A$5)</f>
        <v>374006</v>
      </c>
      <c r="AX7" s="116">
        <f>INDEX([1]Data!AW2:AW18,'[1]Stationary Models'!$A$5)</f>
        <v>419541</v>
      </c>
      <c r="AY7" s="116">
        <f>INDEX([1]Data!AX2:AX18,'[1]Stationary Models'!$A$5)</f>
        <v>428280</v>
      </c>
    </row>
    <row r="8" spans="1:51" x14ac:dyDescent="0.2">
      <c r="A8" s="95">
        <v>1</v>
      </c>
      <c r="B8" s="96"/>
      <c r="C8" s="117">
        <v>70</v>
      </c>
      <c r="D8" s="118" t="str">
        <f>IF(INDEX([1]Interventions!C3:C32,'[1]Stationary Models'!$A$8)&lt;&gt;0,INDEX([1]Interventions!C3:C32,'[1]Stationary Models'!$A$8)*$C$8/100*AVERAGE($D$7:$AY$7)+D7,"")</f>
        <v/>
      </c>
      <c r="E8" s="118" t="str">
        <f>IF(INDEX([1]Interventions!D3:D32,'[1]Stationary Models'!$A$8)&lt;&gt;0,INDEX([1]Interventions!D3:D32,'[1]Stationary Models'!$A$8)*$C$8/100*AVERAGE($D$7:$AY$7)+E7,"")</f>
        <v/>
      </c>
      <c r="F8" s="118" t="str">
        <f>IF(INDEX([1]Interventions!E3:E32,'[1]Stationary Models'!$A$8)&lt;&gt;0,INDEX([1]Interventions!E3:E32,'[1]Stationary Models'!$A$8)*$C$8/100*AVERAGE($D$7:$AY$7)+F7,"")</f>
        <v/>
      </c>
      <c r="G8" s="118" t="str">
        <f>IF(INDEX([1]Interventions!F3:F32,'[1]Stationary Models'!$A$8)&lt;&gt;0,INDEX([1]Interventions!F3:F32,'[1]Stationary Models'!$A$8)*$C$8/100*AVERAGE($D$7:$AY$7)+G7,"")</f>
        <v/>
      </c>
      <c r="H8" s="118" t="str">
        <f>IF(INDEX([1]Interventions!G3:G32,'[1]Stationary Models'!$A$8)&lt;&gt;0,INDEX([1]Interventions!G3:G32,'[1]Stationary Models'!$A$8)*$C$8/100*AVERAGE($D$7:$AY$7)+H7,"")</f>
        <v/>
      </c>
      <c r="I8" s="118" t="str">
        <f>IF(INDEX([1]Interventions!H3:H32,'[1]Stationary Models'!$A$8)&lt;&gt;0,INDEX([1]Interventions!H3:H32,'[1]Stationary Models'!$A$8)*$C$8/100*AVERAGE($D$7:$AY$7)+I7,"")</f>
        <v/>
      </c>
      <c r="J8" s="118" t="str">
        <f>IF(INDEX([1]Interventions!I3:I32,'[1]Stationary Models'!$A$8)&lt;&gt;0,INDEX([1]Interventions!I3:I32,'[1]Stationary Models'!$A$8)*$C$8/100*AVERAGE($D$7:$AY$7)+J7,"")</f>
        <v/>
      </c>
      <c r="K8" s="118" t="str">
        <f>IF(INDEX([1]Interventions!J3:J32,'[1]Stationary Models'!$A$8)&lt;&gt;0,INDEX([1]Interventions!J3:J32,'[1]Stationary Models'!$A$8)*$C$8/100*AVERAGE($D$7:$AY$7)+K7,"")</f>
        <v/>
      </c>
      <c r="L8" s="118" t="str">
        <f>IF(INDEX([1]Interventions!K3:K32,'[1]Stationary Models'!$A$8)&lt;&gt;0,INDEX([1]Interventions!K3:K32,'[1]Stationary Models'!$A$8)*$C$8/100*AVERAGE($D$7:$AY$7)+L7,"")</f>
        <v/>
      </c>
      <c r="M8" s="118" t="str">
        <f>IF(INDEX([1]Interventions!L3:L32,'[1]Stationary Models'!$A$8)&lt;&gt;0,INDEX([1]Interventions!L3:L32,'[1]Stationary Models'!$A$8)*$C$8/100*AVERAGE($D$7:$AY$7)+M7,"")</f>
        <v/>
      </c>
      <c r="N8" s="118" t="str">
        <f>IF(INDEX([1]Interventions!M3:M32,'[1]Stationary Models'!$A$8)&lt;&gt;0,INDEX([1]Interventions!M3:M32,'[1]Stationary Models'!$A$8)*$C$8/100*AVERAGE($D$7:$AY$7)+N7,"")</f>
        <v/>
      </c>
      <c r="O8" s="118" t="str">
        <f>IF(INDEX([1]Interventions!N3:N32,'[1]Stationary Models'!$A$8)&lt;&gt;0,INDEX([1]Interventions!N3:N32,'[1]Stationary Models'!$A$8)*$C$8/100*AVERAGE($D$7:$AY$7)+O7,"")</f>
        <v/>
      </c>
      <c r="P8" s="118" t="str">
        <f>IF(INDEX([1]Interventions!O3:O32,'[1]Stationary Models'!$A$8)&lt;&gt;0,INDEX([1]Interventions!O3:O32,'[1]Stationary Models'!$A$8)*$C$8/100*AVERAGE($D$7:$AY$7)+P7,"")</f>
        <v/>
      </c>
      <c r="Q8" s="118" t="str">
        <f>IF(INDEX([1]Interventions!P3:P32,'[1]Stationary Models'!$A$8)&lt;&gt;0,INDEX([1]Interventions!P3:P32,'[1]Stationary Models'!$A$8)*$C$8/100*AVERAGE($D$7:$AY$7)+Q7,"")</f>
        <v/>
      </c>
      <c r="R8" s="118" t="str">
        <f>IF(INDEX([1]Interventions!Q3:Q32,'[1]Stationary Models'!$A$8)&lt;&gt;0,INDEX([1]Interventions!Q3:Q32,'[1]Stationary Models'!$A$8)*$C$8/100*AVERAGE($D$7:$AY$7)+R7,"")</f>
        <v/>
      </c>
      <c r="S8" s="118" t="str">
        <f>IF(INDEX([1]Interventions!R3:R32,'[1]Stationary Models'!$A$8)&lt;&gt;0,INDEX([1]Interventions!R3:R32,'[1]Stationary Models'!$A$8)*$C$8/100*AVERAGE($D$7:$AY$7)+S7,"")</f>
        <v/>
      </c>
      <c r="T8" s="118" t="str">
        <f>IF(INDEX([1]Interventions!S3:S32,'[1]Stationary Models'!$A$8)&lt;&gt;0,INDEX([1]Interventions!S3:S32,'[1]Stationary Models'!$A$8)*$C$8/100*AVERAGE($D$7:$AY$7)+T7,"")</f>
        <v/>
      </c>
      <c r="U8" s="118" t="str">
        <f>IF(INDEX([1]Interventions!T3:T32,'[1]Stationary Models'!$A$8)&lt;&gt;0,INDEX([1]Interventions!T3:T32,'[1]Stationary Models'!$A$8)*$C$8/100*AVERAGE($D$7:$AY$7)+U7,"")</f>
        <v/>
      </c>
      <c r="V8" s="118" t="str">
        <f>IF(INDEX([1]Interventions!U3:U32,'[1]Stationary Models'!$A$8)&lt;&gt;0,INDEX([1]Interventions!U3:U32,'[1]Stationary Models'!$A$8)*$C$8/100*AVERAGE($D$7:$AY$7)+V7,"")</f>
        <v/>
      </c>
      <c r="W8" s="118" t="str">
        <f>IF(INDEX([1]Interventions!V3:V32,'[1]Stationary Models'!$A$8)&lt;&gt;0,INDEX([1]Interventions!V3:V32,'[1]Stationary Models'!$A$8)*$C$8/100*AVERAGE($D$7:$AY$7)+W7,"")</f>
        <v/>
      </c>
      <c r="X8" s="118" t="str">
        <f>IF(INDEX([1]Interventions!W3:W32,'[1]Stationary Models'!$A$8)&lt;&gt;0,INDEX([1]Interventions!W3:W32,'[1]Stationary Models'!$A$8)*$C$8/100*AVERAGE($D$7:$AY$7)+X7,"")</f>
        <v/>
      </c>
      <c r="Y8" s="118" t="str">
        <f>IF(INDEX([1]Interventions!X3:X32,'[1]Stationary Models'!$A$8)&lt;&gt;0,INDEX([1]Interventions!X3:X32,'[1]Stationary Models'!$A$8)*$C$8/100*AVERAGE($D$7:$AY$7)+Y7,"")</f>
        <v/>
      </c>
      <c r="Z8" s="118" t="str">
        <f>IF(INDEX([1]Interventions!Y3:Y32,'[1]Stationary Models'!$A$8)&lt;&gt;0,INDEX([1]Interventions!Y3:Y32,'[1]Stationary Models'!$A$8)*$C$8/100*AVERAGE($D$7:$AY$7)+Z7,"")</f>
        <v/>
      </c>
      <c r="AA8" s="118" t="str">
        <f>IF(INDEX([1]Interventions!Z3:Z32,'[1]Stationary Models'!$A$8)&lt;&gt;0,INDEX([1]Interventions!Z3:Z32,'[1]Stationary Models'!$A$8)*$C$8/100*AVERAGE($D$7:$AY$7)+AA7,"")</f>
        <v/>
      </c>
      <c r="AB8" s="118" t="str">
        <f>IF(INDEX([1]Interventions!AA3:AA32,'[1]Stationary Models'!$A$8)&lt;&gt;0,INDEX([1]Interventions!AA3:AA32,'[1]Stationary Models'!$A$8)*$C$8/100*AVERAGE($D$7:$AY$7)+AB7,"")</f>
        <v/>
      </c>
      <c r="AC8" s="118" t="str">
        <f>IF(INDEX([1]Interventions!AB3:AB32,'[1]Stationary Models'!$A$8)&lt;&gt;0,INDEX([1]Interventions!AB3:AB32,'[1]Stationary Models'!$A$8)*$C$8/100*AVERAGE($D$7:$AY$7)+AC7,"")</f>
        <v/>
      </c>
      <c r="AD8" s="118" t="str">
        <f>IF(INDEX([1]Interventions!AC3:AC32,'[1]Stationary Models'!$A$8)&lt;&gt;0,INDEX([1]Interventions!AC3:AC32,'[1]Stationary Models'!$A$8)*$C$8/100*AVERAGE($D$7:$AY$7)+AD7,"")</f>
        <v/>
      </c>
      <c r="AE8" s="118" t="str">
        <f>IF(INDEX([1]Interventions!AD3:AD32,'[1]Stationary Models'!$A$8)&lt;&gt;0,INDEX([1]Interventions!AD3:AD32,'[1]Stationary Models'!$A$8)*$C$8/100*AVERAGE($D$7:$AY$7)+AE7,"")</f>
        <v/>
      </c>
      <c r="AF8" s="118" t="str">
        <f>IF(INDEX([1]Interventions!AE3:AE32,'[1]Stationary Models'!$A$8)&lt;&gt;0,INDEX([1]Interventions!AE3:AE32,'[1]Stationary Models'!$A$8)*$C$8/100*AVERAGE($D$7:$AY$7)+AF7,"")</f>
        <v/>
      </c>
      <c r="AG8" s="118" t="str">
        <f>IF(INDEX([1]Interventions!AF3:AF32,'[1]Stationary Models'!$A$8)&lt;&gt;0,INDEX([1]Interventions!AF3:AF32,'[1]Stationary Models'!$A$8)*$C$8/100*AVERAGE($D$7:$AY$7)+AG7,"")</f>
        <v/>
      </c>
      <c r="AH8" s="118" t="str">
        <f>IF(INDEX([1]Interventions!AG3:AG32,'[1]Stationary Models'!$A$8)&lt;&gt;0,INDEX([1]Interventions!AG3:AG32,'[1]Stationary Models'!$A$8)*$C$8/100*AVERAGE($D$7:$AY$7)+AH7,"")</f>
        <v/>
      </c>
      <c r="AI8" s="118" t="str">
        <f>IF(INDEX([1]Interventions!AH3:AH32,'[1]Stationary Models'!$A$8)&lt;&gt;0,INDEX([1]Interventions!AH3:AH32,'[1]Stationary Models'!$A$8)*$C$8/100*AVERAGE($D$7:$AY$7)+AI7,"")</f>
        <v/>
      </c>
      <c r="AJ8" s="118" t="str">
        <f>IF(INDEX([1]Interventions!AI3:AI32,'[1]Stationary Models'!$A$8)&lt;&gt;0,INDEX([1]Interventions!AI3:AI32,'[1]Stationary Models'!$A$8)*$C$8/100*AVERAGE($D$7:$AY$7)+AJ7,"")</f>
        <v/>
      </c>
      <c r="AK8" s="118" t="str">
        <f>IF(INDEX([1]Interventions!AJ3:AJ32,'[1]Stationary Models'!$A$8)&lt;&gt;0,INDEX([1]Interventions!AJ3:AJ32,'[1]Stationary Models'!$A$8)*$C$8/100*AVERAGE($D$7:$AY$7)+AK7,"")</f>
        <v/>
      </c>
      <c r="AL8" s="118" t="str">
        <f>IF(INDEX([1]Interventions!AK3:AK32,'[1]Stationary Models'!$A$8)&lt;&gt;0,INDEX([1]Interventions!AK3:AK32,'[1]Stationary Models'!$A$8)*$C$8/100*AVERAGE($D$7:$AY$7)+AL7,"")</f>
        <v/>
      </c>
      <c r="AM8" s="118" t="str">
        <f>IF(INDEX([1]Interventions!AL3:AL32,'[1]Stationary Models'!$A$8)&lt;&gt;0,INDEX([1]Interventions!AL3:AL32,'[1]Stationary Models'!$A$8)*$C$8/100*AVERAGE($D$7:$AY$7)+AM7,"")</f>
        <v/>
      </c>
      <c r="AN8" s="119" t="str">
        <f>IF(INDEX([1]Interventions!AM3:AM32,'[1]Stationary Models'!$A$8)&lt;&gt;0,INDEX([1]Interventions!AM3:AM32,'[1]Stationary Models'!$A$8)*$C$8/100*AVERAGE($D$7:$AY$7)+AN7,"")</f>
        <v/>
      </c>
      <c r="AO8" s="119" t="str">
        <f>IF(INDEX([1]Interventions!AN3:AN32,'[1]Stationary Models'!$A$8)&lt;&gt;0,INDEX([1]Interventions!AN3:AN32,'[1]Stationary Models'!$A$8)*$C$8/100*AVERAGE($D$7:$AY$7)+AO7,"")</f>
        <v/>
      </c>
      <c r="AP8" s="119" t="str">
        <f>IF(INDEX([1]Interventions!AO3:AO32,'[1]Stationary Models'!$A$8)&lt;&gt;0,INDEX([1]Interventions!AO3:AO32,'[1]Stationary Models'!$A$8)*$C$8/100*AVERAGE($D$7:$AY$7)+AP7,"")</f>
        <v/>
      </c>
      <c r="AQ8" s="119" t="str">
        <f>IF(INDEX([1]Interventions!AP3:AP32,'[1]Stationary Models'!$A$8)&lt;&gt;0,INDEX([1]Interventions!AP3:AP32,'[1]Stationary Models'!$A$8)*$C$8/100*AVERAGE($D$7:$AY$7)+AQ7,"")</f>
        <v/>
      </c>
      <c r="AR8" s="119" t="str">
        <f>IF(INDEX([1]Interventions!AQ3:AQ32,'[1]Stationary Models'!$A$8)&lt;&gt;0,INDEX([1]Interventions!AQ3:AQ32,'[1]Stationary Models'!$A$8)*$C$8/100*AVERAGE($D$7:$AY$7)+AR7,"")</f>
        <v/>
      </c>
      <c r="AS8" s="119" t="str">
        <f>IF(INDEX([1]Interventions!AR3:AR32,'[1]Stationary Models'!$A$8)&lt;&gt;0,INDEX([1]Interventions!AR3:AR32,'[1]Stationary Models'!$A$8)*$C$8/100*AVERAGE($D$7:$AY$7)+AS7,"")</f>
        <v/>
      </c>
      <c r="AT8" s="119" t="str">
        <f>IF(INDEX([1]Interventions!AS3:AS32,'[1]Stationary Models'!$A$8)&lt;&gt;0,INDEX([1]Interventions!AS3:AS32,'[1]Stationary Models'!$A$8)*$C$8/100*AVERAGE($D$7:$AY$7)+AT7,"")</f>
        <v/>
      </c>
      <c r="AU8" s="119" t="str">
        <f>IF(INDEX([1]Interventions!AT3:AT32,'[1]Stationary Models'!$A$8)&lt;&gt;0,INDEX([1]Interventions!AT3:AT32,'[1]Stationary Models'!$A$8)*$C$8/100*AVERAGE($D$7:$AY$7)+AU7,"")</f>
        <v/>
      </c>
      <c r="AV8" s="119" t="str">
        <f>IF(INDEX([1]Interventions!AU3:AU32,'[1]Stationary Models'!$A$8)&lt;&gt;0,INDEX([1]Interventions!AU3:AU32,'[1]Stationary Models'!$A$8)*$C$8/100*AVERAGE($D$7:$AY$7)+AV7,"")</f>
        <v/>
      </c>
      <c r="AW8" s="119" t="str">
        <f>IF(INDEX([1]Interventions!AV3:AV32,'[1]Stationary Models'!$A$8)&lt;&gt;0,INDEX([1]Interventions!AV3:AV32,'[1]Stationary Models'!$A$8)*$C$8/100*AVERAGE($D$7:$AY$7)+AW7,"")</f>
        <v/>
      </c>
      <c r="AX8" s="119" t="str">
        <f>IF(INDEX([1]Interventions!AW3:AW32,'[1]Stationary Models'!$A$8)&lt;&gt;0,INDEX([1]Interventions!AW3:AW32,'[1]Stationary Models'!$A$8)*$C$8/100*AVERAGE($D$7:$AY$7)+AX7,"")</f>
        <v/>
      </c>
      <c r="AY8" s="119" t="str">
        <f>IF(INDEX([1]Interventions!AX3:AX32,'[1]Stationary Models'!$A$8)&lt;&gt;0,INDEX([1]Interventions!AX3:AX32,'[1]Stationary Models'!$A$8)*$C$8/100*AVERAGE($D$7:$AY$7)+AY7,"")</f>
        <v/>
      </c>
    </row>
    <row r="9" spans="1:51" x14ac:dyDescent="0.2">
      <c r="A9" s="240" t="s">
        <v>72</v>
      </c>
      <c r="B9" s="241"/>
      <c r="C9" s="114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</row>
    <row r="10" spans="1:51" x14ac:dyDescent="0.2">
      <c r="A10" s="240" t="s">
        <v>73</v>
      </c>
      <c r="B10" s="241"/>
      <c r="C10" s="121"/>
      <c r="D10" s="122">
        <f>IF(D9&lt;&gt;"",D9,IF(D8&lt;&gt;"",D8,D7))</f>
        <v>378052</v>
      </c>
      <c r="E10" s="122">
        <f t="shared" ref="E10:AY10" si="0">IF(E9&lt;&gt;"",E9,IF(E8&lt;&gt;"",E8,E7))</f>
        <v>395196</v>
      </c>
      <c r="F10" s="122">
        <f t="shared" si="0"/>
        <v>364619</v>
      </c>
      <c r="G10" s="122">
        <f t="shared" si="0"/>
        <v>383309</v>
      </c>
      <c r="H10" s="122">
        <f t="shared" si="0"/>
        <v>380548</v>
      </c>
      <c r="I10" s="122">
        <f t="shared" si="0"/>
        <v>375811</v>
      </c>
      <c r="J10" s="122">
        <f t="shared" si="0"/>
        <v>373479</v>
      </c>
      <c r="K10" s="122">
        <f t="shared" si="0"/>
        <v>377207</v>
      </c>
      <c r="L10" s="122">
        <f t="shared" si="0"/>
        <v>466521</v>
      </c>
      <c r="M10" s="122">
        <f t="shared" si="0"/>
        <v>427355</v>
      </c>
      <c r="N10" s="122">
        <f t="shared" si="0"/>
        <v>387079</v>
      </c>
      <c r="O10" s="122">
        <f t="shared" si="0"/>
        <v>420540</v>
      </c>
      <c r="P10" s="122">
        <f t="shared" si="0"/>
        <v>384777</v>
      </c>
      <c r="Q10" s="122">
        <f t="shared" si="0"/>
        <v>365258</v>
      </c>
      <c r="R10" s="122">
        <f t="shared" si="0"/>
        <v>382275</v>
      </c>
      <c r="S10" s="122">
        <f t="shared" si="0"/>
        <v>430733</v>
      </c>
      <c r="T10" s="122">
        <f t="shared" si="0"/>
        <v>377794</v>
      </c>
      <c r="U10" s="122">
        <f t="shared" si="0"/>
        <v>396782</v>
      </c>
      <c r="V10" s="122">
        <f t="shared" si="0"/>
        <v>428280</v>
      </c>
      <c r="W10" s="122">
        <f t="shared" si="0"/>
        <v>352746</v>
      </c>
      <c r="X10" s="122">
        <f t="shared" si="0"/>
        <v>375432</v>
      </c>
      <c r="Y10" s="122">
        <f t="shared" si="0"/>
        <v>401962</v>
      </c>
      <c r="Z10" s="122">
        <f t="shared" si="0"/>
        <v>363985</v>
      </c>
      <c r="AA10" s="122">
        <f t="shared" si="0"/>
        <v>378609</v>
      </c>
      <c r="AB10" s="122">
        <f t="shared" si="0"/>
        <v>408981</v>
      </c>
      <c r="AC10" s="122">
        <f t="shared" si="0"/>
        <v>386259</v>
      </c>
      <c r="AD10" s="122">
        <f t="shared" si="0"/>
        <v>390309</v>
      </c>
      <c r="AE10" s="122">
        <f t="shared" si="0"/>
        <v>415962</v>
      </c>
      <c r="AF10" s="122">
        <f t="shared" si="0"/>
        <v>379040</v>
      </c>
      <c r="AG10" s="122">
        <f t="shared" si="0"/>
        <v>375104</v>
      </c>
      <c r="AH10" s="122">
        <f t="shared" si="0"/>
        <v>388840</v>
      </c>
      <c r="AI10" s="122">
        <f t="shared" si="0"/>
        <v>356962</v>
      </c>
      <c r="AJ10" s="122">
        <f t="shared" si="0"/>
        <v>363273</v>
      </c>
      <c r="AK10" s="122">
        <f t="shared" si="0"/>
        <v>357854</v>
      </c>
      <c r="AL10" s="122">
        <f t="shared" si="0"/>
        <v>367430</v>
      </c>
      <c r="AM10" s="122">
        <f t="shared" si="0"/>
        <v>379770</v>
      </c>
      <c r="AN10" s="122">
        <f t="shared" si="0"/>
        <v>369900</v>
      </c>
      <c r="AO10" s="122">
        <f t="shared" si="0"/>
        <v>371455</v>
      </c>
      <c r="AP10" s="122">
        <f t="shared" si="0"/>
        <v>388846</v>
      </c>
      <c r="AQ10" s="122">
        <f t="shared" si="0"/>
        <v>382643</v>
      </c>
      <c r="AR10" s="122">
        <f t="shared" si="0"/>
        <v>389195</v>
      </c>
      <c r="AS10" s="122">
        <f t="shared" si="0"/>
        <v>371134</v>
      </c>
      <c r="AT10" s="122">
        <f t="shared" si="0"/>
        <v>366794</v>
      </c>
      <c r="AU10" s="123">
        <f t="shared" si="0"/>
        <v>368392</v>
      </c>
      <c r="AV10" s="123">
        <f t="shared" si="0"/>
        <v>396193</v>
      </c>
      <c r="AW10" s="123">
        <f t="shared" si="0"/>
        <v>374006</v>
      </c>
      <c r="AX10" s="123">
        <f t="shared" si="0"/>
        <v>419541</v>
      </c>
      <c r="AY10" s="123">
        <f t="shared" si="0"/>
        <v>428280</v>
      </c>
    </row>
    <row r="14" spans="1:51" x14ac:dyDescent="0.2">
      <c r="C14" s="124" t="str">
        <f ca="1">"Time Series - Row "&amp;OFFSET(A40,C51,0)&amp;" &amp; Absolute Errors"</f>
        <v>Time Series - Row VIII &amp; Absolute Errors</v>
      </c>
    </row>
    <row r="38" spans="1:51" ht="12.75" customHeight="1" x14ac:dyDescent="0.2">
      <c r="A38" s="236" t="s">
        <v>74</v>
      </c>
      <c r="B38" s="237"/>
      <c r="C38" s="125" t="s">
        <v>69</v>
      </c>
      <c r="D38" s="105">
        <f t="shared" ref="D38:AY39" si="1">IF(D5="","",D5)</f>
        <v>1</v>
      </c>
      <c r="E38" s="106">
        <f t="shared" si="1"/>
        <v>2</v>
      </c>
      <c r="F38" s="106">
        <f t="shared" si="1"/>
        <v>3</v>
      </c>
      <c r="G38" s="106">
        <f t="shared" si="1"/>
        <v>4</v>
      </c>
      <c r="H38" s="106">
        <f t="shared" si="1"/>
        <v>5</v>
      </c>
      <c r="I38" s="106">
        <f t="shared" si="1"/>
        <v>6</v>
      </c>
      <c r="J38" s="106">
        <f t="shared" si="1"/>
        <v>7</v>
      </c>
      <c r="K38" s="106">
        <f t="shared" si="1"/>
        <v>8</v>
      </c>
      <c r="L38" s="106">
        <f t="shared" si="1"/>
        <v>9</v>
      </c>
      <c r="M38" s="106">
        <f t="shared" si="1"/>
        <v>10</v>
      </c>
      <c r="N38" s="106">
        <f t="shared" si="1"/>
        <v>11</v>
      </c>
      <c r="O38" s="106">
        <f t="shared" si="1"/>
        <v>12</v>
      </c>
      <c r="P38" s="106">
        <f t="shared" si="1"/>
        <v>13</v>
      </c>
      <c r="Q38" s="106">
        <f t="shared" si="1"/>
        <v>14</v>
      </c>
      <c r="R38" s="106">
        <f t="shared" si="1"/>
        <v>15</v>
      </c>
      <c r="S38" s="106">
        <f t="shared" si="1"/>
        <v>16</v>
      </c>
      <c r="T38" s="106">
        <f t="shared" si="1"/>
        <v>17</v>
      </c>
      <c r="U38" s="106">
        <f t="shared" si="1"/>
        <v>18</v>
      </c>
      <c r="V38" s="106">
        <f t="shared" si="1"/>
        <v>19</v>
      </c>
      <c r="W38" s="106">
        <f t="shared" si="1"/>
        <v>20</v>
      </c>
      <c r="X38" s="106">
        <f t="shared" si="1"/>
        <v>21</v>
      </c>
      <c r="Y38" s="106">
        <f t="shared" si="1"/>
        <v>22</v>
      </c>
      <c r="Z38" s="106">
        <f t="shared" si="1"/>
        <v>23</v>
      </c>
      <c r="AA38" s="106">
        <f t="shared" si="1"/>
        <v>24</v>
      </c>
      <c r="AB38" s="106">
        <f t="shared" si="1"/>
        <v>25</v>
      </c>
      <c r="AC38" s="106">
        <f t="shared" si="1"/>
        <v>26</v>
      </c>
      <c r="AD38" s="106">
        <f t="shared" si="1"/>
        <v>27</v>
      </c>
      <c r="AE38" s="106">
        <f t="shared" si="1"/>
        <v>28</v>
      </c>
      <c r="AF38" s="106">
        <f t="shared" si="1"/>
        <v>29</v>
      </c>
      <c r="AG38" s="106">
        <f t="shared" si="1"/>
        <v>30</v>
      </c>
      <c r="AH38" s="106">
        <f t="shared" si="1"/>
        <v>31</v>
      </c>
      <c r="AI38" s="106">
        <f t="shared" si="1"/>
        <v>32</v>
      </c>
      <c r="AJ38" s="106">
        <f t="shared" si="1"/>
        <v>33</v>
      </c>
      <c r="AK38" s="106">
        <f t="shared" si="1"/>
        <v>34</v>
      </c>
      <c r="AL38" s="106">
        <f t="shared" si="1"/>
        <v>35</v>
      </c>
      <c r="AM38" s="106">
        <f t="shared" si="1"/>
        <v>36</v>
      </c>
      <c r="AN38" s="106">
        <f t="shared" si="1"/>
        <v>37</v>
      </c>
      <c r="AO38" s="106">
        <f t="shared" si="1"/>
        <v>38</v>
      </c>
      <c r="AP38" s="106">
        <f t="shared" si="1"/>
        <v>39</v>
      </c>
      <c r="AQ38" s="106">
        <f t="shared" si="1"/>
        <v>40</v>
      </c>
      <c r="AR38" s="106">
        <f t="shared" si="1"/>
        <v>41</v>
      </c>
      <c r="AS38" s="106">
        <f t="shared" si="1"/>
        <v>42</v>
      </c>
      <c r="AT38" s="106">
        <f t="shared" si="1"/>
        <v>43</v>
      </c>
      <c r="AU38" s="106">
        <f t="shared" si="1"/>
        <v>44</v>
      </c>
      <c r="AV38" s="106">
        <f t="shared" si="1"/>
        <v>45</v>
      </c>
      <c r="AW38" s="106">
        <f t="shared" si="1"/>
        <v>46</v>
      </c>
      <c r="AX38" s="106">
        <f t="shared" si="1"/>
        <v>47</v>
      </c>
      <c r="AY38" s="107">
        <f t="shared" si="1"/>
        <v>48</v>
      </c>
    </row>
    <row r="39" spans="1:51" ht="12.75" customHeight="1" x14ac:dyDescent="0.2">
      <c r="A39" s="126" t="s">
        <v>75</v>
      </c>
      <c r="B39" s="127"/>
      <c r="C39" s="128" t="s">
        <v>76</v>
      </c>
      <c r="D39" s="129">
        <f t="shared" si="1"/>
        <v>43466</v>
      </c>
      <c r="E39" s="129">
        <f t="shared" si="1"/>
        <v>43497</v>
      </c>
      <c r="F39" s="129">
        <f t="shared" si="1"/>
        <v>43525</v>
      </c>
      <c r="G39" s="129">
        <f t="shared" si="1"/>
        <v>43556</v>
      </c>
      <c r="H39" s="129">
        <f t="shared" si="1"/>
        <v>43586</v>
      </c>
      <c r="I39" s="129">
        <f t="shared" si="1"/>
        <v>43617</v>
      </c>
      <c r="J39" s="129">
        <f t="shared" si="1"/>
        <v>43647</v>
      </c>
      <c r="K39" s="129">
        <f t="shared" si="1"/>
        <v>43678</v>
      </c>
      <c r="L39" s="129">
        <f t="shared" si="1"/>
        <v>43709</v>
      </c>
      <c r="M39" s="129">
        <f t="shared" si="1"/>
        <v>43739</v>
      </c>
      <c r="N39" s="129">
        <f t="shared" si="1"/>
        <v>43770</v>
      </c>
      <c r="O39" s="129">
        <f t="shared" si="1"/>
        <v>43800</v>
      </c>
      <c r="P39" s="129">
        <f t="shared" si="1"/>
        <v>43831</v>
      </c>
      <c r="Q39" s="129">
        <f t="shared" si="1"/>
        <v>43862</v>
      </c>
      <c r="R39" s="129">
        <f t="shared" si="1"/>
        <v>43891</v>
      </c>
      <c r="S39" s="129">
        <f t="shared" si="1"/>
        <v>43922</v>
      </c>
      <c r="T39" s="129">
        <f t="shared" si="1"/>
        <v>43952</v>
      </c>
      <c r="U39" s="129">
        <f t="shared" si="1"/>
        <v>43983</v>
      </c>
      <c r="V39" s="129">
        <f t="shared" si="1"/>
        <v>44013</v>
      </c>
      <c r="W39" s="129">
        <f t="shared" si="1"/>
        <v>44044</v>
      </c>
      <c r="X39" s="129">
        <f t="shared" si="1"/>
        <v>44075</v>
      </c>
      <c r="Y39" s="129">
        <f t="shared" si="1"/>
        <v>44105</v>
      </c>
      <c r="Z39" s="129">
        <f t="shared" si="1"/>
        <v>44136</v>
      </c>
      <c r="AA39" s="129">
        <f t="shared" si="1"/>
        <v>44166</v>
      </c>
      <c r="AB39" s="129">
        <f t="shared" si="1"/>
        <v>44197</v>
      </c>
      <c r="AC39" s="129">
        <f t="shared" si="1"/>
        <v>44228</v>
      </c>
      <c r="AD39" s="129">
        <f t="shared" si="1"/>
        <v>44256</v>
      </c>
      <c r="AE39" s="129">
        <f t="shared" si="1"/>
        <v>44287</v>
      </c>
      <c r="AF39" s="129">
        <f t="shared" si="1"/>
        <v>44317</v>
      </c>
      <c r="AG39" s="129">
        <f t="shared" si="1"/>
        <v>44348</v>
      </c>
      <c r="AH39" s="129">
        <f t="shared" si="1"/>
        <v>44378</v>
      </c>
      <c r="AI39" s="129">
        <f t="shared" si="1"/>
        <v>44409</v>
      </c>
      <c r="AJ39" s="129">
        <f t="shared" si="1"/>
        <v>44440</v>
      </c>
      <c r="AK39" s="129">
        <f t="shared" si="1"/>
        <v>44470</v>
      </c>
      <c r="AL39" s="129">
        <f t="shared" si="1"/>
        <v>44501</v>
      </c>
      <c r="AM39" s="129">
        <f t="shared" si="1"/>
        <v>44531</v>
      </c>
      <c r="AN39" s="129">
        <f t="shared" si="1"/>
        <v>44562</v>
      </c>
      <c r="AO39" s="129">
        <f t="shared" si="1"/>
        <v>44593</v>
      </c>
      <c r="AP39" s="129">
        <f t="shared" si="1"/>
        <v>44621</v>
      </c>
      <c r="AQ39" s="129">
        <f t="shared" si="1"/>
        <v>44652</v>
      </c>
      <c r="AR39" s="129">
        <f t="shared" si="1"/>
        <v>44682</v>
      </c>
      <c r="AS39" s="129">
        <f t="shared" si="1"/>
        <v>44713</v>
      </c>
      <c r="AT39" s="129">
        <f t="shared" si="1"/>
        <v>44743</v>
      </c>
      <c r="AU39" s="129">
        <f t="shared" si="1"/>
        <v>44774</v>
      </c>
      <c r="AV39" s="129">
        <f t="shared" si="1"/>
        <v>44805</v>
      </c>
      <c r="AW39" s="129">
        <f t="shared" si="1"/>
        <v>44835</v>
      </c>
      <c r="AX39" s="129">
        <f t="shared" si="1"/>
        <v>44866</v>
      </c>
      <c r="AY39" s="130">
        <f t="shared" si="1"/>
        <v>44896</v>
      </c>
    </row>
    <row r="40" spans="1:51" x14ac:dyDescent="0.2">
      <c r="A40" s="131" t="s">
        <v>77</v>
      </c>
      <c r="B40" s="132"/>
      <c r="C40" s="133" t="s">
        <v>78</v>
      </c>
      <c r="D40" s="118">
        <f t="shared" ref="D40:AY40" si="2">D10</f>
        <v>378052</v>
      </c>
      <c r="E40" s="118">
        <f t="shared" si="2"/>
        <v>395196</v>
      </c>
      <c r="F40" s="118">
        <f t="shared" si="2"/>
        <v>364619</v>
      </c>
      <c r="G40" s="118">
        <f t="shared" si="2"/>
        <v>383309</v>
      </c>
      <c r="H40" s="118">
        <f t="shared" si="2"/>
        <v>380548</v>
      </c>
      <c r="I40" s="118">
        <f t="shared" si="2"/>
        <v>375811</v>
      </c>
      <c r="J40" s="118">
        <f t="shared" si="2"/>
        <v>373479</v>
      </c>
      <c r="K40" s="118">
        <f t="shared" si="2"/>
        <v>377207</v>
      </c>
      <c r="L40" s="118">
        <f t="shared" si="2"/>
        <v>466521</v>
      </c>
      <c r="M40" s="118">
        <f t="shared" si="2"/>
        <v>427355</v>
      </c>
      <c r="N40" s="118">
        <f t="shared" si="2"/>
        <v>387079</v>
      </c>
      <c r="O40" s="118">
        <f t="shared" si="2"/>
        <v>420540</v>
      </c>
      <c r="P40" s="118">
        <f t="shared" si="2"/>
        <v>384777</v>
      </c>
      <c r="Q40" s="118">
        <f t="shared" si="2"/>
        <v>365258</v>
      </c>
      <c r="R40" s="118">
        <f t="shared" si="2"/>
        <v>382275</v>
      </c>
      <c r="S40" s="118">
        <f t="shared" si="2"/>
        <v>430733</v>
      </c>
      <c r="T40" s="118">
        <f t="shared" si="2"/>
        <v>377794</v>
      </c>
      <c r="U40" s="118">
        <f t="shared" si="2"/>
        <v>396782</v>
      </c>
      <c r="V40" s="118">
        <f t="shared" si="2"/>
        <v>428280</v>
      </c>
      <c r="W40" s="118">
        <f t="shared" si="2"/>
        <v>352746</v>
      </c>
      <c r="X40" s="118">
        <f t="shared" si="2"/>
        <v>375432</v>
      </c>
      <c r="Y40" s="118">
        <f t="shared" si="2"/>
        <v>401962</v>
      </c>
      <c r="Z40" s="118">
        <f t="shared" si="2"/>
        <v>363985</v>
      </c>
      <c r="AA40" s="118">
        <f t="shared" si="2"/>
        <v>378609</v>
      </c>
      <c r="AB40" s="118">
        <f t="shared" si="2"/>
        <v>408981</v>
      </c>
      <c r="AC40" s="118">
        <f t="shared" si="2"/>
        <v>386259</v>
      </c>
      <c r="AD40" s="118">
        <f t="shared" si="2"/>
        <v>390309</v>
      </c>
      <c r="AE40" s="118">
        <f t="shared" si="2"/>
        <v>415962</v>
      </c>
      <c r="AF40" s="118">
        <f t="shared" si="2"/>
        <v>379040</v>
      </c>
      <c r="AG40" s="118">
        <f t="shared" si="2"/>
        <v>375104</v>
      </c>
      <c r="AH40" s="118">
        <f t="shared" si="2"/>
        <v>388840</v>
      </c>
      <c r="AI40" s="118">
        <f t="shared" si="2"/>
        <v>356962</v>
      </c>
      <c r="AJ40" s="118">
        <f t="shared" si="2"/>
        <v>363273</v>
      </c>
      <c r="AK40" s="118">
        <f t="shared" si="2"/>
        <v>357854</v>
      </c>
      <c r="AL40" s="118">
        <f t="shared" si="2"/>
        <v>367430</v>
      </c>
      <c r="AM40" s="118">
        <f t="shared" si="2"/>
        <v>379770</v>
      </c>
      <c r="AN40" s="118">
        <f t="shared" si="2"/>
        <v>369900</v>
      </c>
      <c r="AO40" s="118">
        <f t="shared" si="2"/>
        <v>371455</v>
      </c>
      <c r="AP40" s="118">
        <f t="shared" si="2"/>
        <v>388846</v>
      </c>
      <c r="AQ40" s="118">
        <f t="shared" si="2"/>
        <v>382643</v>
      </c>
      <c r="AR40" s="118">
        <f t="shared" si="2"/>
        <v>389195</v>
      </c>
      <c r="AS40" s="118">
        <f t="shared" si="2"/>
        <v>371134</v>
      </c>
      <c r="AT40" s="118">
        <f t="shared" si="2"/>
        <v>366794</v>
      </c>
      <c r="AU40" s="118">
        <f t="shared" si="2"/>
        <v>368392</v>
      </c>
      <c r="AV40" s="118">
        <f t="shared" si="2"/>
        <v>396193</v>
      </c>
      <c r="AW40" s="118">
        <f>AW10</f>
        <v>374006</v>
      </c>
      <c r="AX40" s="118">
        <f>AX10</f>
        <v>419541</v>
      </c>
      <c r="AY40" s="118">
        <f t="shared" si="2"/>
        <v>428280</v>
      </c>
    </row>
    <row r="41" spans="1:51" x14ac:dyDescent="0.2">
      <c r="A41" s="134" t="s">
        <v>79</v>
      </c>
      <c r="B41" s="135" t="s">
        <v>80</v>
      </c>
      <c r="C41" s="136"/>
      <c r="D41" s="137">
        <f>D40</f>
        <v>378052</v>
      </c>
      <c r="E41" s="137">
        <f t="shared" ref="E41:AS41" si="3">E40</f>
        <v>395196</v>
      </c>
      <c r="F41" s="137">
        <f>F40</f>
        <v>364619</v>
      </c>
      <c r="G41" s="137">
        <f t="shared" si="3"/>
        <v>383309</v>
      </c>
      <c r="H41" s="137">
        <f t="shared" si="3"/>
        <v>380548</v>
      </c>
      <c r="I41" s="137">
        <f>I40</f>
        <v>375811</v>
      </c>
      <c r="J41" s="137">
        <f t="shared" si="3"/>
        <v>373479</v>
      </c>
      <c r="K41" s="137">
        <f t="shared" si="3"/>
        <v>377207</v>
      </c>
      <c r="L41" s="137">
        <f t="shared" si="3"/>
        <v>466521</v>
      </c>
      <c r="M41" s="137">
        <f t="shared" si="3"/>
        <v>427355</v>
      </c>
      <c r="N41" s="137">
        <f t="shared" si="3"/>
        <v>387079</v>
      </c>
      <c r="O41" s="137">
        <f t="shared" si="3"/>
        <v>420540</v>
      </c>
      <c r="P41" s="137">
        <f t="shared" si="3"/>
        <v>384777</v>
      </c>
      <c r="Q41" s="137">
        <f t="shared" si="3"/>
        <v>365258</v>
      </c>
      <c r="R41" s="137">
        <f t="shared" si="3"/>
        <v>382275</v>
      </c>
      <c r="S41" s="137">
        <f t="shared" si="3"/>
        <v>430733</v>
      </c>
      <c r="T41" s="137">
        <f t="shared" si="3"/>
        <v>377794</v>
      </c>
      <c r="U41" s="137">
        <f t="shared" si="3"/>
        <v>396782</v>
      </c>
      <c r="V41" s="137">
        <f t="shared" si="3"/>
        <v>428280</v>
      </c>
      <c r="W41" s="137">
        <f t="shared" si="3"/>
        <v>352746</v>
      </c>
      <c r="X41" s="137">
        <f t="shared" si="3"/>
        <v>375432</v>
      </c>
      <c r="Y41" s="137">
        <f t="shared" si="3"/>
        <v>401962</v>
      </c>
      <c r="Z41" s="137">
        <f t="shared" si="3"/>
        <v>363985</v>
      </c>
      <c r="AA41" s="137">
        <f t="shared" si="3"/>
        <v>378609</v>
      </c>
      <c r="AB41" s="137">
        <f t="shared" si="3"/>
        <v>408981</v>
      </c>
      <c r="AC41" s="137">
        <f t="shared" si="3"/>
        <v>386259</v>
      </c>
      <c r="AD41" s="137">
        <f t="shared" si="3"/>
        <v>390309</v>
      </c>
      <c r="AE41" s="137">
        <f t="shared" si="3"/>
        <v>415962</v>
      </c>
      <c r="AF41" s="137">
        <f t="shared" si="3"/>
        <v>379040</v>
      </c>
      <c r="AG41" s="137">
        <f t="shared" si="3"/>
        <v>375104</v>
      </c>
      <c r="AH41" s="137">
        <f t="shared" si="3"/>
        <v>388840</v>
      </c>
      <c r="AI41" s="137">
        <f t="shared" si="3"/>
        <v>356962</v>
      </c>
      <c r="AJ41" s="137">
        <f t="shared" si="3"/>
        <v>363273</v>
      </c>
      <c r="AK41" s="137">
        <f t="shared" si="3"/>
        <v>357854</v>
      </c>
      <c r="AL41" s="137">
        <f t="shared" si="3"/>
        <v>367430</v>
      </c>
      <c r="AM41" s="137">
        <f t="shared" si="3"/>
        <v>379770</v>
      </c>
      <c r="AN41" s="137">
        <f t="shared" si="3"/>
        <v>369900</v>
      </c>
      <c r="AO41" s="137">
        <f t="shared" si="3"/>
        <v>371455</v>
      </c>
      <c r="AP41" s="137">
        <f t="shared" si="3"/>
        <v>388846</v>
      </c>
      <c r="AQ41" s="137">
        <f t="shared" si="3"/>
        <v>382643</v>
      </c>
      <c r="AR41" s="137">
        <f t="shared" si="3"/>
        <v>389195</v>
      </c>
      <c r="AS41" s="137">
        <f t="shared" si="3"/>
        <v>371134</v>
      </c>
      <c r="AT41" s="138">
        <f t="shared" ref="AT41:AY48" si="4">AS41</f>
        <v>371134</v>
      </c>
      <c r="AU41" s="138">
        <f t="shared" si="4"/>
        <v>371134</v>
      </c>
      <c r="AV41" s="138">
        <f t="shared" si="4"/>
        <v>371134</v>
      </c>
      <c r="AW41" s="138">
        <f t="shared" si="4"/>
        <v>371134</v>
      </c>
      <c r="AX41" s="138">
        <f t="shared" si="4"/>
        <v>371134</v>
      </c>
      <c r="AY41" s="138">
        <f t="shared" si="4"/>
        <v>371134</v>
      </c>
    </row>
    <row r="42" spans="1:51" ht="12.75" customHeight="1" x14ac:dyDescent="0.2">
      <c r="A42" s="134" t="s">
        <v>81</v>
      </c>
      <c r="B42" s="135" t="s">
        <v>82</v>
      </c>
      <c r="C42" s="136"/>
      <c r="D42" s="139">
        <f>AVERAGE($D$40:D40)</f>
        <v>378052</v>
      </c>
      <c r="E42" s="139">
        <f>AVERAGE($D$40:E40)</f>
        <v>386624</v>
      </c>
      <c r="F42" s="139">
        <f>AVERAGE($D$40:F40)</f>
        <v>379289</v>
      </c>
      <c r="G42" s="139">
        <f>AVERAGE($D$40:G40)</f>
        <v>380294</v>
      </c>
      <c r="H42" s="139">
        <f>AVERAGE($D$40:H40)</f>
        <v>380344.8</v>
      </c>
      <c r="I42" s="139">
        <f>AVERAGE($D$40:I40)</f>
        <v>379589.16666666669</v>
      </c>
      <c r="J42" s="139">
        <f>AVERAGE($D$40:J40)</f>
        <v>378716.28571428574</v>
      </c>
      <c r="K42" s="139">
        <f>AVERAGE($D$40:K40)</f>
        <v>378527.625</v>
      </c>
      <c r="L42" s="139">
        <f>AVERAGE($D$40:L40)</f>
        <v>388304.66666666669</v>
      </c>
      <c r="M42" s="139">
        <f>AVERAGE($D$40:M40)</f>
        <v>392209.7</v>
      </c>
      <c r="N42" s="139">
        <f>AVERAGE($D$40:N40)</f>
        <v>391743.27272727271</v>
      </c>
      <c r="O42" s="139">
        <f>AVERAGE($D$40:O40)</f>
        <v>394143</v>
      </c>
      <c r="P42" s="139">
        <f>AVERAGE($D$40:P40)</f>
        <v>393422.53846153844</v>
      </c>
      <c r="Q42" s="139">
        <f>AVERAGE($D$40:Q40)</f>
        <v>391410.78571428574</v>
      </c>
      <c r="R42" s="139">
        <f>AVERAGE($D$40:R40)</f>
        <v>390801.73333333334</v>
      </c>
      <c r="S42" s="139">
        <f>AVERAGE($D$40:S40)</f>
        <v>393297.4375</v>
      </c>
      <c r="T42" s="139">
        <f>AVERAGE($D$40:T40)</f>
        <v>392385.4705882353</v>
      </c>
      <c r="U42" s="139">
        <f>AVERAGE($D$40:U40)</f>
        <v>392629.72222222225</v>
      </c>
      <c r="V42" s="139">
        <f>AVERAGE($D$40:V40)</f>
        <v>394506.05263157893</v>
      </c>
      <c r="W42" s="139">
        <f>AVERAGE($D$40:W40)</f>
        <v>392418.05</v>
      </c>
      <c r="X42" s="139">
        <f>AVERAGE($D$40:X40)</f>
        <v>391609.19047619047</v>
      </c>
      <c r="Y42" s="139">
        <f>AVERAGE($D$40:Y40)</f>
        <v>392079.77272727271</v>
      </c>
      <c r="Z42" s="139">
        <f>AVERAGE($D$40:Z40)</f>
        <v>390858.26086956525</v>
      </c>
      <c r="AA42" s="139">
        <f>AVERAGE($D$40:AA40)</f>
        <v>390347.875</v>
      </c>
      <c r="AB42" s="139">
        <f>AVERAGE($D$40:AB40)</f>
        <v>391093.2</v>
      </c>
      <c r="AC42" s="139">
        <f>AVERAGE($D$40:AC40)</f>
        <v>390907.26923076925</v>
      </c>
      <c r="AD42" s="139">
        <f>AVERAGE($D$40:AD40)</f>
        <v>390885.11111111112</v>
      </c>
      <c r="AE42" s="139">
        <f>AVERAGE($D$40:AE40)</f>
        <v>391780.71428571426</v>
      </c>
      <c r="AF42" s="139">
        <f>AVERAGE($D$40:AF40)</f>
        <v>391341.37931034481</v>
      </c>
      <c r="AG42" s="139">
        <f>AVERAGE($D$40:AG40)</f>
        <v>390800.13333333336</v>
      </c>
      <c r="AH42" s="139">
        <f>AVERAGE($D$40:AH40)</f>
        <v>390736.90322580643</v>
      </c>
      <c r="AI42" s="139">
        <f>AVERAGE($D$40:AI40)</f>
        <v>389681.4375</v>
      </c>
      <c r="AJ42" s="139">
        <f>AVERAGE($D$40:AJ40)</f>
        <v>388881.18181818182</v>
      </c>
      <c r="AK42" s="139">
        <f>AVERAGE($D$40:AK40)</f>
        <v>387968.6176470588</v>
      </c>
      <c r="AL42" s="139">
        <f>AVERAGE($D$40:AL40)</f>
        <v>387381.8</v>
      </c>
      <c r="AM42" s="139">
        <f>AVERAGE($D$40:AM40)</f>
        <v>387170.36111111112</v>
      </c>
      <c r="AN42" s="139">
        <f>AVERAGE($D$40:AN40)</f>
        <v>386703.59459459462</v>
      </c>
      <c r="AO42" s="139">
        <f>AVERAGE($D$40:AO40)</f>
        <v>386302.31578947371</v>
      </c>
      <c r="AP42" s="139">
        <f>AVERAGE($D$40:AP40)</f>
        <v>386367.53846153844</v>
      </c>
      <c r="AQ42" s="139">
        <f>AVERAGE($D$40:AQ40)</f>
        <v>386274.42499999999</v>
      </c>
      <c r="AR42" s="139">
        <f>AVERAGE($D$40:AR40)</f>
        <v>386345.65853658534</v>
      </c>
      <c r="AS42" s="139">
        <f>AVERAGE($D$40:AS40)</f>
        <v>385983.47619047621</v>
      </c>
      <c r="AT42" s="140">
        <f t="shared" si="4"/>
        <v>385983.47619047621</v>
      </c>
      <c r="AU42" s="140">
        <f t="shared" si="4"/>
        <v>385983.47619047621</v>
      </c>
      <c r="AV42" s="140">
        <f t="shared" si="4"/>
        <v>385983.47619047621</v>
      </c>
      <c r="AW42" s="140">
        <f t="shared" si="4"/>
        <v>385983.47619047621</v>
      </c>
      <c r="AX42" s="140">
        <f t="shared" si="4"/>
        <v>385983.47619047621</v>
      </c>
      <c r="AY42" s="140">
        <f t="shared" si="4"/>
        <v>385983.47619047621</v>
      </c>
    </row>
    <row r="43" spans="1:51" ht="12.75" customHeight="1" x14ac:dyDescent="0.2">
      <c r="A43" s="134" t="s">
        <v>83</v>
      </c>
      <c r="B43" s="135" t="s">
        <v>84</v>
      </c>
      <c r="C43" s="136"/>
      <c r="D43" s="139"/>
      <c r="E43" s="139"/>
      <c r="F43" s="139">
        <f>AVERAGE(D40:F40)</f>
        <v>379289</v>
      </c>
      <c r="G43" s="139">
        <f t="shared" ref="G43:AS43" si="5">AVERAGE(E40:G40)</f>
        <v>381041.33333333331</v>
      </c>
      <c r="H43" s="139">
        <f>AVERAGE(F40:H40)</f>
        <v>376158.66666666669</v>
      </c>
      <c r="I43" s="139">
        <f>AVERAGE(G40:I40)</f>
        <v>379889.33333333331</v>
      </c>
      <c r="J43" s="139">
        <f t="shared" si="5"/>
        <v>376612.66666666669</v>
      </c>
      <c r="K43" s="139">
        <f t="shared" si="5"/>
        <v>375499</v>
      </c>
      <c r="L43" s="139">
        <f t="shared" si="5"/>
        <v>405735.66666666669</v>
      </c>
      <c r="M43" s="139">
        <f t="shared" si="5"/>
        <v>423694.33333333331</v>
      </c>
      <c r="N43" s="139">
        <f t="shared" si="5"/>
        <v>426985</v>
      </c>
      <c r="O43" s="139">
        <f t="shared" si="5"/>
        <v>411658</v>
      </c>
      <c r="P43" s="139">
        <f t="shared" si="5"/>
        <v>397465.33333333331</v>
      </c>
      <c r="Q43" s="139">
        <f t="shared" si="5"/>
        <v>390191.66666666669</v>
      </c>
      <c r="R43" s="139">
        <f t="shared" si="5"/>
        <v>377436.66666666669</v>
      </c>
      <c r="S43" s="139">
        <f t="shared" si="5"/>
        <v>392755.33333333331</v>
      </c>
      <c r="T43" s="139">
        <f t="shared" si="5"/>
        <v>396934</v>
      </c>
      <c r="U43" s="139">
        <f t="shared" si="5"/>
        <v>401769.66666666669</v>
      </c>
      <c r="V43" s="139">
        <f t="shared" si="5"/>
        <v>400952</v>
      </c>
      <c r="W43" s="139">
        <f t="shared" si="5"/>
        <v>392602.66666666669</v>
      </c>
      <c r="X43" s="139">
        <f t="shared" si="5"/>
        <v>385486</v>
      </c>
      <c r="Y43" s="139">
        <f t="shared" si="5"/>
        <v>376713.33333333331</v>
      </c>
      <c r="Z43" s="139">
        <f t="shared" si="5"/>
        <v>380459.66666666669</v>
      </c>
      <c r="AA43" s="139">
        <f t="shared" si="5"/>
        <v>381518.66666666669</v>
      </c>
      <c r="AB43" s="139">
        <f t="shared" si="5"/>
        <v>383858.33333333331</v>
      </c>
      <c r="AC43" s="139">
        <f t="shared" si="5"/>
        <v>391283</v>
      </c>
      <c r="AD43" s="139">
        <f t="shared" si="5"/>
        <v>395183</v>
      </c>
      <c r="AE43" s="139">
        <f t="shared" si="5"/>
        <v>397510</v>
      </c>
      <c r="AF43" s="139">
        <f t="shared" si="5"/>
        <v>395103.66666666669</v>
      </c>
      <c r="AG43" s="139">
        <f t="shared" si="5"/>
        <v>390035.33333333331</v>
      </c>
      <c r="AH43" s="139">
        <f t="shared" si="5"/>
        <v>380994.66666666669</v>
      </c>
      <c r="AI43" s="139">
        <f t="shared" si="5"/>
        <v>373635.33333333331</v>
      </c>
      <c r="AJ43" s="139">
        <f t="shared" si="5"/>
        <v>369691.66666666669</v>
      </c>
      <c r="AK43" s="139">
        <f t="shared" si="5"/>
        <v>359363</v>
      </c>
      <c r="AL43" s="139">
        <f t="shared" si="5"/>
        <v>362852.33333333331</v>
      </c>
      <c r="AM43" s="139">
        <f t="shared" si="5"/>
        <v>368351.33333333331</v>
      </c>
      <c r="AN43" s="139">
        <f t="shared" si="5"/>
        <v>372366.66666666669</v>
      </c>
      <c r="AO43" s="139">
        <f t="shared" si="5"/>
        <v>373708.33333333331</v>
      </c>
      <c r="AP43" s="139">
        <f t="shared" si="5"/>
        <v>376733.66666666669</v>
      </c>
      <c r="AQ43" s="139">
        <f t="shared" si="5"/>
        <v>380981.33333333331</v>
      </c>
      <c r="AR43" s="139">
        <f t="shared" si="5"/>
        <v>386894.66666666669</v>
      </c>
      <c r="AS43" s="139">
        <f t="shared" si="5"/>
        <v>380990.66666666669</v>
      </c>
      <c r="AT43" s="140">
        <f t="shared" si="4"/>
        <v>380990.66666666669</v>
      </c>
      <c r="AU43" s="140">
        <f t="shared" si="4"/>
        <v>380990.66666666669</v>
      </c>
      <c r="AV43" s="140">
        <f t="shared" si="4"/>
        <v>380990.66666666669</v>
      </c>
      <c r="AW43" s="140">
        <f t="shared" si="4"/>
        <v>380990.66666666669</v>
      </c>
      <c r="AX43" s="140">
        <f t="shared" si="4"/>
        <v>380990.66666666669</v>
      </c>
      <c r="AY43" s="140">
        <f t="shared" si="4"/>
        <v>380990.66666666669</v>
      </c>
    </row>
    <row r="44" spans="1:51" ht="12.75" customHeight="1" x14ac:dyDescent="0.2">
      <c r="A44" s="134" t="s">
        <v>85</v>
      </c>
      <c r="B44" s="135" t="s">
        <v>86</v>
      </c>
      <c r="C44" s="136"/>
      <c r="D44" s="139"/>
      <c r="E44" s="139"/>
      <c r="F44" s="139"/>
      <c r="G44" s="139"/>
      <c r="H44" s="139"/>
      <c r="I44" s="139">
        <f>AVERAGE(D40:I40)</f>
        <v>379589.16666666669</v>
      </c>
      <c r="J44" s="139">
        <f t="shared" ref="J44:AS44" si="6">AVERAGE(E40:J40)</f>
        <v>378827</v>
      </c>
      <c r="K44" s="139">
        <f t="shared" si="6"/>
        <v>375828.83333333331</v>
      </c>
      <c r="L44" s="139">
        <f t="shared" si="6"/>
        <v>392812.5</v>
      </c>
      <c r="M44" s="139">
        <f t="shared" si="6"/>
        <v>400153.5</v>
      </c>
      <c r="N44" s="139">
        <f t="shared" si="6"/>
        <v>401242</v>
      </c>
      <c r="O44" s="139">
        <f t="shared" si="6"/>
        <v>408696.83333333331</v>
      </c>
      <c r="P44" s="139">
        <f t="shared" si="6"/>
        <v>410579.83333333331</v>
      </c>
      <c r="Q44" s="139">
        <f t="shared" si="6"/>
        <v>408588.33333333331</v>
      </c>
      <c r="R44" s="139">
        <f t="shared" si="6"/>
        <v>394547.33333333331</v>
      </c>
      <c r="S44" s="139">
        <f t="shared" si="6"/>
        <v>395110.33333333331</v>
      </c>
      <c r="T44" s="139">
        <f t="shared" si="6"/>
        <v>393562.83333333331</v>
      </c>
      <c r="U44" s="139">
        <f t="shared" si="6"/>
        <v>389603.16666666669</v>
      </c>
      <c r="V44" s="139">
        <f t="shared" si="6"/>
        <v>396853.66666666669</v>
      </c>
      <c r="W44" s="139">
        <f t="shared" si="6"/>
        <v>394768.33333333331</v>
      </c>
      <c r="X44" s="139">
        <f t="shared" si="6"/>
        <v>393627.83333333331</v>
      </c>
      <c r="Y44" s="139">
        <f t="shared" si="6"/>
        <v>388832.66666666669</v>
      </c>
      <c r="Z44" s="139">
        <f t="shared" si="6"/>
        <v>386531.16666666669</v>
      </c>
      <c r="AA44" s="139">
        <f t="shared" si="6"/>
        <v>383502.33333333331</v>
      </c>
      <c r="AB44" s="139">
        <f t="shared" si="6"/>
        <v>380285.83333333331</v>
      </c>
      <c r="AC44" s="139">
        <f t="shared" si="6"/>
        <v>385871.33333333331</v>
      </c>
      <c r="AD44" s="139">
        <f t="shared" si="6"/>
        <v>388350.83333333331</v>
      </c>
      <c r="AE44" s="139">
        <f t="shared" si="6"/>
        <v>390684.16666666669</v>
      </c>
      <c r="AF44" s="139">
        <f t="shared" si="6"/>
        <v>393193.33333333331</v>
      </c>
      <c r="AG44" s="139">
        <f t="shared" si="6"/>
        <v>392609.16666666669</v>
      </c>
      <c r="AH44" s="139">
        <f t="shared" si="6"/>
        <v>389252.33333333331</v>
      </c>
      <c r="AI44" s="139">
        <f t="shared" si="6"/>
        <v>384369.5</v>
      </c>
      <c r="AJ44" s="139">
        <f t="shared" si="6"/>
        <v>379863.5</v>
      </c>
      <c r="AK44" s="139">
        <f t="shared" si="6"/>
        <v>370178.83333333331</v>
      </c>
      <c r="AL44" s="139">
        <f t="shared" si="6"/>
        <v>368243.83333333331</v>
      </c>
      <c r="AM44" s="139">
        <f t="shared" si="6"/>
        <v>369021.5</v>
      </c>
      <c r="AN44" s="139">
        <f t="shared" si="6"/>
        <v>365864.83333333331</v>
      </c>
      <c r="AO44" s="139">
        <f t="shared" si="6"/>
        <v>368280.33333333331</v>
      </c>
      <c r="AP44" s="139">
        <f t="shared" si="6"/>
        <v>372542.5</v>
      </c>
      <c r="AQ44" s="139">
        <f t="shared" si="6"/>
        <v>376674</v>
      </c>
      <c r="AR44" s="139">
        <f t="shared" si="6"/>
        <v>380301.5</v>
      </c>
      <c r="AS44" s="139">
        <f t="shared" si="6"/>
        <v>378862.16666666669</v>
      </c>
      <c r="AT44" s="140">
        <f t="shared" si="4"/>
        <v>378862.16666666669</v>
      </c>
      <c r="AU44" s="140">
        <f t="shared" si="4"/>
        <v>378862.16666666669</v>
      </c>
      <c r="AV44" s="140">
        <f t="shared" si="4"/>
        <v>378862.16666666669</v>
      </c>
      <c r="AW44" s="140">
        <f t="shared" si="4"/>
        <v>378862.16666666669</v>
      </c>
      <c r="AX44" s="140">
        <f t="shared" si="4"/>
        <v>378862.16666666669</v>
      </c>
      <c r="AY44" s="140">
        <f t="shared" si="4"/>
        <v>378862.16666666669</v>
      </c>
    </row>
    <row r="45" spans="1:51" ht="12.75" customHeight="1" x14ac:dyDescent="0.2">
      <c r="A45" s="134" t="s">
        <v>87</v>
      </c>
      <c r="B45" s="135" t="s">
        <v>88</v>
      </c>
      <c r="C45" s="136"/>
      <c r="D45" s="139"/>
      <c r="E45" s="139"/>
      <c r="F45" s="139"/>
      <c r="G45" s="139"/>
      <c r="H45" s="139"/>
      <c r="I45" s="139"/>
      <c r="J45" s="139"/>
      <c r="K45" s="139"/>
      <c r="L45" s="139">
        <f t="shared" ref="L45:AS45" si="7">AVERAGE(D40:L40)</f>
        <v>388304.66666666669</v>
      </c>
      <c r="M45" s="139">
        <f t="shared" si="7"/>
        <v>393782.77777777775</v>
      </c>
      <c r="N45" s="139">
        <f t="shared" si="7"/>
        <v>392880.88888888888</v>
      </c>
      <c r="O45" s="139">
        <f t="shared" si="7"/>
        <v>399094.33333333331</v>
      </c>
      <c r="P45" s="139">
        <f t="shared" si="7"/>
        <v>399257.44444444444</v>
      </c>
      <c r="Q45" s="139">
        <f t="shared" si="7"/>
        <v>397558.55555555556</v>
      </c>
      <c r="R45" s="139">
        <f t="shared" si="7"/>
        <v>398276.77777777775</v>
      </c>
      <c r="S45" s="139">
        <f t="shared" si="7"/>
        <v>404638.33333333331</v>
      </c>
      <c r="T45" s="139">
        <f t="shared" si="7"/>
        <v>404703.55555555556</v>
      </c>
      <c r="U45" s="139">
        <f t="shared" si="7"/>
        <v>396954.77777777775</v>
      </c>
      <c r="V45" s="139">
        <f t="shared" si="7"/>
        <v>397057.55555555556</v>
      </c>
      <c r="W45" s="139">
        <f t="shared" si="7"/>
        <v>393242.77777777775</v>
      </c>
      <c r="X45" s="139">
        <f t="shared" si="7"/>
        <v>388230.77777777775</v>
      </c>
      <c r="Y45" s="139">
        <f t="shared" si="7"/>
        <v>390140.22222222225</v>
      </c>
      <c r="Z45" s="139">
        <f t="shared" si="7"/>
        <v>389998.77777777775</v>
      </c>
      <c r="AA45" s="139">
        <f t="shared" si="7"/>
        <v>389591.44444444444</v>
      </c>
      <c r="AB45" s="139">
        <f t="shared" si="7"/>
        <v>387174.55555555556</v>
      </c>
      <c r="AC45" s="139">
        <f t="shared" si="7"/>
        <v>388115.11111111112</v>
      </c>
      <c r="AD45" s="139">
        <f t="shared" si="7"/>
        <v>387395.88888888888</v>
      </c>
      <c r="AE45" s="139">
        <f t="shared" si="7"/>
        <v>386027.22222222225</v>
      </c>
      <c r="AF45" s="139">
        <f t="shared" si="7"/>
        <v>388948.77777777775</v>
      </c>
      <c r="AG45" s="139">
        <f t="shared" si="7"/>
        <v>388912.33333333331</v>
      </c>
      <c r="AH45" s="139">
        <f t="shared" si="7"/>
        <v>387454.33333333331</v>
      </c>
      <c r="AI45" s="139">
        <f t="shared" si="7"/>
        <v>386674</v>
      </c>
      <c r="AJ45" s="139">
        <f t="shared" si="7"/>
        <v>384970</v>
      </c>
      <c r="AK45" s="139">
        <f t="shared" si="7"/>
        <v>379289.22222222225</v>
      </c>
      <c r="AL45" s="139">
        <f t="shared" si="7"/>
        <v>377197.11111111112</v>
      </c>
      <c r="AM45" s="139">
        <f t="shared" si="7"/>
        <v>376026.11111111112</v>
      </c>
      <c r="AN45" s="139">
        <f t="shared" si="7"/>
        <v>370908.11111111112</v>
      </c>
      <c r="AO45" s="139">
        <f t="shared" si="7"/>
        <v>370065.33333333331</v>
      </c>
      <c r="AP45" s="139">
        <f t="shared" si="7"/>
        <v>371592.22222222225</v>
      </c>
      <c r="AQ45" s="139">
        <f t="shared" si="7"/>
        <v>370903.66666666669</v>
      </c>
      <c r="AR45" s="139">
        <f t="shared" si="7"/>
        <v>374485.11111111112</v>
      </c>
      <c r="AS45" s="139">
        <f t="shared" si="7"/>
        <v>375358.55555555556</v>
      </c>
      <c r="AT45" s="140">
        <f t="shared" si="4"/>
        <v>375358.55555555556</v>
      </c>
      <c r="AU45" s="140">
        <f t="shared" si="4"/>
        <v>375358.55555555556</v>
      </c>
      <c r="AV45" s="140">
        <f t="shared" si="4"/>
        <v>375358.55555555556</v>
      </c>
      <c r="AW45" s="140">
        <f t="shared" si="4"/>
        <v>375358.55555555556</v>
      </c>
      <c r="AX45" s="140">
        <f t="shared" si="4"/>
        <v>375358.55555555556</v>
      </c>
      <c r="AY45" s="140">
        <f t="shared" si="4"/>
        <v>375358.55555555556</v>
      </c>
    </row>
    <row r="46" spans="1:51" ht="12.75" customHeight="1" x14ac:dyDescent="0.2">
      <c r="A46" s="134" t="s">
        <v>89</v>
      </c>
      <c r="B46" s="135" t="s">
        <v>90</v>
      </c>
      <c r="C46" s="136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>
        <f>AVERAGE(D40:O40)</f>
        <v>394143</v>
      </c>
      <c r="P46" s="139">
        <f t="shared" ref="P46:AS46" si="8">AVERAGE(E40:P40)</f>
        <v>394703.41666666669</v>
      </c>
      <c r="Q46" s="139">
        <f t="shared" si="8"/>
        <v>392208.58333333331</v>
      </c>
      <c r="R46" s="139">
        <f t="shared" si="8"/>
        <v>393679.91666666669</v>
      </c>
      <c r="S46" s="139">
        <f t="shared" si="8"/>
        <v>397631.91666666669</v>
      </c>
      <c r="T46" s="139">
        <f t="shared" si="8"/>
        <v>397402.41666666669</v>
      </c>
      <c r="U46" s="139">
        <f t="shared" si="8"/>
        <v>399150</v>
      </c>
      <c r="V46" s="139">
        <f t="shared" si="8"/>
        <v>403716.75</v>
      </c>
      <c r="W46" s="139">
        <f t="shared" si="8"/>
        <v>401678.33333333331</v>
      </c>
      <c r="X46" s="139">
        <f t="shared" si="8"/>
        <v>394087.58333333331</v>
      </c>
      <c r="Y46" s="139">
        <f t="shared" si="8"/>
        <v>391971.5</v>
      </c>
      <c r="Z46" s="139">
        <f t="shared" si="8"/>
        <v>390047</v>
      </c>
      <c r="AA46" s="139">
        <f t="shared" si="8"/>
        <v>386552.75</v>
      </c>
      <c r="AB46" s="139">
        <f t="shared" si="8"/>
        <v>388569.75</v>
      </c>
      <c r="AC46" s="139">
        <f t="shared" si="8"/>
        <v>390319.83333333331</v>
      </c>
      <c r="AD46" s="139">
        <f t="shared" si="8"/>
        <v>390989.33333333331</v>
      </c>
      <c r="AE46" s="139">
        <f t="shared" si="8"/>
        <v>389758.41666666669</v>
      </c>
      <c r="AF46" s="139">
        <f t="shared" si="8"/>
        <v>389862.25</v>
      </c>
      <c r="AG46" s="139">
        <f t="shared" si="8"/>
        <v>388055.75</v>
      </c>
      <c r="AH46" s="139">
        <f t="shared" si="8"/>
        <v>384769.08333333331</v>
      </c>
      <c r="AI46" s="139">
        <f t="shared" si="8"/>
        <v>385120.41666666669</v>
      </c>
      <c r="AJ46" s="139">
        <f t="shared" si="8"/>
        <v>384107.16666666669</v>
      </c>
      <c r="AK46" s="139">
        <f t="shared" si="8"/>
        <v>380431.5</v>
      </c>
      <c r="AL46" s="139">
        <f t="shared" si="8"/>
        <v>380718.58333333331</v>
      </c>
      <c r="AM46" s="139">
        <f t="shared" si="8"/>
        <v>380815.33333333331</v>
      </c>
      <c r="AN46" s="139">
        <f t="shared" si="8"/>
        <v>377558.58333333331</v>
      </c>
      <c r="AO46" s="139">
        <f t="shared" si="8"/>
        <v>376324.91666666669</v>
      </c>
      <c r="AP46" s="139">
        <f t="shared" si="8"/>
        <v>376203</v>
      </c>
      <c r="AQ46" s="139">
        <f t="shared" si="8"/>
        <v>373426.41666666669</v>
      </c>
      <c r="AR46" s="139">
        <f t="shared" si="8"/>
        <v>374272.66666666669</v>
      </c>
      <c r="AS46" s="139">
        <f t="shared" si="8"/>
        <v>373941.83333333331</v>
      </c>
      <c r="AT46" s="140">
        <f t="shared" si="4"/>
        <v>373941.83333333331</v>
      </c>
      <c r="AU46" s="140">
        <f t="shared" si="4"/>
        <v>373941.83333333331</v>
      </c>
      <c r="AV46" s="140">
        <f t="shared" si="4"/>
        <v>373941.83333333331</v>
      </c>
      <c r="AW46" s="140">
        <f t="shared" si="4"/>
        <v>373941.83333333331</v>
      </c>
      <c r="AX46" s="140">
        <f t="shared" si="4"/>
        <v>373941.83333333331</v>
      </c>
      <c r="AY46" s="140">
        <f t="shared" si="4"/>
        <v>373941.83333333331</v>
      </c>
    </row>
    <row r="47" spans="1:51" ht="12.75" customHeight="1" x14ac:dyDescent="0.2">
      <c r="A47" s="134" t="s">
        <v>91</v>
      </c>
      <c r="B47" s="135" t="s">
        <v>92</v>
      </c>
      <c r="C47" s="136"/>
      <c r="D47" s="139"/>
      <c r="E47" s="139"/>
      <c r="F47" s="139"/>
      <c r="G47" s="139"/>
      <c r="H47" s="139"/>
      <c r="I47" s="139">
        <f>I40*0.3+H40*0.2+G40*0.2+F40*0.1+E40*0.1+D40*0.1</f>
        <v>379301.40000000008</v>
      </c>
      <c r="J47" s="139">
        <f t="shared" ref="J47:AS47" si="9">J40*0.3+I40*0.2+H40*0.2+G40*0.1+F40*0.1+E40*0.1</f>
        <v>377627.9</v>
      </c>
      <c r="K47" s="139">
        <f t="shared" si="9"/>
        <v>375867.7</v>
      </c>
      <c r="L47" s="139">
        <f t="shared" si="9"/>
        <v>404060.3</v>
      </c>
      <c r="M47" s="139">
        <f t="shared" si="9"/>
        <v>409935.9</v>
      </c>
      <c r="N47" s="139">
        <f t="shared" si="9"/>
        <v>407548.60000000003</v>
      </c>
      <c r="O47" s="139">
        <f t="shared" si="9"/>
        <v>410769.50000000006</v>
      </c>
      <c r="P47" s="139">
        <f t="shared" si="9"/>
        <v>404065.2</v>
      </c>
      <c r="Q47" s="139">
        <f t="shared" si="9"/>
        <v>398736.30000000005</v>
      </c>
      <c r="R47" s="139">
        <f t="shared" si="9"/>
        <v>388186.9</v>
      </c>
      <c r="S47" s="139">
        <f t="shared" si="9"/>
        <v>397966.10000000003</v>
      </c>
      <c r="T47" s="139">
        <f t="shared" si="9"/>
        <v>392997.3</v>
      </c>
      <c r="U47" s="139">
        <f t="shared" si="9"/>
        <v>393971</v>
      </c>
      <c r="V47" s="139">
        <f t="shared" si="9"/>
        <v>401225.8</v>
      </c>
      <c r="W47" s="139">
        <f t="shared" si="9"/>
        <v>389916.4</v>
      </c>
      <c r="X47" s="139">
        <f t="shared" si="9"/>
        <v>389365.7</v>
      </c>
      <c r="Y47" s="139">
        <f t="shared" si="9"/>
        <v>386509.80000000005</v>
      </c>
      <c r="Z47" s="139">
        <f t="shared" si="9"/>
        <v>382455.10000000003</v>
      </c>
      <c r="AA47" s="139">
        <f t="shared" si="9"/>
        <v>382417.9</v>
      </c>
      <c r="AB47" s="139">
        <f t="shared" si="9"/>
        <v>384227.1</v>
      </c>
      <c r="AC47" s="139">
        <f t="shared" si="9"/>
        <v>387533.60000000003</v>
      </c>
      <c r="AD47" s="139">
        <f t="shared" si="9"/>
        <v>390596.30000000005</v>
      </c>
      <c r="AE47" s="139">
        <f t="shared" si="9"/>
        <v>395259.70000000007</v>
      </c>
      <c r="AF47" s="139">
        <f t="shared" si="9"/>
        <v>392351.10000000009</v>
      </c>
      <c r="AG47" s="139">
        <f t="shared" si="9"/>
        <v>390086.50000000012</v>
      </c>
      <c r="AH47" s="139">
        <f t="shared" si="9"/>
        <v>386733.80000000005</v>
      </c>
      <c r="AI47" s="139">
        <f t="shared" si="9"/>
        <v>378408.5</v>
      </c>
      <c r="AJ47" s="139">
        <f t="shared" si="9"/>
        <v>375152.9</v>
      </c>
      <c r="AK47" s="139">
        <f t="shared" si="9"/>
        <v>365701.60000000003</v>
      </c>
      <c r="AL47" s="139">
        <f t="shared" si="9"/>
        <v>366545</v>
      </c>
      <c r="AM47" s="139">
        <f t="shared" si="9"/>
        <v>369895.3</v>
      </c>
      <c r="AN47" s="139">
        <f t="shared" si="9"/>
        <v>368218.9</v>
      </c>
      <c r="AO47" s="139">
        <f t="shared" si="9"/>
        <v>370226.2</v>
      </c>
      <c r="AP47" s="139">
        <f t="shared" si="9"/>
        <v>375430.2</v>
      </c>
      <c r="AQ47" s="139">
        <f t="shared" si="9"/>
        <v>378563.1</v>
      </c>
      <c r="AR47" s="139">
        <f t="shared" si="9"/>
        <v>383168.8</v>
      </c>
      <c r="AS47" s="139">
        <f t="shared" si="9"/>
        <v>378727.9</v>
      </c>
      <c r="AT47" s="140">
        <f t="shared" si="4"/>
        <v>378727.9</v>
      </c>
      <c r="AU47" s="140">
        <f t="shared" si="4"/>
        <v>378727.9</v>
      </c>
      <c r="AV47" s="140">
        <f t="shared" si="4"/>
        <v>378727.9</v>
      </c>
      <c r="AW47" s="140">
        <f t="shared" si="4"/>
        <v>378727.9</v>
      </c>
      <c r="AX47" s="140">
        <f t="shared" si="4"/>
        <v>378727.9</v>
      </c>
      <c r="AY47" s="140">
        <f t="shared" si="4"/>
        <v>378727.9</v>
      </c>
    </row>
    <row r="48" spans="1:51" ht="12.75" customHeight="1" x14ac:dyDescent="0.2">
      <c r="A48" s="134" t="s">
        <v>93</v>
      </c>
      <c r="B48" s="135" t="s">
        <v>94</v>
      </c>
      <c r="C48" s="136">
        <v>0.05</v>
      </c>
      <c r="D48" s="139">
        <f>D40</f>
        <v>378052</v>
      </c>
      <c r="E48" s="139">
        <f>$C$48*E40+(1-$C$48)*D48</f>
        <v>378909.19999999995</v>
      </c>
      <c r="F48" s="139">
        <f t="shared" ref="F48:AS48" si="10">$C$48*F40+(1-$C$48)*E48</f>
        <v>378194.68999999994</v>
      </c>
      <c r="G48" s="139">
        <f t="shared" si="10"/>
        <v>378450.40549999994</v>
      </c>
      <c r="H48" s="139">
        <f t="shared" si="10"/>
        <v>378555.28522499994</v>
      </c>
      <c r="I48" s="139">
        <f>$C$48*I40+(1-$C$48)*H48</f>
        <v>378418.07096374989</v>
      </c>
      <c r="J48" s="139">
        <f t="shared" si="10"/>
        <v>378171.11741556239</v>
      </c>
      <c r="K48" s="139">
        <f t="shared" si="10"/>
        <v>378122.91154478421</v>
      </c>
      <c r="L48" s="139">
        <f t="shared" si="10"/>
        <v>382542.81596754497</v>
      </c>
      <c r="M48" s="139">
        <f t="shared" si="10"/>
        <v>384783.42516916769</v>
      </c>
      <c r="N48" s="139">
        <f t="shared" si="10"/>
        <v>384898.2039107093</v>
      </c>
      <c r="O48" s="139">
        <f t="shared" si="10"/>
        <v>386680.29371517384</v>
      </c>
      <c r="P48" s="139">
        <f t="shared" si="10"/>
        <v>386585.12902941514</v>
      </c>
      <c r="Q48" s="139">
        <f t="shared" si="10"/>
        <v>385518.77257794439</v>
      </c>
      <c r="R48" s="139">
        <f t="shared" si="10"/>
        <v>385356.58394904714</v>
      </c>
      <c r="S48" s="139">
        <f t="shared" si="10"/>
        <v>387625.40475159482</v>
      </c>
      <c r="T48" s="139">
        <f t="shared" si="10"/>
        <v>387133.83451401506</v>
      </c>
      <c r="U48" s="139">
        <f t="shared" si="10"/>
        <v>387616.2427883143</v>
      </c>
      <c r="V48" s="139">
        <f t="shared" si="10"/>
        <v>389649.43064889859</v>
      </c>
      <c r="W48" s="139">
        <f t="shared" si="10"/>
        <v>387804.25911645364</v>
      </c>
      <c r="X48" s="139">
        <f t="shared" si="10"/>
        <v>387185.64616063092</v>
      </c>
      <c r="Y48" s="139">
        <f t="shared" si="10"/>
        <v>387924.46385259932</v>
      </c>
      <c r="Z48" s="139">
        <f t="shared" si="10"/>
        <v>386727.49065996933</v>
      </c>
      <c r="AA48" s="139">
        <f t="shared" si="10"/>
        <v>386321.56612697087</v>
      </c>
      <c r="AB48" s="139">
        <f t="shared" si="10"/>
        <v>387454.53782062227</v>
      </c>
      <c r="AC48" s="139">
        <f t="shared" si="10"/>
        <v>387394.76092959114</v>
      </c>
      <c r="AD48" s="139">
        <f t="shared" si="10"/>
        <v>387540.47288311156</v>
      </c>
      <c r="AE48" s="139">
        <f t="shared" si="10"/>
        <v>388961.54923895595</v>
      </c>
      <c r="AF48" s="139">
        <f t="shared" si="10"/>
        <v>388465.47177700815</v>
      </c>
      <c r="AG48" s="139">
        <f t="shared" si="10"/>
        <v>387797.39818815776</v>
      </c>
      <c r="AH48" s="139">
        <f t="shared" si="10"/>
        <v>387849.52827874984</v>
      </c>
      <c r="AI48" s="139">
        <f t="shared" si="10"/>
        <v>386305.1518648123</v>
      </c>
      <c r="AJ48" s="139">
        <f t="shared" si="10"/>
        <v>385153.54427157168</v>
      </c>
      <c r="AK48" s="139">
        <f t="shared" si="10"/>
        <v>383788.56705799309</v>
      </c>
      <c r="AL48" s="139">
        <f t="shared" si="10"/>
        <v>382970.63870509341</v>
      </c>
      <c r="AM48" s="139">
        <f t="shared" si="10"/>
        <v>382810.60676983872</v>
      </c>
      <c r="AN48" s="139">
        <f t="shared" si="10"/>
        <v>382165.07643134677</v>
      </c>
      <c r="AO48" s="139">
        <f t="shared" si="10"/>
        <v>381629.57260977942</v>
      </c>
      <c r="AP48" s="139">
        <f t="shared" si="10"/>
        <v>381990.39397929044</v>
      </c>
      <c r="AQ48" s="139">
        <f t="shared" si="10"/>
        <v>382023.02428032592</v>
      </c>
      <c r="AR48" s="139">
        <f t="shared" si="10"/>
        <v>382381.62306630961</v>
      </c>
      <c r="AS48" s="139">
        <f t="shared" si="10"/>
        <v>381819.24191299413</v>
      </c>
      <c r="AT48" s="140">
        <f t="shared" si="4"/>
        <v>381819.24191299413</v>
      </c>
      <c r="AU48" s="140">
        <f t="shared" si="4"/>
        <v>381819.24191299413</v>
      </c>
      <c r="AV48" s="140">
        <f t="shared" si="4"/>
        <v>381819.24191299413</v>
      </c>
      <c r="AW48" s="140">
        <f t="shared" si="4"/>
        <v>381819.24191299413</v>
      </c>
      <c r="AX48" s="140">
        <f t="shared" si="4"/>
        <v>381819.24191299413</v>
      </c>
      <c r="AY48" s="140">
        <f t="shared" si="4"/>
        <v>381819.24191299413</v>
      </c>
    </row>
    <row r="49" spans="1:51" ht="12.75" customHeight="1" x14ac:dyDescent="0.2">
      <c r="A49" s="141" t="s">
        <v>95</v>
      </c>
      <c r="B49" s="114"/>
      <c r="C49" s="97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39"/>
      <c r="AT49" s="140"/>
      <c r="AU49" s="140"/>
      <c r="AV49" s="140"/>
      <c r="AW49" s="140"/>
      <c r="AX49" s="140"/>
      <c r="AY49" s="142"/>
    </row>
    <row r="50" spans="1:51" ht="12.75" customHeight="1" x14ac:dyDescent="0.2">
      <c r="A50" s="141" t="s">
        <v>96</v>
      </c>
      <c r="B50" s="114"/>
      <c r="C50" s="97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39"/>
      <c r="AT50" s="140"/>
      <c r="AU50" s="140"/>
      <c r="AV50" s="140"/>
      <c r="AW50" s="140"/>
      <c r="AX50" s="140"/>
      <c r="AY50" s="142"/>
    </row>
    <row r="51" spans="1:51" x14ac:dyDescent="0.2">
      <c r="A51" s="143" t="s">
        <v>75</v>
      </c>
      <c r="B51" s="144"/>
      <c r="C51" s="145">
        <v>8</v>
      </c>
      <c r="D51" s="122">
        <f ca="1">IF(OFFSET(D51,$C$51-11,0)="","",OFFSET(D51,$C$51-11,0))</f>
        <v>378052</v>
      </c>
      <c r="E51" s="146">
        <f t="shared" ref="E51:AY51" ca="1" si="11">IF(OFFSET(E51,$C$51-11,0)="","",OFFSET(E51,$C$51-11,0))</f>
        <v>378909.19999999995</v>
      </c>
      <c r="F51" s="122">
        <f t="shared" ca="1" si="11"/>
        <v>378194.68999999994</v>
      </c>
      <c r="G51" s="122">
        <f t="shared" ca="1" si="11"/>
        <v>378450.40549999994</v>
      </c>
      <c r="H51" s="122">
        <f t="shared" ca="1" si="11"/>
        <v>378555.28522499994</v>
      </c>
      <c r="I51" s="122">
        <f t="shared" ca="1" si="11"/>
        <v>378418.07096374989</v>
      </c>
      <c r="J51" s="122">
        <f t="shared" ca="1" si="11"/>
        <v>378171.11741556239</v>
      </c>
      <c r="K51" s="122">
        <f t="shared" ca="1" si="11"/>
        <v>378122.91154478421</v>
      </c>
      <c r="L51" s="122">
        <f t="shared" ca="1" si="11"/>
        <v>382542.81596754497</v>
      </c>
      <c r="M51" s="122">
        <f t="shared" ca="1" si="11"/>
        <v>384783.42516916769</v>
      </c>
      <c r="N51" s="122">
        <f t="shared" ca="1" si="11"/>
        <v>384898.2039107093</v>
      </c>
      <c r="O51" s="122">
        <f t="shared" ca="1" si="11"/>
        <v>386680.29371517384</v>
      </c>
      <c r="P51" s="122">
        <f t="shared" ca="1" si="11"/>
        <v>386585.12902941514</v>
      </c>
      <c r="Q51" s="122">
        <f t="shared" ca="1" si="11"/>
        <v>385518.77257794439</v>
      </c>
      <c r="R51" s="122">
        <f t="shared" ca="1" si="11"/>
        <v>385356.58394904714</v>
      </c>
      <c r="S51" s="122">
        <f t="shared" ca="1" si="11"/>
        <v>387625.40475159482</v>
      </c>
      <c r="T51" s="122">
        <f t="shared" ca="1" si="11"/>
        <v>387133.83451401506</v>
      </c>
      <c r="U51" s="122">
        <f t="shared" ca="1" si="11"/>
        <v>387616.2427883143</v>
      </c>
      <c r="V51" s="122">
        <f t="shared" ca="1" si="11"/>
        <v>389649.43064889859</v>
      </c>
      <c r="W51" s="122">
        <f t="shared" ca="1" si="11"/>
        <v>387804.25911645364</v>
      </c>
      <c r="X51" s="122">
        <f t="shared" ca="1" si="11"/>
        <v>387185.64616063092</v>
      </c>
      <c r="Y51" s="122">
        <f t="shared" ca="1" si="11"/>
        <v>387924.46385259932</v>
      </c>
      <c r="Z51" s="122">
        <f t="shared" ca="1" si="11"/>
        <v>386727.49065996933</v>
      </c>
      <c r="AA51" s="122">
        <f t="shared" ca="1" si="11"/>
        <v>386321.56612697087</v>
      </c>
      <c r="AB51" s="122">
        <f t="shared" ca="1" si="11"/>
        <v>387454.53782062227</v>
      </c>
      <c r="AC51" s="122">
        <f t="shared" ca="1" si="11"/>
        <v>387394.76092959114</v>
      </c>
      <c r="AD51" s="122">
        <f t="shared" ca="1" si="11"/>
        <v>387540.47288311156</v>
      </c>
      <c r="AE51" s="122">
        <f t="shared" ca="1" si="11"/>
        <v>388961.54923895595</v>
      </c>
      <c r="AF51" s="122">
        <f t="shared" ca="1" si="11"/>
        <v>388465.47177700815</v>
      </c>
      <c r="AG51" s="122">
        <f t="shared" ca="1" si="11"/>
        <v>387797.39818815776</v>
      </c>
      <c r="AH51" s="122">
        <f t="shared" ca="1" si="11"/>
        <v>387849.52827874984</v>
      </c>
      <c r="AI51" s="122">
        <f t="shared" ca="1" si="11"/>
        <v>386305.1518648123</v>
      </c>
      <c r="AJ51" s="122">
        <f t="shared" ca="1" si="11"/>
        <v>385153.54427157168</v>
      </c>
      <c r="AK51" s="122">
        <f t="shared" ca="1" si="11"/>
        <v>383788.56705799309</v>
      </c>
      <c r="AL51" s="122">
        <f t="shared" ca="1" si="11"/>
        <v>382970.63870509341</v>
      </c>
      <c r="AM51" s="122">
        <f t="shared" ca="1" si="11"/>
        <v>382810.60676983872</v>
      </c>
      <c r="AN51" s="122">
        <f t="shared" ca="1" si="11"/>
        <v>382165.07643134677</v>
      </c>
      <c r="AO51" s="122">
        <f t="shared" ca="1" si="11"/>
        <v>381629.57260977942</v>
      </c>
      <c r="AP51" s="122">
        <f t="shared" ca="1" si="11"/>
        <v>381990.39397929044</v>
      </c>
      <c r="AQ51" s="122">
        <f t="shared" ca="1" si="11"/>
        <v>382023.02428032592</v>
      </c>
      <c r="AR51" s="122">
        <f t="shared" ca="1" si="11"/>
        <v>382381.62306630961</v>
      </c>
      <c r="AS51" s="122">
        <f t="shared" ca="1" si="11"/>
        <v>381819.24191299413</v>
      </c>
      <c r="AT51" s="123">
        <f t="shared" ca="1" si="11"/>
        <v>381819.24191299413</v>
      </c>
      <c r="AU51" s="123">
        <f t="shared" ca="1" si="11"/>
        <v>381819.24191299413</v>
      </c>
      <c r="AV51" s="123">
        <f t="shared" ca="1" si="11"/>
        <v>381819.24191299413</v>
      </c>
      <c r="AW51" s="123">
        <f t="shared" ca="1" si="11"/>
        <v>381819.24191299413</v>
      </c>
      <c r="AX51" s="123">
        <f t="shared" ca="1" si="11"/>
        <v>381819.24191299413</v>
      </c>
      <c r="AY51" s="147">
        <f t="shared" ca="1" si="11"/>
        <v>381819.24191299413</v>
      </c>
    </row>
    <row r="52" spans="1:51" ht="14.25" customHeight="1" x14ac:dyDescent="0.2">
      <c r="A52" s="126" t="s">
        <v>97</v>
      </c>
      <c r="B52" s="121"/>
      <c r="C52" s="148"/>
      <c r="D52" s="149" t="s">
        <v>98</v>
      </c>
      <c r="E52" s="122">
        <f ca="1">D51</f>
        <v>378052</v>
      </c>
      <c r="F52" s="115">
        <f t="shared" ref="F52:AY52" ca="1" si="12">E51</f>
        <v>378909.19999999995</v>
      </c>
      <c r="G52" s="115">
        <f t="shared" ca="1" si="12"/>
        <v>378194.68999999994</v>
      </c>
      <c r="H52" s="115">
        <f t="shared" ca="1" si="12"/>
        <v>378450.40549999994</v>
      </c>
      <c r="I52" s="115">
        <f t="shared" ca="1" si="12"/>
        <v>378555.28522499994</v>
      </c>
      <c r="J52" s="115">
        <f t="shared" ca="1" si="12"/>
        <v>378418.07096374989</v>
      </c>
      <c r="K52" s="115">
        <f t="shared" ca="1" si="12"/>
        <v>378171.11741556239</v>
      </c>
      <c r="L52" s="115">
        <f t="shared" ca="1" si="12"/>
        <v>378122.91154478421</v>
      </c>
      <c r="M52" s="115">
        <f t="shared" ca="1" si="12"/>
        <v>382542.81596754497</v>
      </c>
      <c r="N52" s="115">
        <f t="shared" ca="1" si="12"/>
        <v>384783.42516916769</v>
      </c>
      <c r="O52" s="115">
        <f t="shared" ca="1" si="12"/>
        <v>384898.2039107093</v>
      </c>
      <c r="P52" s="115">
        <f t="shared" ca="1" si="12"/>
        <v>386680.29371517384</v>
      </c>
      <c r="Q52" s="115">
        <f t="shared" ca="1" si="12"/>
        <v>386585.12902941514</v>
      </c>
      <c r="R52" s="115">
        <f t="shared" ca="1" si="12"/>
        <v>385518.77257794439</v>
      </c>
      <c r="S52" s="115">
        <f t="shared" ca="1" si="12"/>
        <v>385356.58394904714</v>
      </c>
      <c r="T52" s="115">
        <f t="shared" ca="1" si="12"/>
        <v>387625.40475159482</v>
      </c>
      <c r="U52" s="115">
        <f t="shared" ca="1" si="12"/>
        <v>387133.83451401506</v>
      </c>
      <c r="V52" s="115">
        <f t="shared" ca="1" si="12"/>
        <v>387616.2427883143</v>
      </c>
      <c r="W52" s="115">
        <f t="shared" ca="1" si="12"/>
        <v>389649.43064889859</v>
      </c>
      <c r="X52" s="115">
        <f t="shared" ca="1" si="12"/>
        <v>387804.25911645364</v>
      </c>
      <c r="Y52" s="115">
        <f t="shared" ca="1" si="12"/>
        <v>387185.64616063092</v>
      </c>
      <c r="Z52" s="115">
        <f t="shared" ca="1" si="12"/>
        <v>387924.46385259932</v>
      </c>
      <c r="AA52" s="115">
        <f t="shared" ca="1" si="12"/>
        <v>386727.49065996933</v>
      </c>
      <c r="AB52" s="115">
        <f t="shared" ca="1" si="12"/>
        <v>386321.56612697087</v>
      </c>
      <c r="AC52" s="115">
        <f t="shared" ca="1" si="12"/>
        <v>387454.53782062227</v>
      </c>
      <c r="AD52" s="115">
        <f t="shared" ca="1" si="12"/>
        <v>387394.76092959114</v>
      </c>
      <c r="AE52" s="115">
        <f t="shared" ca="1" si="12"/>
        <v>387540.47288311156</v>
      </c>
      <c r="AF52" s="115">
        <f t="shared" ca="1" si="12"/>
        <v>388961.54923895595</v>
      </c>
      <c r="AG52" s="115">
        <f t="shared" ca="1" si="12"/>
        <v>388465.47177700815</v>
      </c>
      <c r="AH52" s="115">
        <f t="shared" ca="1" si="12"/>
        <v>387797.39818815776</v>
      </c>
      <c r="AI52" s="115">
        <f t="shared" ca="1" si="12"/>
        <v>387849.52827874984</v>
      </c>
      <c r="AJ52" s="115">
        <f t="shared" ca="1" si="12"/>
        <v>386305.1518648123</v>
      </c>
      <c r="AK52" s="115">
        <f t="shared" ca="1" si="12"/>
        <v>385153.54427157168</v>
      </c>
      <c r="AL52" s="115">
        <f t="shared" ca="1" si="12"/>
        <v>383788.56705799309</v>
      </c>
      <c r="AM52" s="115">
        <f t="shared" ca="1" si="12"/>
        <v>382970.63870509341</v>
      </c>
      <c r="AN52" s="115">
        <f t="shared" ca="1" si="12"/>
        <v>382810.60676983872</v>
      </c>
      <c r="AO52" s="115">
        <f t="shared" ca="1" si="12"/>
        <v>382165.07643134677</v>
      </c>
      <c r="AP52" s="115">
        <f t="shared" ca="1" si="12"/>
        <v>381629.57260977942</v>
      </c>
      <c r="AQ52" s="115">
        <f t="shared" ca="1" si="12"/>
        <v>381990.39397929044</v>
      </c>
      <c r="AR52" s="115">
        <f t="shared" ca="1" si="12"/>
        <v>382023.02428032592</v>
      </c>
      <c r="AS52" s="115">
        <f t="shared" ca="1" si="12"/>
        <v>382381.62306630961</v>
      </c>
      <c r="AT52" s="116">
        <f t="shared" ca="1" si="12"/>
        <v>381819.24191299413</v>
      </c>
      <c r="AU52" s="116">
        <f t="shared" ca="1" si="12"/>
        <v>381819.24191299413</v>
      </c>
      <c r="AV52" s="116">
        <f t="shared" ca="1" si="12"/>
        <v>381819.24191299413</v>
      </c>
      <c r="AW52" s="116">
        <f t="shared" ca="1" si="12"/>
        <v>381819.24191299413</v>
      </c>
      <c r="AX52" s="116">
        <f t="shared" ca="1" si="12"/>
        <v>381819.24191299413</v>
      </c>
      <c r="AY52" s="150">
        <f t="shared" ca="1" si="12"/>
        <v>381819.24191299413</v>
      </c>
    </row>
    <row r="53" spans="1:51" ht="15" customHeight="1" x14ac:dyDescent="0.2"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</row>
    <row r="54" spans="1:51" ht="15" customHeight="1" x14ac:dyDescent="0.2"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</row>
    <row r="55" spans="1:51" ht="15" customHeight="1" x14ac:dyDescent="0.2"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</row>
    <row r="56" spans="1:51" ht="24" customHeight="1" x14ac:dyDescent="0.2">
      <c r="A56" s="152" t="s">
        <v>99</v>
      </c>
      <c r="B56" s="152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53"/>
    </row>
    <row r="57" spans="1:51" x14ac:dyDescent="0.2">
      <c r="A57" s="154" t="s">
        <v>100</v>
      </c>
      <c r="B57" s="155"/>
      <c r="C57" s="156" t="s">
        <v>101</v>
      </c>
      <c r="D57" s="157"/>
      <c r="E57" s="146">
        <f ca="1">IF(E$51="","",E10-E52)</f>
        <v>17144</v>
      </c>
      <c r="F57" s="146">
        <f t="shared" ref="F57:AY57" ca="1" si="13">IF(F$51="","",F10-F52)</f>
        <v>-14290.199999999953</v>
      </c>
      <c r="G57" s="146">
        <f t="shared" ca="1" si="13"/>
        <v>5114.3100000000559</v>
      </c>
      <c r="H57" s="146">
        <f t="shared" ca="1" si="13"/>
        <v>2097.5945000000647</v>
      </c>
      <c r="I57" s="146">
        <f t="shared" ca="1" si="13"/>
        <v>-2744.2852249999414</v>
      </c>
      <c r="J57" s="146">
        <f t="shared" ca="1" si="13"/>
        <v>-4939.0709637498949</v>
      </c>
      <c r="K57" s="146">
        <f t="shared" ca="1" si="13"/>
        <v>-964.11741556238849</v>
      </c>
      <c r="L57" s="146">
        <f t="shared" ca="1" si="13"/>
        <v>88398.088455215795</v>
      </c>
      <c r="M57" s="146">
        <f t="shared" ca="1" si="13"/>
        <v>44812.184032455029</v>
      </c>
      <c r="N57" s="146">
        <f t="shared" ca="1" si="13"/>
        <v>2295.5748308323091</v>
      </c>
      <c r="O57" s="146">
        <f t="shared" ca="1" si="13"/>
        <v>35641.796089290699</v>
      </c>
      <c r="P57" s="146">
        <f t="shared" ca="1" si="13"/>
        <v>-1903.2937151738442</v>
      </c>
      <c r="Q57" s="146">
        <f t="shared" ca="1" si="13"/>
        <v>-21327.12902941514</v>
      </c>
      <c r="R57" s="146">
        <f t="shared" ca="1" si="13"/>
        <v>-3243.7725779443863</v>
      </c>
      <c r="S57" s="146">
        <f t="shared" ca="1" si="13"/>
        <v>45376.416050952859</v>
      </c>
      <c r="T57" s="146">
        <f t="shared" ca="1" si="13"/>
        <v>-9831.4047515948187</v>
      </c>
      <c r="U57" s="146">
        <f t="shared" ca="1" si="13"/>
        <v>9648.1654859849368</v>
      </c>
      <c r="V57" s="146">
        <f t="shared" ca="1" si="13"/>
        <v>40663.757211685705</v>
      </c>
      <c r="W57" s="146">
        <f t="shared" ca="1" si="13"/>
        <v>-36903.430648898589</v>
      </c>
      <c r="X57" s="146">
        <f t="shared" ca="1" si="13"/>
        <v>-12372.259116453642</v>
      </c>
      <c r="Y57" s="146">
        <f t="shared" ca="1" si="13"/>
        <v>14776.353839369083</v>
      </c>
      <c r="Z57" s="146">
        <f t="shared" ca="1" si="13"/>
        <v>-23939.463852599321</v>
      </c>
      <c r="AA57" s="146">
        <f t="shared" ca="1" si="13"/>
        <v>-8118.490659969335</v>
      </c>
      <c r="AB57" s="146">
        <f t="shared" ca="1" si="13"/>
        <v>22659.433873029135</v>
      </c>
      <c r="AC57" s="146">
        <f t="shared" ca="1" si="13"/>
        <v>-1195.5378206222667</v>
      </c>
      <c r="AD57" s="146">
        <f t="shared" ca="1" si="13"/>
        <v>2914.2390704088612</v>
      </c>
      <c r="AE57" s="146">
        <f t="shared" ca="1" si="13"/>
        <v>28421.527116888436</v>
      </c>
      <c r="AF57" s="146">
        <f t="shared" ca="1" si="13"/>
        <v>-9921.5492389559513</v>
      </c>
      <c r="AG57" s="146">
        <f t="shared" ca="1" si="13"/>
        <v>-13361.471777008148</v>
      </c>
      <c r="AH57" s="146">
        <f t="shared" ca="1" si="13"/>
        <v>1042.6018118422362</v>
      </c>
      <c r="AI57" s="146">
        <f t="shared" ca="1" si="13"/>
        <v>-30887.528278749844</v>
      </c>
      <c r="AJ57" s="146">
        <f t="shared" ca="1" si="13"/>
        <v>-23032.151864812302</v>
      </c>
      <c r="AK57" s="146">
        <f t="shared" ca="1" si="13"/>
        <v>-27299.544271571678</v>
      </c>
      <c r="AL57" s="146">
        <f t="shared" ca="1" si="13"/>
        <v>-16358.567057993088</v>
      </c>
      <c r="AM57" s="146">
        <f t="shared" ca="1" si="13"/>
        <v>-3200.6387050934136</v>
      </c>
      <c r="AN57" s="146">
        <f t="shared" ca="1" si="13"/>
        <v>-12910.60676983872</v>
      </c>
      <c r="AO57" s="146">
        <f t="shared" ca="1" si="13"/>
        <v>-10710.076431346766</v>
      </c>
      <c r="AP57" s="146">
        <f t="shared" ca="1" si="13"/>
        <v>7216.427390220575</v>
      </c>
      <c r="AQ57" s="146">
        <f t="shared" ca="1" si="13"/>
        <v>652.60602070955792</v>
      </c>
      <c r="AR57" s="146">
        <f t="shared" ca="1" si="13"/>
        <v>7171.9757196740829</v>
      </c>
      <c r="AS57" s="146">
        <f t="shared" ca="1" si="13"/>
        <v>-11247.623066309607</v>
      </c>
      <c r="AT57" s="146">
        <f t="shared" ca="1" si="13"/>
        <v>-15025.241912994126</v>
      </c>
      <c r="AU57" s="146">
        <f t="shared" ca="1" si="13"/>
        <v>-13427.241912994126</v>
      </c>
      <c r="AV57" s="146">
        <f t="shared" ca="1" si="13"/>
        <v>14373.758087005874</v>
      </c>
      <c r="AW57" s="146">
        <f t="shared" ca="1" si="13"/>
        <v>-7813.2419129941263</v>
      </c>
      <c r="AX57" s="146">
        <f t="shared" ca="1" si="13"/>
        <v>37721.758087005874</v>
      </c>
      <c r="AY57" s="158">
        <f t="shared" ca="1" si="13"/>
        <v>46460.758087005874</v>
      </c>
    </row>
    <row r="58" spans="1:51" x14ac:dyDescent="0.2">
      <c r="A58" s="159" t="s">
        <v>102</v>
      </c>
      <c r="B58" s="114"/>
      <c r="C58" s="160" t="s">
        <v>103</v>
      </c>
      <c r="D58" s="161"/>
      <c r="E58" s="118">
        <f ca="1">IF(E$51="","",ABS(E57))</f>
        <v>17144</v>
      </c>
      <c r="F58" s="118">
        <f t="shared" ref="F58:AY58" ca="1" si="14">IF(F$51="","",ABS(F57))</f>
        <v>14290.199999999953</v>
      </c>
      <c r="G58" s="118">
        <f t="shared" ca="1" si="14"/>
        <v>5114.3100000000559</v>
      </c>
      <c r="H58" s="118">
        <f t="shared" ca="1" si="14"/>
        <v>2097.5945000000647</v>
      </c>
      <c r="I58" s="118">
        <f t="shared" ca="1" si="14"/>
        <v>2744.2852249999414</v>
      </c>
      <c r="J58" s="118">
        <f t="shared" ca="1" si="14"/>
        <v>4939.0709637498949</v>
      </c>
      <c r="K58" s="118">
        <f t="shared" ca="1" si="14"/>
        <v>964.11741556238849</v>
      </c>
      <c r="L58" s="118">
        <f t="shared" ca="1" si="14"/>
        <v>88398.088455215795</v>
      </c>
      <c r="M58" s="118">
        <f t="shared" ca="1" si="14"/>
        <v>44812.184032455029</v>
      </c>
      <c r="N58" s="118">
        <f t="shared" ca="1" si="14"/>
        <v>2295.5748308323091</v>
      </c>
      <c r="O58" s="118">
        <f t="shared" ca="1" si="14"/>
        <v>35641.796089290699</v>
      </c>
      <c r="P58" s="118">
        <f t="shared" ca="1" si="14"/>
        <v>1903.2937151738442</v>
      </c>
      <c r="Q58" s="118">
        <f t="shared" ca="1" si="14"/>
        <v>21327.12902941514</v>
      </c>
      <c r="R58" s="118">
        <f t="shared" ca="1" si="14"/>
        <v>3243.7725779443863</v>
      </c>
      <c r="S58" s="118">
        <f t="shared" ca="1" si="14"/>
        <v>45376.416050952859</v>
      </c>
      <c r="T58" s="118">
        <f t="shared" ca="1" si="14"/>
        <v>9831.4047515948187</v>
      </c>
      <c r="U58" s="118">
        <f ca="1">IF(U$51="","",ABS(U57))</f>
        <v>9648.1654859849368</v>
      </c>
      <c r="V58" s="118">
        <f t="shared" ca="1" si="14"/>
        <v>40663.757211685705</v>
      </c>
      <c r="W58" s="118">
        <f t="shared" ca="1" si="14"/>
        <v>36903.430648898589</v>
      </c>
      <c r="X58" s="118">
        <f t="shared" ca="1" si="14"/>
        <v>12372.259116453642</v>
      </c>
      <c r="Y58" s="118">
        <f t="shared" ca="1" si="14"/>
        <v>14776.353839369083</v>
      </c>
      <c r="Z58" s="118">
        <f t="shared" ca="1" si="14"/>
        <v>23939.463852599321</v>
      </c>
      <c r="AA58" s="118">
        <f t="shared" ca="1" si="14"/>
        <v>8118.490659969335</v>
      </c>
      <c r="AB58" s="118">
        <f t="shared" ca="1" si="14"/>
        <v>22659.433873029135</v>
      </c>
      <c r="AC58" s="118">
        <f t="shared" ca="1" si="14"/>
        <v>1195.5378206222667</v>
      </c>
      <c r="AD58" s="118">
        <f t="shared" ca="1" si="14"/>
        <v>2914.2390704088612</v>
      </c>
      <c r="AE58" s="118">
        <f t="shared" ca="1" si="14"/>
        <v>28421.527116888436</v>
      </c>
      <c r="AF58" s="118">
        <f t="shared" ca="1" si="14"/>
        <v>9921.5492389559513</v>
      </c>
      <c r="AG58" s="118">
        <f t="shared" ca="1" si="14"/>
        <v>13361.471777008148</v>
      </c>
      <c r="AH58" s="118">
        <f t="shared" ca="1" si="14"/>
        <v>1042.6018118422362</v>
      </c>
      <c r="AI58" s="118">
        <f t="shared" ca="1" si="14"/>
        <v>30887.528278749844</v>
      </c>
      <c r="AJ58" s="118">
        <f t="shared" ca="1" si="14"/>
        <v>23032.151864812302</v>
      </c>
      <c r="AK58" s="118">
        <f t="shared" ca="1" si="14"/>
        <v>27299.544271571678</v>
      </c>
      <c r="AL58" s="118">
        <f t="shared" ca="1" si="14"/>
        <v>16358.567057993088</v>
      </c>
      <c r="AM58" s="118">
        <f t="shared" ca="1" si="14"/>
        <v>3200.6387050934136</v>
      </c>
      <c r="AN58" s="118">
        <f t="shared" ca="1" si="14"/>
        <v>12910.60676983872</v>
      </c>
      <c r="AO58" s="118">
        <f t="shared" ca="1" si="14"/>
        <v>10710.076431346766</v>
      </c>
      <c r="AP58" s="118">
        <f t="shared" ca="1" si="14"/>
        <v>7216.427390220575</v>
      </c>
      <c r="AQ58" s="118">
        <f t="shared" ca="1" si="14"/>
        <v>652.60602070955792</v>
      </c>
      <c r="AR58" s="118">
        <f t="shared" ca="1" si="14"/>
        <v>7171.9757196740829</v>
      </c>
      <c r="AS58" s="118">
        <f t="shared" ca="1" si="14"/>
        <v>11247.623066309607</v>
      </c>
      <c r="AT58" s="118">
        <f t="shared" ca="1" si="14"/>
        <v>15025.241912994126</v>
      </c>
      <c r="AU58" s="118">
        <f t="shared" ca="1" si="14"/>
        <v>13427.241912994126</v>
      </c>
      <c r="AV58" s="118">
        <f t="shared" ca="1" si="14"/>
        <v>14373.758087005874</v>
      </c>
      <c r="AW58" s="118">
        <f t="shared" ca="1" si="14"/>
        <v>7813.2419129941263</v>
      </c>
      <c r="AX58" s="118">
        <f t="shared" ca="1" si="14"/>
        <v>37721.758087005874</v>
      </c>
      <c r="AY58" s="162">
        <f t="shared" ca="1" si="14"/>
        <v>46460.758087005874</v>
      </c>
    </row>
    <row r="59" spans="1:51" x14ac:dyDescent="0.2">
      <c r="A59" s="159" t="s">
        <v>104</v>
      </c>
      <c r="B59" s="114"/>
      <c r="C59" s="163" t="s">
        <v>105</v>
      </c>
      <c r="D59" s="161"/>
      <c r="E59" s="118">
        <f ca="1">IF(E$51="","",E57^2)</f>
        <v>293916736</v>
      </c>
      <c r="F59" s="118">
        <f t="shared" ref="F59:AY59" ca="1" si="15">IF(F$51="","",F57^2)</f>
        <v>204209816.03999868</v>
      </c>
      <c r="G59" s="118">
        <f t="shared" ca="1" si="15"/>
        <v>26156166.776100572</v>
      </c>
      <c r="H59" s="118">
        <f t="shared" ca="1" si="15"/>
        <v>4399902.6864305213</v>
      </c>
      <c r="I59" s="118">
        <f t="shared" ca="1" si="15"/>
        <v>7531101.3961529788</v>
      </c>
      <c r="J59" s="118">
        <f t="shared" ca="1" si="15"/>
        <v>24394421.984957315</v>
      </c>
      <c r="K59" s="118">
        <f t="shared" ca="1" si="15"/>
        <v>929522.39099069929</v>
      </c>
      <c r="L59" s="118">
        <f t="shared" ca="1" si="15"/>
        <v>7814222042.5361557</v>
      </c>
      <c r="M59" s="118">
        <f t="shared" ca="1" si="15"/>
        <v>2008131837.7586174</v>
      </c>
      <c r="N59" s="118">
        <f t="shared" ca="1" si="15"/>
        <v>5269663.8039507847</v>
      </c>
      <c r="O59" s="118">
        <f t="shared" ca="1" si="15"/>
        <v>1270337628.4705777</v>
      </c>
      <c r="P59" s="118">
        <f t="shared" ca="1" si="15"/>
        <v>3622526.9662202545</v>
      </c>
      <c r="Q59" s="118">
        <f t="shared" ca="1" si="15"/>
        <v>454846432.63732201</v>
      </c>
      <c r="R59" s="118">
        <f t="shared" ca="1" si="15"/>
        <v>10522060.53742397</v>
      </c>
      <c r="S59" s="118">
        <f t="shared" ca="1" si="15"/>
        <v>2059019133.6291723</v>
      </c>
      <c r="T59" s="118">
        <f t="shared" ca="1" si="15"/>
        <v>96656519.389681175</v>
      </c>
      <c r="U59" s="118">
        <f ca="1">IF(U$51="","",U57^2)</f>
        <v>93087097.24495095</v>
      </c>
      <c r="V59" s="118">
        <f t="shared" ca="1" si="15"/>
        <v>1653541150.5709212</v>
      </c>
      <c r="W59" s="118">
        <f t="shared" ca="1" si="15"/>
        <v>1361863193.6580677</v>
      </c>
      <c r="X59" s="118">
        <f t="shared" ca="1" si="15"/>
        <v>153072795.64467028</v>
      </c>
      <c r="Y59" s="118">
        <f t="shared" ca="1" si="15"/>
        <v>218340632.78623745</v>
      </c>
      <c r="Z59" s="118">
        <f t="shared" ca="1" si="15"/>
        <v>573097929.54990959</v>
      </c>
      <c r="AA59" s="118">
        <f t="shared" ca="1" si="15"/>
        <v>65909890.596009329</v>
      </c>
      <c r="AB59" s="118">
        <f t="shared" ca="1" si="15"/>
        <v>513449943.44618011</v>
      </c>
      <c r="AC59" s="118">
        <f t="shared" ca="1" si="15"/>
        <v>1429310.6805382392</v>
      </c>
      <c r="AD59" s="118">
        <f t="shared" ca="1" si="15"/>
        <v>8492789.3594975024</v>
      </c>
      <c r="AE59" s="118">
        <f t="shared" ca="1" si="15"/>
        <v>807783203.65602469</v>
      </c>
      <c r="AF59" s="118">
        <f t="shared" ca="1" si="15"/>
        <v>98437139.301027417</v>
      </c>
      <c r="AG59" s="118">
        <f t="shared" ca="1" si="15"/>
        <v>178528928.04778528</v>
      </c>
      <c r="AH59" s="118">
        <f t="shared" ca="1" si="15"/>
        <v>1087018.5380567138</v>
      </c>
      <c r="AI59" s="118">
        <f t="shared" ca="1" si="15"/>
        <v>954039403.17057133</v>
      </c>
      <c r="AJ59" s="118">
        <f t="shared" ca="1" si="15"/>
        <v>530480019.52377677</v>
      </c>
      <c r="AK59" s="118">
        <f t="shared" ca="1" si="15"/>
        <v>745265117.43550205</v>
      </c>
      <c r="AL59" s="118">
        <f t="shared" ca="1" si="15"/>
        <v>267602716.19085664</v>
      </c>
      <c r="AM59" s="118">
        <f t="shared" ca="1" si="15"/>
        <v>10244088.120542044</v>
      </c>
      <c r="AN59" s="118">
        <f t="shared" ca="1" si="15"/>
        <v>166683767.16540539</v>
      </c>
      <c r="AO59" s="118">
        <f t="shared" ca="1" si="15"/>
        <v>114705737.16528948</v>
      </c>
      <c r="AP59" s="118">
        <f t="shared" ca="1" si="15"/>
        <v>52076824.278325737</v>
      </c>
      <c r="AQ59" s="118">
        <f t="shared" ca="1" si="15"/>
        <v>425894.61826636392</v>
      </c>
      <c r="AR59" s="118">
        <f t="shared" ca="1" si="15"/>
        <v>51437235.723594584</v>
      </c>
      <c r="AS59" s="118">
        <f t="shared" ca="1" si="15"/>
        <v>126509024.64177991</v>
      </c>
      <c r="AT59" s="118">
        <f t="shared" ca="1" si="15"/>
        <v>225757894.54399538</v>
      </c>
      <c r="AU59" s="118">
        <f t="shared" ca="1" si="15"/>
        <v>180290825.39006618</v>
      </c>
      <c r="AV59" s="118">
        <f t="shared" ca="1" si="15"/>
        <v>206604921.54376677</v>
      </c>
      <c r="AW59" s="118">
        <f t="shared" ca="1" si="15"/>
        <v>61046749.190968111</v>
      </c>
      <c r="AX59" s="118">
        <f t="shared" ca="1" si="15"/>
        <v>1422931033.174593</v>
      </c>
      <c r="AY59" s="162">
        <f t="shared" ca="1" si="15"/>
        <v>2158602042.0192819</v>
      </c>
    </row>
    <row r="60" spans="1:51" x14ac:dyDescent="0.2">
      <c r="A60" s="159" t="s">
        <v>106</v>
      </c>
      <c r="B60" s="114"/>
      <c r="C60" s="163" t="s">
        <v>107</v>
      </c>
      <c r="D60" s="161"/>
      <c r="E60" s="118">
        <f ca="1">IF(E$51="","",SQRT(E59))</f>
        <v>17144</v>
      </c>
      <c r="F60" s="118">
        <f t="shared" ref="F60:AY60" ca="1" si="16">IF(F$51="","",SQRT(F59))</f>
        <v>14290.199999999953</v>
      </c>
      <c r="G60" s="118">
        <f t="shared" ca="1" si="16"/>
        <v>5114.3100000000559</v>
      </c>
      <c r="H60" s="118">
        <f t="shared" ca="1" si="16"/>
        <v>2097.5945000000647</v>
      </c>
      <c r="I60" s="118">
        <f t="shared" ca="1" si="16"/>
        <v>2744.2852249999414</v>
      </c>
      <c r="J60" s="118">
        <f t="shared" ca="1" si="16"/>
        <v>4939.0709637498949</v>
      </c>
      <c r="K60" s="118">
        <f t="shared" ca="1" si="16"/>
        <v>964.11741556238849</v>
      </c>
      <c r="L60" s="118">
        <f t="shared" ca="1" si="16"/>
        <v>88398.088455215795</v>
      </c>
      <c r="M60" s="118">
        <f t="shared" ca="1" si="16"/>
        <v>44812.184032455029</v>
      </c>
      <c r="N60" s="118">
        <f t="shared" ca="1" si="16"/>
        <v>2295.5748308323091</v>
      </c>
      <c r="O60" s="118">
        <f t="shared" ca="1" si="16"/>
        <v>35641.796089290699</v>
      </c>
      <c r="P60" s="118">
        <f t="shared" ca="1" si="16"/>
        <v>1903.2937151738442</v>
      </c>
      <c r="Q60" s="118">
        <f t="shared" ca="1" si="16"/>
        <v>21327.12902941514</v>
      </c>
      <c r="R60" s="118">
        <f t="shared" ca="1" si="16"/>
        <v>3243.7725779443863</v>
      </c>
      <c r="S60" s="118">
        <f t="shared" ca="1" si="16"/>
        <v>45376.416050952859</v>
      </c>
      <c r="T60" s="118">
        <f t="shared" ca="1" si="16"/>
        <v>9831.4047515948187</v>
      </c>
      <c r="U60" s="118">
        <f ca="1">IF(U$51="","",SQRT(U59))</f>
        <v>9648.1654859849368</v>
      </c>
      <c r="V60" s="118">
        <f t="shared" ca="1" si="16"/>
        <v>40663.757211685705</v>
      </c>
      <c r="W60" s="118">
        <f t="shared" ca="1" si="16"/>
        <v>36903.430648898589</v>
      </c>
      <c r="X60" s="118">
        <f t="shared" ca="1" si="16"/>
        <v>12372.259116453642</v>
      </c>
      <c r="Y60" s="118">
        <f t="shared" ca="1" si="16"/>
        <v>14776.353839369083</v>
      </c>
      <c r="Z60" s="118">
        <f t="shared" ca="1" si="16"/>
        <v>23939.463852599321</v>
      </c>
      <c r="AA60" s="118">
        <f t="shared" ca="1" si="16"/>
        <v>8118.490659969335</v>
      </c>
      <c r="AB60" s="118">
        <f t="shared" ca="1" si="16"/>
        <v>22659.433873029135</v>
      </c>
      <c r="AC60" s="118">
        <f t="shared" ca="1" si="16"/>
        <v>1195.5378206222667</v>
      </c>
      <c r="AD60" s="118">
        <f t="shared" ca="1" si="16"/>
        <v>2914.2390704088612</v>
      </c>
      <c r="AE60" s="118">
        <f t="shared" ca="1" si="16"/>
        <v>28421.527116888436</v>
      </c>
      <c r="AF60" s="118">
        <f t="shared" ca="1" si="16"/>
        <v>9921.5492389559513</v>
      </c>
      <c r="AG60" s="118">
        <f t="shared" ca="1" si="16"/>
        <v>13361.471777008148</v>
      </c>
      <c r="AH60" s="118">
        <f t="shared" ca="1" si="16"/>
        <v>1042.6018118422362</v>
      </c>
      <c r="AI60" s="118">
        <f t="shared" ca="1" si="16"/>
        <v>30887.528278749844</v>
      </c>
      <c r="AJ60" s="118">
        <f t="shared" ca="1" si="16"/>
        <v>23032.151864812302</v>
      </c>
      <c r="AK60" s="118">
        <f t="shared" ca="1" si="16"/>
        <v>27299.544271571678</v>
      </c>
      <c r="AL60" s="118">
        <f t="shared" ca="1" si="16"/>
        <v>16358.567057993088</v>
      </c>
      <c r="AM60" s="118">
        <f t="shared" ca="1" si="16"/>
        <v>3200.6387050934136</v>
      </c>
      <c r="AN60" s="118">
        <f t="shared" ca="1" si="16"/>
        <v>12910.60676983872</v>
      </c>
      <c r="AO60" s="118">
        <f t="shared" ca="1" si="16"/>
        <v>10710.076431346766</v>
      </c>
      <c r="AP60" s="118">
        <f t="shared" ca="1" si="16"/>
        <v>7216.427390220575</v>
      </c>
      <c r="AQ60" s="118">
        <f t="shared" ca="1" si="16"/>
        <v>652.60602070955792</v>
      </c>
      <c r="AR60" s="118">
        <f t="shared" ca="1" si="16"/>
        <v>7171.9757196740829</v>
      </c>
      <c r="AS60" s="118">
        <f t="shared" ca="1" si="16"/>
        <v>11247.623066309607</v>
      </c>
      <c r="AT60" s="118">
        <f t="shared" ca="1" si="16"/>
        <v>15025.241912994126</v>
      </c>
      <c r="AU60" s="118">
        <f t="shared" ca="1" si="16"/>
        <v>13427.241912994126</v>
      </c>
      <c r="AV60" s="118">
        <f t="shared" ca="1" si="16"/>
        <v>14373.758087005874</v>
      </c>
      <c r="AW60" s="118">
        <f t="shared" ca="1" si="16"/>
        <v>7813.2419129941263</v>
      </c>
      <c r="AX60" s="118">
        <f t="shared" ca="1" si="16"/>
        <v>37721.758087005874</v>
      </c>
      <c r="AY60" s="162">
        <f t="shared" ca="1" si="16"/>
        <v>46460.758087005874</v>
      </c>
    </row>
    <row r="61" spans="1:51" ht="24" customHeight="1" x14ac:dyDescent="0.2">
      <c r="A61" s="164" t="s">
        <v>108</v>
      </c>
      <c r="B61" s="165"/>
      <c r="C61" s="163"/>
      <c r="D61" s="166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7"/>
      <c r="AF61" s="167"/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7"/>
      <c r="AV61" s="167"/>
      <c r="AW61" s="167"/>
      <c r="AX61" s="167"/>
      <c r="AY61" s="168"/>
    </row>
    <row r="62" spans="1:51" x14ac:dyDescent="0.2">
      <c r="A62" s="159" t="s">
        <v>109</v>
      </c>
      <c r="B62" s="114"/>
      <c r="C62" s="163" t="s">
        <v>110</v>
      </c>
      <c r="D62" s="169"/>
      <c r="E62" s="170">
        <f ca="1">IF(E$51="","",E57/AVERAGE($D$10:E10))</f>
        <v>4.4342824035755672E-2</v>
      </c>
      <c r="F62" s="170">
        <f ca="1">IF(F$51="","",F57/AVERAGE($D$10:F10))</f>
        <v>-3.7676283783605519E-2</v>
      </c>
      <c r="G62" s="170">
        <f ca="1">IF(G$51="","",G57/AVERAGE($D$10:G10))</f>
        <v>1.3448305784472162E-2</v>
      </c>
      <c r="H62" s="170">
        <f ca="1">IF(H$51="","",H57/AVERAGE($D$10:H10))</f>
        <v>5.5149814063451498E-3</v>
      </c>
      <c r="I62" s="170">
        <f ca="1">IF(I$51="","",I57/AVERAGE($D$10:I10))</f>
        <v>-7.2296194570005065E-3</v>
      </c>
      <c r="J62" s="170">
        <f ca="1">IF(J$51="","",J57/AVERAGE($D$10:J10))</f>
        <v>-1.304161228354481E-2</v>
      </c>
      <c r="K62" s="170">
        <f ca="1">IF(K$51="","",K57/AVERAGE($D$10:K10))</f>
        <v>-2.5470199580873085E-3</v>
      </c>
      <c r="L62" s="170">
        <f ca="1">IF(L$51="","",L57/AVERAGE($D$10:L10))</f>
        <v>0.22765136771096181</v>
      </c>
      <c r="M62" s="170">
        <f ca="1">IF(M$51="","",M57/AVERAGE($D$10:M10))</f>
        <v>0.11425567504438322</v>
      </c>
      <c r="N62" s="170">
        <f ca="1">IF(N$51="","",N57/AVERAGE($D$10:N10))</f>
        <v>5.8598959845583935E-3</v>
      </c>
      <c r="O62" s="170">
        <f ca="1">IF(O$51="","",O57/AVERAGE($D$10:O10))</f>
        <v>9.0428590864967032E-2</v>
      </c>
      <c r="P62" s="170">
        <f ca="1">IF(P$51="","",P57/AVERAGE($D$10:P10))</f>
        <v>-4.8377851523621158E-3</v>
      </c>
      <c r="Q62" s="170">
        <f ca="1">IF(Q$51="","",Q57/AVERAGE($D$10:Q10))</f>
        <v>-5.4487841949718507E-2</v>
      </c>
      <c r="R62" s="170">
        <f ca="1">IF(R$51="","",R57/AVERAGE($D$10:R10))</f>
        <v>-8.3003024328390552E-3</v>
      </c>
      <c r="S62" s="170">
        <f ca="1">IF(S$51="","",S57/AVERAGE($D$10:S10))</f>
        <v>0.11537429874801272</v>
      </c>
      <c r="T62" s="170">
        <f ca="1">IF(T$51="","",T57/AVERAGE($D$10:T10))</f>
        <v>-2.5055476026816955E-2</v>
      </c>
      <c r="U62" s="170">
        <f ca="1">IF(U$51="","",U57/AVERAGE($D$10:U10))</f>
        <v>2.4573191839318335E-2</v>
      </c>
      <c r="V62" s="170">
        <f ca="1">IF(V$51="","",V57/AVERAGE($D$10:V10))</f>
        <v>0.10307511618753477</v>
      </c>
      <c r="W62" s="170">
        <f ca="1">IF(W$51="","",W57/AVERAGE($D$10:W10))</f>
        <v>-9.404111418651255E-2</v>
      </c>
      <c r="X62" s="170">
        <f ca="1">IF(X$51="","",X57/AVERAGE($D$10:X10))</f>
        <v>-3.1593382937231823E-2</v>
      </c>
      <c r="Y62" s="170">
        <f ca="1">IF(Y$51="","",Y57/AVERAGE($D$10:Y10))</f>
        <v>3.7687110805502806E-2</v>
      </c>
      <c r="Z62" s="170">
        <f ca="1">IF(Z$51="","",Z57/AVERAGE($D$10:Z10))</f>
        <v>-6.1248453082045129E-2</v>
      </c>
      <c r="AA62" s="170">
        <f ca="1">IF(AA$51="","",AA57/AVERAGE($D$10:AA10))</f>
        <v>-2.0798091087262445E-2</v>
      </c>
      <c r="AB62" s="170">
        <f ca="1">IF(AB$51="","",AB57/AVERAGE($D$10:AB10))</f>
        <v>5.793870584563765E-2</v>
      </c>
      <c r="AC62" s="170">
        <f ca="1">IF(AC$51="","",AC57/AVERAGE($D$10:AC10))</f>
        <v>-3.058366816700177E-3</v>
      </c>
      <c r="AD62" s="170">
        <f ca="1">IF(AD$51="","",AD57/AVERAGE($D$10:AD10))</f>
        <v>7.4554875270766542E-3</v>
      </c>
      <c r="AE62" s="170">
        <f ca="1">IF(AE$51="","",AE57/AVERAGE($D$10:AE10))</f>
        <v>7.2544477256125076E-2</v>
      </c>
      <c r="AF62" s="170">
        <f ca="1">IF(AF$51="","",AF57/AVERAGE($D$10:AF10))</f>
        <v>-2.5352671001570425E-2</v>
      </c>
      <c r="AG62" s="170">
        <f ca="1">IF(AG$51="","",AG57/AVERAGE($D$10:AG10))</f>
        <v>-3.419003894149511E-2</v>
      </c>
      <c r="AH62" s="170">
        <f ca="1">IF(AH$51="","",AH57/AVERAGE($D$10:AH10))</f>
        <v>2.6682962454655013E-3</v>
      </c>
      <c r="AI62" s="170">
        <f ca="1">IF(AI$51="","",AI57/AVERAGE($D$10:AI10))</f>
        <v>-7.9263535047778208E-2</v>
      </c>
      <c r="AJ62" s="170">
        <f ca="1">IF(AJ$51="","",AJ57/AVERAGE($D$10:AJ10))</f>
        <v>-5.9226707132310645E-2</v>
      </c>
      <c r="AK62" s="170">
        <f ca="1">IF(AK$51="","",AK57/AVERAGE($D$10:AK10))</f>
        <v>-7.0365341498849029E-2</v>
      </c>
      <c r="AL62" s="170">
        <f ca="1">IF(AL$51="","",AL57/AVERAGE($D$10:AL10))</f>
        <v>-4.2228537990151034E-2</v>
      </c>
      <c r="AM62" s="170">
        <f ca="1">IF(AM$51="","",AM57/AVERAGE($D$10:AM10))</f>
        <v>-8.2667451503987584E-3</v>
      </c>
      <c r="AN62" s="170">
        <f ca="1">IF(AN$51="","",AN57/AVERAGE($D$10:AN10))</f>
        <v>-3.3386311765148474E-2</v>
      </c>
      <c r="AO62" s="170">
        <f ca="1">IF(AO$51="","",AO57/AVERAGE($D$10:AO10))</f>
        <v>-2.7724598050775141E-2</v>
      </c>
      <c r="AP62" s="170">
        <f ca="1">IF(AP$51="","",AP57/AVERAGE($D$10:AP10))</f>
        <v>1.8677623433260931E-2</v>
      </c>
      <c r="AQ62" s="170">
        <f ca="1">IF(AQ$51="","",AQ57/AVERAGE($D$10:AQ10))</f>
        <v>1.6894880387422957E-3</v>
      </c>
      <c r="AR62" s="170">
        <f ca="1">IF(AR$51="","",AR57/AVERAGE($D$10:AR10))</f>
        <v>1.856362446737557E-2</v>
      </c>
      <c r="AS62" s="170">
        <f ca="1">IF(AS$51="","",AS57/AVERAGE($D$10:AS10))</f>
        <v>-2.9140167287262573E-2</v>
      </c>
      <c r="AT62" s="170">
        <f ca="1">IF(AT$51="","",AT57/AVERAGE($D$10:AT10))</f>
        <v>-3.8972222526028159E-2</v>
      </c>
      <c r="AU62" s="170">
        <f ca="1">IF(AU$51="","",AU57/AVERAGE($D$10:AU10))</f>
        <v>-3.4862592456995911E-2</v>
      </c>
      <c r="AV62" s="170">
        <f ca="1">IF(AV$51="","",AV57/AVERAGE($D$10:AV10))</f>
        <v>3.7296365234983184E-2</v>
      </c>
      <c r="AW62" s="170">
        <f ca="1">IF(AW$51="","",AW57/AVERAGE($D$10:AW10))</f>
        <v>-2.0286470424851336E-2</v>
      </c>
      <c r="AX62" s="170">
        <f ca="1">IF(AX$51="","",AX57/AVERAGE($D$10:AX10))</f>
        <v>9.7755842012236957E-2</v>
      </c>
      <c r="AY62" s="171">
        <f ca="1">IF(AY$51="","",AY57/AVERAGE($D$10:AY10))</f>
        <v>0.12012792946974754</v>
      </c>
    </row>
    <row r="63" spans="1:51" x14ac:dyDescent="0.2">
      <c r="A63" s="159" t="s">
        <v>111</v>
      </c>
      <c r="B63" s="114"/>
      <c r="C63" s="163" t="s">
        <v>112</v>
      </c>
      <c r="D63" s="169"/>
      <c r="E63" s="170">
        <f ca="1">IF(E$51="","",E58/AVERAGE($D$10:E10))</f>
        <v>4.4342824035755672E-2</v>
      </c>
      <c r="F63" s="170">
        <f ca="1">IF(F$51="","",F58/AVERAGE($D$10:F10))</f>
        <v>3.7676283783605519E-2</v>
      </c>
      <c r="G63" s="170">
        <f ca="1">IF(G$51="","",G58/AVERAGE($D$10:G10))</f>
        <v>1.3448305784472162E-2</v>
      </c>
      <c r="H63" s="170">
        <f ca="1">IF(H$51="","",H58/AVERAGE($D$10:H10))</f>
        <v>5.5149814063451498E-3</v>
      </c>
      <c r="I63" s="170">
        <f ca="1">IF(I$51="","",I58/AVERAGE($D$10:I10))</f>
        <v>7.2296194570005065E-3</v>
      </c>
      <c r="J63" s="170">
        <f ca="1">IF(J$51="","",J58/AVERAGE($D$10:J10))</f>
        <v>1.304161228354481E-2</v>
      </c>
      <c r="K63" s="170">
        <f ca="1">IF(K$51="","",K58/AVERAGE($D$10:K10))</f>
        <v>2.5470199580873085E-3</v>
      </c>
      <c r="L63" s="170">
        <f ca="1">IF(L$51="","",L58/AVERAGE($D$10:L10))</f>
        <v>0.22765136771096181</v>
      </c>
      <c r="M63" s="170">
        <f ca="1">IF(M$51="","",M58/AVERAGE($D$10:M10))</f>
        <v>0.11425567504438322</v>
      </c>
      <c r="N63" s="170">
        <f ca="1">IF(N$51="","",N58/AVERAGE($D$10:N10))</f>
        <v>5.8598959845583935E-3</v>
      </c>
      <c r="O63" s="170">
        <f ca="1">IF(O$51="","",O58/AVERAGE($D$10:O10))</f>
        <v>9.0428590864967032E-2</v>
      </c>
      <c r="P63" s="170">
        <f ca="1">IF(P$51="","",P58/AVERAGE($D$10:P10))</f>
        <v>4.8377851523621158E-3</v>
      </c>
      <c r="Q63" s="170">
        <f ca="1">IF(Q$51="","",Q58/AVERAGE($D$10:Q10))</f>
        <v>5.4487841949718507E-2</v>
      </c>
      <c r="R63" s="170">
        <f ca="1">IF(R$51="","",R58/AVERAGE($D$10:R10))</f>
        <v>8.3003024328390552E-3</v>
      </c>
      <c r="S63" s="170">
        <f ca="1">IF(S$51="","",S58/AVERAGE($D$10:S10))</f>
        <v>0.11537429874801272</v>
      </c>
      <c r="T63" s="170">
        <f ca="1">IF(T$51="","",T58/AVERAGE($D$10:T10))</f>
        <v>2.5055476026816955E-2</v>
      </c>
      <c r="U63" s="170">
        <f ca="1">IF(U$51="","",U58/AVERAGE($D$10:U10))</f>
        <v>2.4573191839318335E-2</v>
      </c>
      <c r="V63" s="170">
        <f ca="1">IF(V$51="","",V58/AVERAGE($D$10:V10))</f>
        <v>0.10307511618753477</v>
      </c>
      <c r="W63" s="170">
        <f ca="1">IF(W$51="","",W58/AVERAGE($D$10:W10))</f>
        <v>9.404111418651255E-2</v>
      </c>
      <c r="X63" s="170">
        <f ca="1">IF(X$51="","",X58/AVERAGE($D$10:X10))</f>
        <v>3.1593382937231823E-2</v>
      </c>
      <c r="Y63" s="170">
        <f ca="1">IF(Y$51="","",Y58/AVERAGE($D$10:Y10))</f>
        <v>3.7687110805502806E-2</v>
      </c>
      <c r="Z63" s="170">
        <f ca="1">IF(Z$51="","",Z58/AVERAGE($D$10:Z10))</f>
        <v>6.1248453082045129E-2</v>
      </c>
      <c r="AA63" s="170">
        <f ca="1">IF(AA$51="","",AA58/AVERAGE($D$10:AA10))</f>
        <v>2.0798091087262445E-2</v>
      </c>
      <c r="AB63" s="170">
        <f ca="1">IF(AB$51="","",AB58/AVERAGE($D$10:AB10))</f>
        <v>5.793870584563765E-2</v>
      </c>
      <c r="AC63" s="170">
        <f ca="1">IF(AC$51="","",AC58/AVERAGE($D$10:AC10))</f>
        <v>3.058366816700177E-3</v>
      </c>
      <c r="AD63" s="170">
        <f ca="1">IF(AD$51="","",AD58/AVERAGE($D$10:AD10))</f>
        <v>7.4554875270766542E-3</v>
      </c>
      <c r="AE63" s="170">
        <f ca="1">IF(AE$51="","",AE58/AVERAGE($D$10:AE10))</f>
        <v>7.2544477256125076E-2</v>
      </c>
      <c r="AF63" s="170">
        <f ca="1">IF(AF$51="","",AF58/AVERAGE($D$10:AF10))</f>
        <v>2.5352671001570425E-2</v>
      </c>
      <c r="AG63" s="170">
        <f ca="1">IF(AG$51="","",AG58/AVERAGE($D$10:AG10))</f>
        <v>3.419003894149511E-2</v>
      </c>
      <c r="AH63" s="170">
        <f ca="1">IF(AH$51="","",AH58/AVERAGE($D$10:AH10))</f>
        <v>2.6682962454655013E-3</v>
      </c>
      <c r="AI63" s="170">
        <f ca="1">IF(AI$51="","",AI58/AVERAGE($D$10:AI10))</f>
        <v>7.9263535047778208E-2</v>
      </c>
      <c r="AJ63" s="170">
        <f ca="1">IF(AJ$51="","",AJ58/AVERAGE($D$10:AJ10))</f>
        <v>5.9226707132310645E-2</v>
      </c>
      <c r="AK63" s="170">
        <f ca="1">IF(AK$51="","",AK58/AVERAGE($D$10:AK10))</f>
        <v>7.0365341498849029E-2</v>
      </c>
      <c r="AL63" s="170">
        <f ca="1">IF(AL$51="","",AL58/AVERAGE($D$10:AL10))</f>
        <v>4.2228537990151034E-2</v>
      </c>
      <c r="AM63" s="170">
        <f ca="1">IF(AM$51="","",AM58/AVERAGE($D$10:AM10))</f>
        <v>8.2667451503987584E-3</v>
      </c>
      <c r="AN63" s="170">
        <f ca="1">IF(AN$51="","",AN58/AVERAGE($D$10:AN10))</f>
        <v>3.3386311765148474E-2</v>
      </c>
      <c r="AO63" s="170">
        <f ca="1">IF(AO$51="","",AO58/AVERAGE($D$10:AO10))</f>
        <v>2.7724598050775141E-2</v>
      </c>
      <c r="AP63" s="170">
        <f ca="1">IF(AP$51="","",AP58/AVERAGE($D$10:AP10))</f>
        <v>1.8677623433260931E-2</v>
      </c>
      <c r="AQ63" s="170">
        <f ca="1">IF(AQ$51="","",AQ58/AVERAGE($D$10:AQ10))</f>
        <v>1.6894880387422957E-3</v>
      </c>
      <c r="AR63" s="170">
        <f ca="1">IF(AR$51="","",AR58/AVERAGE($D$10:AR10))</f>
        <v>1.856362446737557E-2</v>
      </c>
      <c r="AS63" s="170">
        <f ca="1">IF(AS$51="","",AS58/AVERAGE($D$10:AS10))</f>
        <v>2.9140167287262573E-2</v>
      </c>
      <c r="AT63" s="170">
        <f ca="1">IF(AT$51="","",AT58/AVERAGE($D$10:AT10))</f>
        <v>3.8972222526028159E-2</v>
      </c>
      <c r="AU63" s="170">
        <f ca="1">IF(AU$51="","",AU58/AVERAGE($D$10:AU10))</f>
        <v>3.4862592456995911E-2</v>
      </c>
      <c r="AV63" s="170">
        <f ca="1">IF(AV$51="","",AV58/AVERAGE($D$10:AV10))</f>
        <v>3.7296365234983184E-2</v>
      </c>
      <c r="AW63" s="170">
        <f ca="1">IF(AW$51="","",AW58/AVERAGE($D$10:AW10))</f>
        <v>2.0286470424851336E-2</v>
      </c>
      <c r="AX63" s="170">
        <f ca="1">IF(AX$51="","",AX58/AVERAGE($D$10:AX10))</f>
        <v>9.7755842012236957E-2</v>
      </c>
      <c r="AY63" s="171">
        <f ca="1">IF(AY$51="","",AY58/AVERAGE($D$10:AY10))</f>
        <v>0.12012792946974754</v>
      </c>
    </row>
    <row r="64" spans="1:51" x14ac:dyDescent="0.2">
      <c r="A64" s="159" t="s">
        <v>113</v>
      </c>
      <c r="B64" s="114"/>
      <c r="C64" s="163" t="s">
        <v>113</v>
      </c>
      <c r="D64" s="169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0"/>
      <c r="AY64" s="171"/>
    </row>
    <row r="65" spans="1:51" x14ac:dyDescent="0.2">
      <c r="A65" s="159" t="s">
        <v>114</v>
      </c>
      <c r="B65" s="114"/>
      <c r="C65" s="163" t="s">
        <v>115</v>
      </c>
      <c r="D65" s="169"/>
      <c r="E65" s="170">
        <f ca="1">E60/E10</f>
        <v>4.3381005880626322E-2</v>
      </c>
      <c r="F65" s="170">
        <f t="shared" ref="F65:AX65" ca="1" si="17">F60/F10</f>
        <v>3.9192143031493022E-2</v>
      </c>
      <c r="G65" s="170">
        <f t="shared" ca="1" si="17"/>
        <v>1.3342525221166359E-2</v>
      </c>
      <c r="H65" s="170">
        <f t="shared" ca="1" si="17"/>
        <v>5.5120365893397538E-3</v>
      </c>
      <c r="I65" s="170">
        <f t="shared" ca="1" si="17"/>
        <v>7.302301489312291E-3</v>
      </c>
      <c r="J65" s="170">
        <f t="shared" ca="1" si="17"/>
        <v>1.3224494452833746E-2</v>
      </c>
      <c r="K65" s="170">
        <f t="shared" ca="1" si="17"/>
        <v>2.5559372322422132E-3</v>
      </c>
      <c r="L65" s="170">
        <f t="shared" ca="1" si="17"/>
        <v>0.18948362122008611</v>
      </c>
      <c r="M65" s="170">
        <f t="shared" ca="1" si="17"/>
        <v>0.10485938864048631</v>
      </c>
      <c r="N65" s="170">
        <f t="shared" ca="1" si="17"/>
        <v>5.9305072887764747E-3</v>
      </c>
      <c r="O65" s="170">
        <f t="shared" ca="1" si="17"/>
        <v>8.4752451822158889E-2</v>
      </c>
      <c r="P65" s="170">
        <f t="shared" ca="1" si="17"/>
        <v>4.9464851463934803E-3</v>
      </c>
      <c r="Q65" s="170">
        <f t="shared" ca="1" si="17"/>
        <v>5.8389218112717974E-2</v>
      </c>
      <c r="R65" s="170">
        <f t="shared" ca="1" si="17"/>
        <v>8.4854426210042144E-3</v>
      </c>
      <c r="S65" s="170">
        <f t="shared" ca="1" si="17"/>
        <v>0.10534696912229354</v>
      </c>
      <c r="T65" s="170">
        <f t="shared" ca="1" si="17"/>
        <v>2.6023189229037038E-2</v>
      </c>
      <c r="U65" s="170">
        <f t="shared" ca="1" si="17"/>
        <v>2.431603622640376E-2</v>
      </c>
      <c r="V65" s="170">
        <f t="shared" ca="1" si="17"/>
        <v>9.4946663892046562E-2</v>
      </c>
      <c r="W65" s="170">
        <f t="shared" ca="1" si="17"/>
        <v>0.10461757369012997</v>
      </c>
      <c r="X65" s="170">
        <f t="shared" ca="1" si="17"/>
        <v>3.295472713155416E-2</v>
      </c>
      <c r="Y65" s="170">
        <f t="shared" ca="1" si="17"/>
        <v>3.6760573983035914E-2</v>
      </c>
      <c r="Z65" s="170">
        <f t="shared" ca="1" si="17"/>
        <v>6.5770468158301357E-2</v>
      </c>
      <c r="AA65" s="170">
        <f t="shared" ca="1" si="17"/>
        <v>2.1442941557039942E-2</v>
      </c>
      <c r="AB65" s="170">
        <f t="shared" ca="1" si="17"/>
        <v>5.5404612617772304E-2</v>
      </c>
      <c r="AC65" s="170">
        <f t="shared" ca="1" si="17"/>
        <v>3.095171428037319E-3</v>
      </c>
      <c r="AD65" s="170">
        <f t="shared" ca="1" si="17"/>
        <v>7.4664921137069891E-3</v>
      </c>
      <c r="AE65" s="170">
        <f t="shared" ca="1" si="17"/>
        <v>6.8327220075123291E-2</v>
      </c>
      <c r="AF65" s="170">
        <f t="shared" ca="1" si="17"/>
        <v>2.6175467599609412E-2</v>
      </c>
      <c r="AG65" s="170">
        <f t="shared" ca="1" si="17"/>
        <v>3.5620712594395545E-2</v>
      </c>
      <c r="AH65" s="170">
        <f t="shared" ca="1" si="17"/>
        <v>2.6813131669638827E-3</v>
      </c>
      <c r="AI65" s="170">
        <f t="shared" ca="1" si="17"/>
        <v>8.6528897414150083E-2</v>
      </c>
      <c r="AJ65" s="170">
        <f t="shared" ca="1" si="17"/>
        <v>6.3401771848753702E-2</v>
      </c>
      <c r="AK65" s="170">
        <f t="shared" ca="1" si="17"/>
        <v>7.6286821641148847E-2</v>
      </c>
      <c r="AL65" s="170">
        <f t="shared" ca="1" si="17"/>
        <v>4.45215879432629E-2</v>
      </c>
      <c r="AM65" s="170">
        <f t="shared" ca="1" si="17"/>
        <v>8.4278344921752991E-3</v>
      </c>
      <c r="AN65" s="170">
        <f t="shared" ca="1" si="17"/>
        <v>3.490296504417064E-2</v>
      </c>
      <c r="AO65" s="170">
        <f t="shared" ca="1" si="17"/>
        <v>2.8832769598865989E-2</v>
      </c>
      <c r="AP65" s="170">
        <f t="shared" ca="1" si="17"/>
        <v>1.8558574320477965E-2</v>
      </c>
      <c r="AQ65" s="170">
        <f t="shared" ca="1" si="17"/>
        <v>1.7055219113104327E-3</v>
      </c>
      <c r="AR65" s="170">
        <f t="shared" ca="1" si="17"/>
        <v>1.8427718032539172E-2</v>
      </c>
      <c r="AS65" s="170">
        <f t="shared" ca="1" si="17"/>
        <v>3.0306097167895171E-2</v>
      </c>
      <c r="AT65" s="170">
        <f t="shared" ca="1" si="17"/>
        <v>4.0963706911765534E-2</v>
      </c>
      <c r="AU65" s="170">
        <f t="shared" ca="1" si="17"/>
        <v>3.6448245111169966E-2</v>
      </c>
      <c r="AV65" s="170">
        <f t="shared" ca="1" si="17"/>
        <v>3.6279687139868379E-2</v>
      </c>
      <c r="AW65" s="170">
        <f t="shared" ca="1" si="17"/>
        <v>2.0890686013042909E-2</v>
      </c>
      <c r="AX65" s="170">
        <f t="shared" ca="1" si="17"/>
        <v>8.9911970670341818E-2</v>
      </c>
      <c r="AY65" s="171">
        <f ca="1">AY60/AY10</f>
        <v>0.10848220343468262</v>
      </c>
    </row>
    <row r="66" spans="1:51" ht="24" customHeight="1" x14ac:dyDescent="0.2">
      <c r="A66" s="164" t="s">
        <v>116</v>
      </c>
      <c r="B66" s="165"/>
      <c r="C66" s="114"/>
      <c r="D66" s="172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62"/>
    </row>
    <row r="67" spans="1:51" ht="12" customHeight="1" x14ac:dyDescent="0.2">
      <c r="A67" s="159" t="s">
        <v>117</v>
      </c>
      <c r="B67" s="114"/>
      <c r="C67" s="163" t="s">
        <v>105</v>
      </c>
      <c r="D67" s="161"/>
      <c r="E67" s="118">
        <f ca="1">E57+D67</f>
        <v>17144</v>
      </c>
      <c r="F67" s="118">
        <f t="shared" ref="F67:AY70" ca="1" si="18">F57+E67</f>
        <v>2853.8000000000466</v>
      </c>
      <c r="G67" s="118">
        <f t="shared" ca="1" si="18"/>
        <v>7968.1100000001024</v>
      </c>
      <c r="H67" s="118">
        <f t="shared" ca="1" si="18"/>
        <v>10065.704500000167</v>
      </c>
      <c r="I67" s="118">
        <f t="shared" ca="1" si="18"/>
        <v>7321.4192750002258</v>
      </c>
      <c r="J67" s="118">
        <f ca="1">J57+I67</f>
        <v>2382.3483112503309</v>
      </c>
      <c r="K67" s="118">
        <f t="shared" ca="1" si="18"/>
        <v>1418.2308956879424</v>
      </c>
      <c r="L67" s="118">
        <f t="shared" ca="1" si="18"/>
        <v>89816.319350903737</v>
      </c>
      <c r="M67" s="118">
        <f t="shared" ca="1" si="18"/>
        <v>134628.50338335877</v>
      </c>
      <c r="N67" s="118">
        <f t="shared" ca="1" si="18"/>
        <v>136924.07821419107</v>
      </c>
      <c r="O67" s="118">
        <f t="shared" ca="1" si="18"/>
        <v>172565.87430348177</v>
      </c>
      <c r="P67" s="118">
        <f t="shared" ca="1" si="18"/>
        <v>170662.58058830793</v>
      </c>
      <c r="Q67" s="118">
        <f t="shared" ca="1" si="18"/>
        <v>149335.45155889279</v>
      </c>
      <c r="R67" s="118">
        <f t="shared" ca="1" si="18"/>
        <v>146091.6789809484</v>
      </c>
      <c r="S67" s="118">
        <f t="shared" ca="1" si="18"/>
        <v>191468.09503190126</v>
      </c>
      <c r="T67" s="118">
        <f t="shared" ca="1" si="18"/>
        <v>181636.69028030644</v>
      </c>
      <c r="U67" s="118">
        <f t="shared" ca="1" si="18"/>
        <v>191284.85576629138</v>
      </c>
      <c r="V67" s="118">
        <f t="shared" ca="1" si="18"/>
        <v>231948.61297797709</v>
      </c>
      <c r="W67" s="118">
        <f t="shared" ca="1" si="18"/>
        <v>195045.1823290785</v>
      </c>
      <c r="X67" s="118">
        <f t="shared" ca="1" si="18"/>
        <v>182672.92321262485</v>
      </c>
      <c r="Y67" s="118">
        <f t="shared" ca="1" si="18"/>
        <v>197449.27705199394</v>
      </c>
      <c r="Z67" s="118">
        <f t="shared" ca="1" si="18"/>
        <v>173509.81319939462</v>
      </c>
      <c r="AA67" s="118">
        <f t="shared" ca="1" si="18"/>
        <v>165391.32253942528</v>
      </c>
      <c r="AB67" s="118">
        <f t="shared" ca="1" si="18"/>
        <v>188050.75641245442</v>
      </c>
      <c r="AC67" s="118">
        <f t="shared" ca="1" si="18"/>
        <v>186855.21859183215</v>
      </c>
      <c r="AD67" s="118">
        <f t="shared" ca="1" si="18"/>
        <v>189769.45766224101</v>
      </c>
      <c r="AE67" s="118">
        <f t="shared" ca="1" si="18"/>
        <v>218190.98477912945</v>
      </c>
      <c r="AF67" s="118">
        <f t="shared" ca="1" si="18"/>
        <v>208269.43554017349</v>
      </c>
      <c r="AG67" s="118">
        <f t="shared" ca="1" si="18"/>
        <v>194907.96376316535</v>
      </c>
      <c r="AH67" s="118">
        <f t="shared" ca="1" si="18"/>
        <v>195950.56557500758</v>
      </c>
      <c r="AI67" s="118">
        <f t="shared" ca="1" si="18"/>
        <v>165063.03729625774</v>
      </c>
      <c r="AJ67" s="118">
        <f t="shared" ca="1" si="18"/>
        <v>142030.88543144544</v>
      </c>
      <c r="AK67" s="118">
        <f t="shared" ca="1" si="18"/>
        <v>114731.34115987376</v>
      </c>
      <c r="AL67" s="118">
        <f t="shared" ca="1" si="18"/>
        <v>98372.77410188067</v>
      </c>
      <c r="AM67" s="118">
        <f t="shared" ca="1" si="18"/>
        <v>95172.135396787256</v>
      </c>
      <c r="AN67" s="118">
        <f t="shared" ca="1" si="18"/>
        <v>82261.528626948537</v>
      </c>
      <c r="AO67" s="118">
        <f t="shared" ca="1" si="18"/>
        <v>71551.452195601771</v>
      </c>
      <c r="AP67" s="118">
        <f t="shared" ca="1" si="18"/>
        <v>78767.879585822346</v>
      </c>
      <c r="AQ67" s="118">
        <f t="shared" ca="1" si="18"/>
        <v>79420.485606531904</v>
      </c>
      <c r="AR67" s="118">
        <f t="shared" ca="1" si="18"/>
        <v>86592.461326205987</v>
      </c>
      <c r="AS67" s="118">
        <f t="shared" ca="1" si="18"/>
        <v>75344.83825989638</v>
      </c>
      <c r="AT67" s="118">
        <f t="shared" ca="1" si="18"/>
        <v>60319.596346902254</v>
      </c>
      <c r="AU67" s="118">
        <f t="shared" ca="1" si="18"/>
        <v>46892.354433908127</v>
      </c>
      <c r="AV67" s="118">
        <f t="shared" ca="1" si="18"/>
        <v>61266.112520914001</v>
      </c>
      <c r="AW67" s="118">
        <f t="shared" ca="1" si="18"/>
        <v>53452.870607919875</v>
      </c>
      <c r="AX67" s="118">
        <f t="shared" ca="1" si="18"/>
        <v>91174.628694925748</v>
      </c>
      <c r="AY67" s="162">
        <f t="shared" ca="1" si="18"/>
        <v>137635.38678193162</v>
      </c>
    </row>
    <row r="68" spans="1:51" ht="12" customHeight="1" x14ac:dyDescent="0.2">
      <c r="A68" s="159" t="s">
        <v>118</v>
      </c>
      <c r="B68" s="114"/>
      <c r="C68" s="163" t="s">
        <v>119</v>
      </c>
      <c r="D68" s="172"/>
      <c r="E68" s="118">
        <f ca="1">E58+D68</f>
        <v>17144</v>
      </c>
      <c r="F68" s="118">
        <f t="shared" ca="1" si="18"/>
        <v>31434.199999999953</v>
      </c>
      <c r="G68" s="118">
        <f t="shared" ca="1" si="18"/>
        <v>36548.510000000009</v>
      </c>
      <c r="H68" s="118">
        <f t="shared" ca="1" si="18"/>
        <v>38646.104500000074</v>
      </c>
      <c r="I68" s="118">
        <f t="shared" ca="1" si="18"/>
        <v>41390.389725000015</v>
      </c>
      <c r="J68" s="118">
        <f t="shared" ca="1" si="18"/>
        <v>46329.46068874991</v>
      </c>
      <c r="K68" s="118">
        <f t="shared" ca="1" si="18"/>
        <v>47293.578104312299</v>
      </c>
      <c r="L68" s="118">
        <f t="shared" ca="1" si="18"/>
        <v>135691.66655952809</v>
      </c>
      <c r="M68" s="118">
        <f t="shared" ca="1" si="18"/>
        <v>180503.85059198312</v>
      </c>
      <c r="N68" s="118">
        <f t="shared" ca="1" si="18"/>
        <v>182799.42542281543</v>
      </c>
      <c r="O68" s="118">
        <f t="shared" ca="1" si="18"/>
        <v>218441.22151210613</v>
      </c>
      <c r="P68" s="118">
        <f t="shared" ca="1" si="18"/>
        <v>220344.51522727998</v>
      </c>
      <c r="Q68" s="118">
        <f t="shared" ca="1" si="18"/>
        <v>241671.64425669512</v>
      </c>
      <c r="R68" s="118">
        <f t="shared" ca="1" si="18"/>
        <v>244915.4168346395</v>
      </c>
      <c r="S68" s="118">
        <f t="shared" ca="1" si="18"/>
        <v>290291.83288559236</v>
      </c>
      <c r="T68" s="118">
        <f t="shared" ca="1" si="18"/>
        <v>300123.23763718718</v>
      </c>
      <c r="U68" s="118">
        <f t="shared" ca="1" si="18"/>
        <v>309771.40312317212</v>
      </c>
      <c r="V68" s="118">
        <f t="shared" ca="1" si="18"/>
        <v>350435.16033485782</v>
      </c>
      <c r="W68" s="118">
        <f t="shared" ca="1" si="18"/>
        <v>387338.59098375641</v>
      </c>
      <c r="X68" s="118">
        <f t="shared" ca="1" si="18"/>
        <v>399710.85010021005</v>
      </c>
      <c r="Y68" s="118">
        <f t="shared" ca="1" si="18"/>
        <v>414487.20393957914</v>
      </c>
      <c r="Z68" s="118">
        <f t="shared" ca="1" si="18"/>
        <v>438426.66779217846</v>
      </c>
      <c r="AA68" s="118">
        <f t="shared" ca="1" si="18"/>
        <v>446545.15845214779</v>
      </c>
      <c r="AB68" s="118">
        <f t="shared" ca="1" si="18"/>
        <v>469204.59232517693</v>
      </c>
      <c r="AC68" s="118">
        <f t="shared" ca="1" si="18"/>
        <v>470400.13014579919</v>
      </c>
      <c r="AD68" s="118">
        <f t="shared" ca="1" si="18"/>
        <v>473314.36921620806</v>
      </c>
      <c r="AE68" s="118">
        <f t="shared" ca="1" si="18"/>
        <v>501735.89633309649</v>
      </c>
      <c r="AF68" s="118">
        <f t="shared" ca="1" si="18"/>
        <v>511657.44557205244</v>
      </c>
      <c r="AG68" s="118">
        <f t="shared" ca="1" si="18"/>
        <v>525018.91734906053</v>
      </c>
      <c r="AH68" s="118">
        <f t="shared" ca="1" si="18"/>
        <v>526061.51916090283</v>
      </c>
      <c r="AI68" s="118">
        <f t="shared" ca="1" si="18"/>
        <v>556949.04743965273</v>
      </c>
      <c r="AJ68" s="118">
        <f t="shared" ca="1" si="18"/>
        <v>579981.19930446497</v>
      </c>
      <c r="AK68" s="118">
        <f t="shared" ca="1" si="18"/>
        <v>607280.74357603665</v>
      </c>
      <c r="AL68" s="118">
        <f t="shared" ca="1" si="18"/>
        <v>623639.3106340298</v>
      </c>
      <c r="AM68" s="118">
        <f t="shared" ca="1" si="18"/>
        <v>626839.94933912321</v>
      </c>
      <c r="AN68" s="118">
        <f t="shared" ca="1" si="18"/>
        <v>639750.55610896193</v>
      </c>
      <c r="AO68" s="118">
        <f t="shared" ca="1" si="18"/>
        <v>650460.63254030864</v>
      </c>
      <c r="AP68" s="118">
        <f t="shared" ca="1" si="18"/>
        <v>657677.05993052921</v>
      </c>
      <c r="AQ68" s="118">
        <f t="shared" ca="1" si="18"/>
        <v>658329.66595123871</v>
      </c>
      <c r="AR68" s="118">
        <f t="shared" ca="1" si="18"/>
        <v>665501.64167091274</v>
      </c>
      <c r="AS68" s="118">
        <f t="shared" ca="1" si="18"/>
        <v>676749.26473722234</v>
      </c>
      <c r="AT68" s="118">
        <f t="shared" ca="1" si="18"/>
        <v>691774.50665021641</v>
      </c>
      <c r="AU68" s="118">
        <f t="shared" ca="1" si="18"/>
        <v>705201.74856321048</v>
      </c>
      <c r="AV68" s="118">
        <f t="shared" ca="1" si="18"/>
        <v>719575.50665021641</v>
      </c>
      <c r="AW68" s="118">
        <f t="shared" ca="1" si="18"/>
        <v>727388.74856321048</v>
      </c>
      <c r="AX68" s="118">
        <f t="shared" ca="1" si="18"/>
        <v>765110.50665021641</v>
      </c>
      <c r="AY68" s="162">
        <f t="shared" ca="1" si="18"/>
        <v>811571.26473722234</v>
      </c>
    </row>
    <row r="69" spans="1:51" ht="12" customHeight="1" x14ac:dyDescent="0.2">
      <c r="A69" s="159" t="s">
        <v>120</v>
      </c>
      <c r="B69" s="114"/>
      <c r="C69" s="163" t="s">
        <v>121</v>
      </c>
      <c r="D69" s="172"/>
      <c r="E69" s="118">
        <f ca="1">E59+D69</f>
        <v>293916736</v>
      </c>
      <c r="F69" s="118">
        <f t="shared" ca="1" si="18"/>
        <v>498126552.03999865</v>
      </c>
      <c r="G69" s="118">
        <f t="shared" ca="1" si="18"/>
        <v>524282718.81609923</v>
      </c>
      <c r="H69" s="118">
        <f t="shared" ca="1" si="18"/>
        <v>528682621.50252974</v>
      </c>
      <c r="I69" s="118">
        <f t="shared" ca="1" si="18"/>
        <v>536213722.89868271</v>
      </c>
      <c r="J69" s="118">
        <f t="shared" ca="1" si="18"/>
        <v>560608144.88364005</v>
      </c>
      <c r="K69" s="118">
        <f t="shared" ca="1" si="18"/>
        <v>561537667.27463078</v>
      </c>
      <c r="L69" s="118">
        <f t="shared" ca="1" si="18"/>
        <v>8375759709.8107862</v>
      </c>
      <c r="M69" s="118">
        <f t="shared" ca="1" si="18"/>
        <v>10383891547.569405</v>
      </c>
      <c r="N69" s="118">
        <f t="shared" ca="1" si="18"/>
        <v>10389161211.373356</v>
      </c>
      <c r="O69" s="118">
        <f t="shared" ca="1" si="18"/>
        <v>11659498839.843933</v>
      </c>
      <c r="P69" s="118">
        <f t="shared" ca="1" si="18"/>
        <v>11663121366.810154</v>
      </c>
      <c r="Q69" s="118">
        <f t="shared" ca="1" si="18"/>
        <v>12117967799.447475</v>
      </c>
      <c r="R69" s="118">
        <f t="shared" ca="1" si="18"/>
        <v>12128489859.9849</v>
      </c>
      <c r="S69" s="118">
        <f t="shared" ca="1" si="18"/>
        <v>14187508993.614071</v>
      </c>
      <c r="T69" s="118">
        <f t="shared" ca="1" si="18"/>
        <v>14284165513.003752</v>
      </c>
      <c r="U69" s="118">
        <f t="shared" ca="1" si="18"/>
        <v>14377252610.248703</v>
      </c>
      <c r="V69" s="118">
        <f t="shared" ca="1" si="18"/>
        <v>16030793760.819624</v>
      </c>
      <c r="W69" s="118">
        <f t="shared" ca="1" si="18"/>
        <v>17392656954.477692</v>
      </c>
      <c r="X69" s="118">
        <f t="shared" ca="1" si="18"/>
        <v>17545729750.12236</v>
      </c>
      <c r="Y69" s="118">
        <f t="shared" ca="1" si="18"/>
        <v>17764070382.908596</v>
      </c>
      <c r="Z69" s="118">
        <f t="shared" ca="1" si="18"/>
        <v>18337168312.458504</v>
      </c>
      <c r="AA69" s="118">
        <f t="shared" ca="1" si="18"/>
        <v>18403078203.054512</v>
      </c>
      <c r="AB69" s="118">
        <f t="shared" ca="1" si="18"/>
        <v>18916528146.50069</v>
      </c>
      <c r="AC69" s="118">
        <f t="shared" ca="1" si="18"/>
        <v>18917957457.181229</v>
      </c>
      <c r="AD69" s="118">
        <f t="shared" ca="1" si="18"/>
        <v>18926450246.540726</v>
      </c>
      <c r="AE69" s="118">
        <f t="shared" ca="1" si="18"/>
        <v>19734233450.196751</v>
      </c>
      <c r="AF69" s="118">
        <f t="shared" ca="1" si="18"/>
        <v>19832670589.49778</v>
      </c>
      <c r="AG69" s="118">
        <f t="shared" ca="1" si="18"/>
        <v>20011199517.545567</v>
      </c>
      <c r="AH69" s="118">
        <f t="shared" ca="1" si="18"/>
        <v>20012286536.083622</v>
      </c>
      <c r="AI69" s="118">
        <f t="shared" ca="1" si="18"/>
        <v>20966325939.254192</v>
      </c>
      <c r="AJ69" s="118">
        <f t="shared" ca="1" si="18"/>
        <v>21496805958.777969</v>
      </c>
      <c r="AK69" s="118">
        <f t="shared" ca="1" si="18"/>
        <v>22242071076.21347</v>
      </c>
      <c r="AL69" s="118">
        <f t="shared" ca="1" si="18"/>
        <v>22509673792.404327</v>
      </c>
      <c r="AM69" s="118">
        <f t="shared" ca="1" si="18"/>
        <v>22519917880.524868</v>
      </c>
      <c r="AN69" s="118">
        <f t="shared" ca="1" si="18"/>
        <v>22686601647.690273</v>
      </c>
      <c r="AO69" s="118">
        <f t="shared" ca="1" si="18"/>
        <v>22801307384.855564</v>
      </c>
      <c r="AP69" s="118">
        <f t="shared" ca="1" si="18"/>
        <v>22853384209.133888</v>
      </c>
      <c r="AQ69" s="118">
        <f t="shared" ca="1" si="18"/>
        <v>22853810103.752155</v>
      </c>
      <c r="AR69" s="118">
        <f t="shared" ca="1" si="18"/>
        <v>22905247339.47575</v>
      </c>
      <c r="AS69" s="118">
        <f t="shared" ca="1" si="18"/>
        <v>23031756364.117531</v>
      </c>
      <c r="AT69" s="118">
        <f t="shared" ca="1" si="18"/>
        <v>23257514258.661526</v>
      </c>
      <c r="AU69" s="118">
        <f t="shared" ca="1" si="18"/>
        <v>23437805084.051594</v>
      </c>
      <c r="AV69" s="118">
        <f t="shared" ca="1" si="18"/>
        <v>23644410005.59536</v>
      </c>
      <c r="AW69" s="118">
        <f t="shared" ca="1" si="18"/>
        <v>23705456754.786327</v>
      </c>
      <c r="AX69" s="118">
        <f t="shared" ca="1" si="18"/>
        <v>25128387787.960922</v>
      </c>
      <c r="AY69" s="162">
        <f t="shared" ca="1" si="18"/>
        <v>27286989829.980206</v>
      </c>
    </row>
    <row r="70" spans="1:51" ht="12" customHeight="1" x14ac:dyDescent="0.2">
      <c r="A70" s="159" t="s">
        <v>122</v>
      </c>
      <c r="B70" s="114"/>
      <c r="C70" s="163" t="s">
        <v>123</v>
      </c>
      <c r="D70" s="172"/>
      <c r="E70" s="118">
        <f ca="1">E60+D70</f>
        <v>17144</v>
      </c>
      <c r="F70" s="118">
        <f t="shared" ca="1" si="18"/>
        <v>31434.199999999953</v>
      </c>
      <c r="G70" s="118">
        <f t="shared" ca="1" si="18"/>
        <v>36548.510000000009</v>
      </c>
      <c r="H70" s="118">
        <f t="shared" ca="1" si="18"/>
        <v>38646.104500000074</v>
      </c>
      <c r="I70" s="118">
        <f t="shared" ca="1" si="18"/>
        <v>41390.389725000015</v>
      </c>
      <c r="J70" s="118">
        <f t="shared" ca="1" si="18"/>
        <v>46329.46068874991</v>
      </c>
      <c r="K70" s="118">
        <f t="shared" ca="1" si="18"/>
        <v>47293.578104312299</v>
      </c>
      <c r="L70" s="118">
        <f t="shared" ca="1" si="18"/>
        <v>135691.66655952809</v>
      </c>
      <c r="M70" s="118">
        <f t="shared" ca="1" si="18"/>
        <v>180503.85059198312</v>
      </c>
      <c r="N70" s="118">
        <f t="shared" ca="1" si="18"/>
        <v>182799.42542281543</v>
      </c>
      <c r="O70" s="118">
        <f t="shared" ca="1" si="18"/>
        <v>218441.22151210613</v>
      </c>
      <c r="P70" s="118">
        <f t="shared" ca="1" si="18"/>
        <v>220344.51522727998</v>
      </c>
      <c r="Q70" s="118">
        <f t="shared" ca="1" si="18"/>
        <v>241671.64425669512</v>
      </c>
      <c r="R70" s="118">
        <f t="shared" ca="1" si="18"/>
        <v>244915.4168346395</v>
      </c>
      <c r="S70" s="118">
        <f t="shared" ca="1" si="18"/>
        <v>290291.83288559236</v>
      </c>
      <c r="T70" s="118">
        <f t="shared" ca="1" si="18"/>
        <v>300123.23763718718</v>
      </c>
      <c r="U70" s="118">
        <f t="shared" ca="1" si="18"/>
        <v>309771.40312317212</v>
      </c>
      <c r="V70" s="118">
        <f t="shared" ca="1" si="18"/>
        <v>350435.16033485782</v>
      </c>
      <c r="W70" s="118">
        <f t="shared" ca="1" si="18"/>
        <v>387338.59098375641</v>
      </c>
      <c r="X70" s="118">
        <f t="shared" ca="1" si="18"/>
        <v>399710.85010021005</v>
      </c>
      <c r="Y70" s="118">
        <f t="shared" ca="1" si="18"/>
        <v>414487.20393957914</v>
      </c>
      <c r="Z70" s="118">
        <f t="shared" ca="1" si="18"/>
        <v>438426.66779217846</v>
      </c>
      <c r="AA70" s="118">
        <f t="shared" ca="1" si="18"/>
        <v>446545.15845214779</v>
      </c>
      <c r="AB70" s="118">
        <f t="shared" ca="1" si="18"/>
        <v>469204.59232517693</v>
      </c>
      <c r="AC70" s="118">
        <f t="shared" ca="1" si="18"/>
        <v>470400.13014579919</v>
      </c>
      <c r="AD70" s="118">
        <f t="shared" ca="1" si="18"/>
        <v>473314.36921620806</v>
      </c>
      <c r="AE70" s="118">
        <f t="shared" ca="1" si="18"/>
        <v>501735.89633309649</v>
      </c>
      <c r="AF70" s="118">
        <f t="shared" ca="1" si="18"/>
        <v>511657.44557205244</v>
      </c>
      <c r="AG70" s="118">
        <f t="shared" ca="1" si="18"/>
        <v>525018.91734906053</v>
      </c>
      <c r="AH70" s="118">
        <f t="shared" ca="1" si="18"/>
        <v>526061.51916090283</v>
      </c>
      <c r="AI70" s="118">
        <f t="shared" ca="1" si="18"/>
        <v>556949.04743965273</v>
      </c>
      <c r="AJ70" s="118">
        <f t="shared" ca="1" si="18"/>
        <v>579981.19930446497</v>
      </c>
      <c r="AK70" s="118">
        <f t="shared" ca="1" si="18"/>
        <v>607280.74357603665</v>
      </c>
      <c r="AL70" s="118">
        <f t="shared" ca="1" si="18"/>
        <v>623639.3106340298</v>
      </c>
      <c r="AM70" s="118">
        <f t="shared" ca="1" si="18"/>
        <v>626839.94933912321</v>
      </c>
      <c r="AN70" s="118">
        <f t="shared" ca="1" si="18"/>
        <v>639750.55610896193</v>
      </c>
      <c r="AO70" s="118">
        <f t="shared" ca="1" si="18"/>
        <v>650460.63254030864</v>
      </c>
      <c r="AP70" s="118">
        <f t="shared" ca="1" si="18"/>
        <v>657677.05993052921</v>
      </c>
      <c r="AQ70" s="118">
        <f t="shared" ca="1" si="18"/>
        <v>658329.66595123871</v>
      </c>
      <c r="AR70" s="118">
        <f t="shared" ca="1" si="18"/>
        <v>665501.64167091274</v>
      </c>
      <c r="AS70" s="118">
        <f t="shared" ca="1" si="18"/>
        <v>676749.26473722234</v>
      </c>
      <c r="AT70" s="118">
        <f t="shared" ca="1" si="18"/>
        <v>691774.50665021641</v>
      </c>
      <c r="AU70" s="118">
        <f t="shared" ca="1" si="18"/>
        <v>705201.74856321048</v>
      </c>
      <c r="AV70" s="118">
        <f t="shared" ca="1" si="18"/>
        <v>719575.50665021641</v>
      </c>
      <c r="AW70" s="118">
        <f t="shared" ca="1" si="18"/>
        <v>727388.74856321048</v>
      </c>
      <c r="AX70" s="118">
        <f t="shared" ca="1" si="18"/>
        <v>765110.50665021641</v>
      </c>
      <c r="AY70" s="162">
        <f t="shared" ca="1" si="18"/>
        <v>811571.26473722234</v>
      </c>
    </row>
    <row r="71" spans="1:51" ht="24" customHeight="1" x14ac:dyDescent="0.2">
      <c r="A71" s="164" t="s">
        <v>124</v>
      </c>
      <c r="B71" s="165"/>
      <c r="C71" s="114"/>
      <c r="D71" s="172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62"/>
    </row>
    <row r="72" spans="1:51" ht="12" customHeight="1" x14ac:dyDescent="0.2">
      <c r="A72" s="159" t="s">
        <v>125</v>
      </c>
      <c r="B72" s="114"/>
      <c r="C72" s="163" t="s">
        <v>126</v>
      </c>
      <c r="D72" s="172"/>
      <c r="E72" s="118">
        <f ca="1">E67/COUNT($D$67:E67)</f>
        <v>17144</v>
      </c>
      <c r="F72" s="118">
        <f ca="1">F67/COUNT($D$67:F67)</f>
        <v>1426.9000000000233</v>
      </c>
      <c r="G72" s="118">
        <f ca="1">G67/COUNT($D$67:G67)</f>
        <v>2656.036666666701</v>
      </c>
      <c r="H72" s="118">
        <f ca="1">H67/COUNT($D$67:H67)</f>
        <v>2516.4261250000418</v>
      </c>
      <c r="I72" s="118">
        <f ca="1">I67/COUNT($D$67:I67)</f>
        <v>1464.2838550000452</v>
      </c>
      <c r="J72" s="118">
        <f ca="1">J67/COUNT($D$67:J67)</f>
        <v>397.05805187505513</v>
      </c>
      <c r="K72" s="118">
        <f ca="1">K67/COUNT($D$67:K67)</f>
        <v>202.60441366970605</v>
      </c>
      <c r="L72" s="118">
        <f ca="1">L67/COUNT($D$67:L67)</f>
        <v>11227.039918862967</v>
      </c>
      <c r="M72" s="118">
        <f ca="1">M67/COUNT($D$67:M67)</f>
        <v>14958.722598150975</v>
      </c>
      <c r="N72" s="118">
        <f ca="1">N67/COUNT($D$67:N67)</f>
        <v>13692.407821419107</v>
      </c>
      <c r="O72" s="118">
        <f ca="1">O67/COUNT($D$67:O67)</f>
        <v>15687.80675486198</v>
      </c>
      <c r="P72" s="118">
        <f ca="1">P67/COUNT($D$67:P67)</f>
        <v>14221.881715692327</v>
      </c>
      <c r="Q72" s="118">
        <f ca="1">Q67/COUNT($D$67:Q67)</f>
        <v>11487.342427607138</v>
      </c>
      <c r="R72" s="118">
        <f ca="1">R67/COUNT($D$67:R67)</f>
        <v>10435.119927210601</v>
      </c>
      <c r="S72" s="118">
        <f ca="1">S67/COUNT($D$67:S67)</f>
        <v>12764.539668793417</v>
      </c>
      <c r="T72" s="118">
        <f ca="1">T67/COUNT($D$67:T67)</f>
        <v>11352.293142519153</v>
      </c>
      <c r="U72" s="118">
        <f ca="1">U67/COUNT($D$67:U67)</f>
        <v>11252.050339193611</v>
      </c>
      <c r="V72" s="118">
        <f ca="1">V67/COUNT($D$67:V67)</f>
        <v>12886.03405433206</v>
      </c>
      <c r="W72" s="118">
        <f ca="1">W67/COUNT($D$67:W67)</f>
        <v>10265.535912056763</v>
      </c>
      <c r="X72" s="118">
        <f ca="1">X67/COUNT($D$67:X67)</f>
        <v>9133.6461606312423</v>
      </c>
      <c r="Y72" s="118">
        <f ca="1">Y67/COUNT($D$67:Y67)</f>
        <v>9402.3465262854261</v>
      </c>
      <c r="Z72" s="118">
        <f ca="1">Z67/COUNT($D$67:Z67)</f>
        <v>7886.8096908815733</v>
      </c>
      <c r="AA72" s="118">
        <f ca="1">AA67/COUNT($D$67:AA67)</f>
        <v>7190.9270669315338</v>
      </c>
      <c r="AB72" s="118">
        <f ca="1">AB67/COUNT($D$67:AB67)</f>
        <v>7835.448183852267</v>
      </c>
      <c r="AC72" s="118">
        <f ca="1">AC67/COUNT($D$67:AC67)</f>
        <v>7474.2087436732863</v>
      </c>
      <c r="AD72" s="118">
        <f ca="1">AD67/COUNT($D$67:AD67)</f>
        <v>7298.8252947015771</v>
      </c>
      <c r="AE72" s="118">
        <f ca="1">AE67/COUNT($D$67:AE67)</f>
        <v>8081.1475844122015</v>
      </c>
      <c r="AF72" s="118">
        <f ca="1">AF67/COUNT($D$67:AF67)</f>
        <v>7438.1941264347679</v>
      </c>
      <c r="AG72" s="118">
        <f ca="1">AG67/COUNT($D$67:AG67)</f>
        <v>6720.9642676953572</v>
      </c>
      <c r="AH72" s="118">
        <f ca="1">AH67/COUNT($D$67:AH67)</f>
        <v>6531.6855191669192</v>
      </c>
      <c r="AI72" s="118">
        <f ca="1">AI67/COUNT($D$67:AI67)</f>
        <v>5324.6141063308951</v>
      </c>
      <c r="AJ72" s="118">
        <f ca="1">AJ67/COUNT($D$67:AJ67)</f>
        <v>4438.4651697326699</v>
      </c>
      <c r="AK72" s="118">
        <f ca="1">AK67/COUNT($D$67:AK67)</f>
        <v>3476.7073078749622</v>
      </c>
      <c r="AL72" s="118">
        <f ca="1">AL67/COUNT($D$67:AL67)</f>
        <v>2893.3168853494317</v>
      </c>
      <c r="AM72" s="118">
        <f ca="1">AM67/COUNT($D$67:AM67)</f>
        <v>2719.2038684796357</v>
      </c>
      <c r="AN72" s="118">
        <f ca="1">AN67/COUNT($D$67:AN67)</f>
        <v>2285.0424618596817</v>
      </c>
      <c r="AO72" s="118">
        <f ca="1">AO67/COUNT($D$67:AO67)</f>
        <v>1933.8230323135613</v>
      </c>
      <c r="AP72" s="118">
        <f ca="1">AP67/COUNT($D$67:AP67)</f>
        <v>2072.8389364690092</v>
      </c>
      <c r="AQ72" s="118">
        <f ca="1">AQ67/COUNT($D$67:AQ67)</f>
        <v>2036.4227078597924</v>
      </c>
      <c r="AR72" s="118">
        <f ca="1">AR67/COUNT($D$67:AR67)</f>
        <v>2164.8115331551498</v>
      </c>
      <c r="AS72" s="118">
        <f ca="1">AS67/COUNT($D$67:AS67)</f>
        <v>1837.6789819486921</v>
      </c>
      <c r="AT72" s="118">
        <f ca="1">AT67/COUNT($D$67:AT67)</f>
        <v>1436.1808654024346</v>
      </c>
      <c r="AU72" s="118">
        <f ca="1">AU67/COUNT($D$67:AU67)</f>
        <v>1090.5198705560031</v>
      </c>
      <c r="AV72" s="118">
        <f ca="1">AV67/COUNT($D$67:AV67)</f>
        <v>1392.4116482025909</v>
      </c>
      <c r="AW72" s="118">
        <f ca="1">AW67/COUNT($D$67:AW67)</f>
        <v>1187.841569064886</v>
      </c>
      <c r="AX72" s="118">
        <f ca="1">AX67/COUNT($D$67:AX67)</f>
        <v>1982.0571455418642</v>
      </c>
      <c r="AY72" s="162">
        <f ca="1">AY67/COUNT($D$67:AY67)</f>
        <v>2928.4124847219496</v>
      </c>
    </row>
    <row r="73" spans="1:51" ht="12" customHeight="1" x14ac:dyDescent="0.2">
      <c r="A73" s="159" t="s">
        <v>127</v>
      </c>
      <c r="B73" s="114"/>
      <c r="C73" s="163" t="s">
        <v>128</v>
      </c>
      <c r="D73" s="172"/>
      <c r="E73" s="118">
        <f ca="1">E68/COUNT($D$68:E68)</f>
        <v>17144</v>
      </c>
      <c r="F73" s="118">
        <f ca="1">F68/COUNT($D$68:F68)</f>
        <v>15717.099999999977</v>
      </c>
      <c r="G73" s="118">
        <f ca="1">G68/COUNT($D$68:G68)</f>
        <v>12182.83666666667</v>
      </c>
      <c r="H73" s="118">
        <f ca="1">H68/COUNT($D$68:H68)</f>
        <v>9661.5261250000185</v>
      </c>
      <c r="I73" s="118">
        <f ca="1">I68/COUNT($D$68:I68)</f>
        <v>8278.0779450000027</v>
      </c>
      <c r="J73" s="118">
        <f ca="1">J68/COUNT($D$68:J68)</f>
        <v>7721.5767814583187</v>
      </c>
      <c r="K73" s="118">
        <f ca="1">K68/COUNT($D$68:K68)</f>
        <v>6756.2254434731858</v>
      </c>
      <c r="L73" s="118">
        <f ca="1">L68/COUNT($D$68:L68)</f>
        <v>16961.458319941012</v>
      </c>
      <c r="M73" s="118">
        <f ca="1">M68/COUNT($D$68:M68)</f>
        <v>20055.983399109235</v>
      </c>
      <c r="N73" s="118">
        <f ca="1">N68/COUNT($D$68:N68)</f>
        <v>18279.942542281544</v>
      </c>
      <c r="O73" s="118">
        <f ca="1">O68/COUNT($D$68:O68)</f>
        <v>19858.292864736923</v>
      </c>
      <c r="P73" s="118">
        <f ca="1">P68/COUNT($D$68:P68)</f>
        <v>18362.042935606663</v>
      </c>
      <c r="Q73" s="118">
        <f ca="1">Q68/COUNT($D$68:Q68)</f>
        <v>18590.126481284238</v>
      </c>
      <c r="R73" s="118">
        <f ca="1">R68/COUNT($D$68:R68)</f>
        <v>17493.958345331394</v>
      </c>
      <c r="S73" s="118">
        <f ca="1">S68/COUNT($D$68:S68)</f>
        <v>19352.78885903949</v>
      </c>
      <c r="T73" s="118">
        <f ca="1">T68/COUNT($D$68:T68)</f>
        <v>18757.702352324199</v>
      </c>
      <c r="U73" s="118">
        <f ca="1">U68/COUNT($D$68:U68)</f>
        <v>18221.847242539538</v>
      </c>
      <c r="V73" s="118">
        <f ca="1">V68/COUNT($D$68:V68)</f>
        <v>19468.620018603211</v>
      </c>
      <c r="W73" s="118">
        <f ca="1">W68/COUNT($D$68:W68)</f>
        <v>20386.24163072402</v>
      </c>
      <c r="X73" s="118">
        <f ca="1">X68/COUNT($D$68:X68)</f>
        <v>19985.542505010504</v>
      </c>
      <c r="Y73" s="118">
        <f ca="1">Y68/COUNT($D$68:Y68)</f>
        <v>19737.48590188472</v>
      </c>
      <c r="Z73" s="118">
        <f ca="1">Z68/COUNT($D$68:Z68)</f>
        <v>19928.484899644474</v>
      </c>
      <c r="AA73" s="118">
        <f ca="1">AA68/COUNT($D$68:AA68)</f>
        <v>19415.006889223816</v>
      </c>
      <c r="AB73" s="118">
        <f ca="1">AB68/COUNT($D$68:AB68)</f>
        <v>19550.191346882373</v>
      </c>
      <c r="AC73" s="118">
        <f ca="1">AC68/COUNT($D$68:AC68)</f>
        <v>18816.005205831967</v>
      </c>
      <c r="AD73" s="118">
        <f ca="1">AD68/COUNT($D$68:AD68)</f>
        <v>18204.398816008001</v>
      </c>
      <c r="AE73" s="118">
        <f ca="1">AE68/COUNT($D$68:AE68)</f>
        <v>18582.810975299872</v>
      </c>
      <c r="AF73" s="118">
        <f ca="1">AF68/COUNT($D$68:AF68)</f>
        <v>18273.480199001871</v>
      </c>
      <c r="AG73" s="118">
        <f ca="1">AG68/COUNT($D$68:AG68)</f>
        <v>18104.100598243465</v>
      </c>
      <c r="AH73" s="118">
        <f ca="1">AH68/COUNT($D$68:AH68)</f>
        <v>17535.383972030093</v>
      </c>
      <c r="AI73" s="118">
        <f ca="1">AI68/COUNT($D$68:AI68)</f>
        <v>17966.098304504925</v>
      </c>
      <c r="AJ73" s="118">
        <f ca="1">AJ68/COUNT($D$68:AJ68)</f>
        <v>18124.41247826453</v>
      </c>
      <c r="AK73" s="118">
        <f ca="1">AK68/COUNT($D$68:AK68)</f>
        <v>18402.446775031414</v>
      </c>
      <c r="AL73" s="118">
        <f ca="1">AL68/COUNT($D$68:AL68)</f>
        <v>18342.332665706759</v>
      </c>
      <c r="AM73" s="118">
        <f ca="1">AM68/COUNT($D$68:AM68)</f>
        <v>17909.712838260664</v>
      </c>
      <c r="AN73" s="118">
        <f ca="1">AN68/COUNT($D$68:AN68)</f>
        <v>17770.848780804499</v>
      </c>
      <c r="AO73" s="118">
        <f ca="1">AO68/COUNT($D$68:AO68)</f>
        <v>17580.017095684016</v>
      </c>
      <c r="AP73" s="118">
        <f ca="1">AP68/COUNT($D$68:AP68)</f>
        <v>17307.2910508034</v>
      </c>
      <c r="AQ73" s="118">
        <f ca="1">AQ68/COUNT($D$68:AQ68)</f>
        <v>16880.247844903555</v>
      </c>
      <c r="AR73" s="118">
        <f ca="1">AR68/COUNT($D$68:AR68)</f>
        <v>16637.54104177282</v>
      </c>
      <c r="AS73" s="118">
        <f ca="1">AS68/COUNT($D$68:AS68)</f>
        <v>16506.07962773713</v>
      </c>
      <c r="AT73" s="118">
        <f ca="1">AT68/COUNT($D$68:AT68)</f>
        <v>16470.821586909915</v>
      </c>
      <c r="AU73" s="118">
        <f ca="1">AU68/COUNT($D$68:AU68)</f>
        <v>16400.040664260709</v>
      </c>
      <c r="AV73" s="118">
        <f ca="1">AV68/COUNT($D$68:AV68)</f>
        <v>16353.988787504919</v>
      </c>
      <c r="AW73" s="118">
        <f ca="1">AW68/COUNT($D$68:AW68)</f>
        <v>16164.194412515788</v>
      </c>
      <c r="AX73" s="118">
        <f ca="1">AX68/COUNT($D$68:AX68)</f>
        <v>16632.83710109166</v>
      </c>
      <c r="AY73" s="162">
        <f ca="1">AY68/COUNT($D$68:AY68)</f>
        <v>17267.473717813242</v>
      </c>
    </row>
    <row r="74" spans="1:51" ht="12" customHeight="1" x14ac:dyDescent="0.2">
      <c r="A74" s="159" t="s">
        <v>129</v>
      </c>
      <c r="B74" s="114"/>
      <c r="C74" s="163" t="s">
        <v>130</v>
      </c>
      <c r="D74" s="172"/>
      <c r="E74" s="118">
        <f ca="1">E69/COUNT($D$69:E69)</f>
        <v>293916736</v>
      </c>
      <c r="F74" s="118">
        <f ca="1">F69/COUNT($D$69:F69)</f>
        <v>249063276.01999933</v>
      </c>
      <c r="G74" s="118">
        <f ca="1">G69/COUNT($D$69:G69)</f>
        <v>174760906.27203307</v>
      </c>
      <c r="H74" s="118">
        <f ca="1">H69/COUNT($D$69:H69)</f>
        <v>132170655.37563244</v>
      </c>
      <c r="I74" s="118">
        <f ca="1">I69/COUNT($D$69:I69)</f>
        <v>107242744.57973655</v>
      </c>
      <c r="J74" s="118">
        <f ca="1">J69/COUNT($D$69:J69)</f>
        <v>93434690.813940004</v>
      </c>
      <c r="K74" s="118">
        <f ca="1">K69/COUNT($D$69:K69)</f>
        <v>80219666.753518686</v>
      </c>
      <c r="L74" s="118">
        <f ca="1">L69/COUNT($D$69:L69)</f>
        <v>1046969963.7263483</v>
      </c>
      <c r="M74" s="118">
        <f ca="1">M69/COUNT($D$69:M69)</f>
        <v>1153765727.5077116</v>
      </c>
      <c r="N74" s="118">
        <f ca="1">N69/COUNT($D$69:N69)</f>
        <v>1038916121.1373355</v>
      </c>
      <c r="O74" s="118">
        <f ca="1">O69/COUNT($D$69:O69)</f>
        <v>1059954439.9858121</v>
      </c>
      <c r="P74" s="118">
        <f ca="1">P69/COUNT($D$69:P69)</f>
        <v>971926780.56751287</v>
      </c>
      <c r="Q74" s="118">
        <f ca="1">Q69/COUNT($D$69:Q69)</f>
        <v>932151369.18826735</v>
      </c>
      <c r="R74" s="118">
        <f ca="1">R69/COUNT($D$69:R69)</f>
        <v>866320704.28463566</v>
      </c>
      <c r="S74" s="118">
        <f ca="1">S69/COUNT($D$69:S69)</f>
        <v>945833932.90760469</v>
      </c>
      <c r="T74" s="118">
        <f ca="1">T69/COUNT($D$69:T69)</f>
        <v>892760344.56273448</v>
      </c>
      <c r="U74" s="118">
        <f ca="1">U69/COUNT($D$69:U69)</f>
        <v>845720741.7793355</v>
      </c>
      <c r="V74" s="118">
        <f ca="1">V69/COUNT($D$69:V69)</f>
        <v>890599653.37886798</v>
      </c>
      <c r="W74" s="118">
        <f ca="1">W69/COUNT($D$69:W69)</f>
        <v>915402997.60408902</v>
      </c>
      <c r="X74" s="118">
        <f ca="1">X69/COUNT($D$69:X69)</f>
        <v>877286487.50611806</v>
      </c>
      <c r="Y74" s="118">
        <f ca="1">Y69/COUNT($D$69:Y69)</f>
        <v>845908113.47183788</v>
      </c>
      <c r="Z74" s="118">
        <f ca="1">Z69/COUNT($D$69:Z69)</f>
        <v>833507650.56629562</v>
      </c>
      <c r="AA74" s="118">
        <f ca="1">AA69/COUNT($D$69:AA69)</f>
        <v>800133834.91541362</v>
      </c>
      <c r="AB74" s="118">
        <f ca="1">AB69/COUNT($D$69:AB69)</f>
        <v>788188672.7708621</v>
      </c>
      <c r="AC74" s="118">
        <f ca="1">AC69/COUNT($D$69:AC69)</f>
        <v>756718298.28724909</v>
      </c>
      <c r="AD74" s="118">
        <f ca="1">AD69/COUNT($D$69:AD69)</f>
        <v>727940394.09772027</v>
      </c>
      <c r="AE74" s="118">
        <f ca="1">AE69/COUNT($D$69:AE69)</f>
        <v>730897535.19247222</v>
      </c>
      <c r="AF74" s="118">
        <f ca="1">AF69/COUNT($D$69:AF69)</f>
        <v>708309663.91063499</v>
      </c>
      <c r="AG74" s="118">
        <f ca="1">AG69/COUNT($D$69:AG69)</f>
        <v>690041362.673985</v>
      </c>
      <c r="AH74" s="118">
        <f ca="1">AH69/COUNT($D$69:AH69)</f>
        <v>667076217.86945403</v>
      </c>
      <c r="AI74" s="118">
        <f ca="1">AI69/COUNT($D$69:AI69)</f>
        <v>676333094.81465137</v>
      </c>
      <c r="AJ74" s="118">
        <f ca="1">AJ69/COUNT($D$69:AJ69)</f>
        <v>671775186.21181154</v>
      </c>
      <c r="AK74" s="118">
        <f ca="1">AK69/COUNT($D$69:AK69)</f>
        <v>674002153.82465065</v>
      </c>
      <c r="AL74" s="118">
        <f ca="1">AL69/COUNT($D$69:AL69)</f>
        <v>662049229.1883626</v>
      </c>
      <c r="AM74" s="118">
        <f ca="1">AM69/COUNT($D$69:AM69)</f>
        <v>643426225.15785336</v>
      </c>
      <c r="AN74" s="118">
        <f ca="1">AN69/COUNT($D$69:AN69)</f>
        <v>630183379.10250759</v>
      </c>
      <c r="AO74" s="118">
        <f ca="1">AO69/COUNT($D$69:AO69)</f>
        <v>616251550.94204223</v>
      </c>
      <c r="AP74" s="118">
        <f ca="1">AP69/COUNT($D$69:AP69)</f>
        <v>601404847.60878658</v>
      </c>
      <c r="AQ74" s="118">
        <f ca="1">AQ69/COUNT($D$69:AQ69)</f>
        <v>585995130.86543989</v>
      </c>
      <c r="AR74" s="118">
        <f ca="1">AR69/COUNT($D$69:AR69)</f>
        <v>572631183.48689377</v>
      </c>
      <c r="AS74" s="118">
        <f ca="1">AS69/COUNT($D$69:AS69)</f>
        <v>561750155.22237885</v>
      </c>
      <c r="AT74" s="118">
        <f ca="1">AT69/COUNT($D$69:AT69)</f>
        <v>553750339.49194109</v>
      </c>
      <c r="AU74" s="118">
        <f ca="1">AU69/COUNT($D$69:AU69)</f>
        <v>545065234.51282775</v>
      </c>
      <c r="AV74" s="118">
        <f ca="1">AV69/COUNT($D$69:AV69)</f>
        <v>537372954.67262185</v>
      </c>
      <c r="AW74" s="118">
        <f ca="1">AW69/COUNT($D$69:AW69)</f>
        <v>526787927.88414061</v>
      </c>
      <c r="AX74" s="118">
        <f ca="1">AX69/COUNT($D$69:AX69)</f>
        <v>546269299.73828089</v>
      </c>
      <c r="AY74" s="162">
        <f ca="1">AY69/COUNT($D$69:AY69)</f>
        <v>580574251.70170653</v>
      </c>
    </row>
    <row r="75" spans="1:51" ht="12" customHeight="1" x14ac:dyDescent="0.2">
      <c r="A75" s="159" t="s">
        <v>131</v>
      </c>
      <c r="B75" s="114"/>
      <c r="C75" s="163" t="s">
        <v>132</v>
      </c>
      <c r="D75" s="172"/>
      <c r="E75" s="118">
        <f ca="1">E70/COUNT($D$70:E70)</f>
        <v>17144</v>
      </c>
      <c r="F75" s="118">
        <f ca="1">F70/COUNT($D$70:F70)</f>
        <v>15717.099999999977</v>
      </c>
      <c r="G75" s="118">
        <f ca="1">G70/COUNT($D$70:G70)</f>
        <v>12182.83666666667</v>
      </c>
      <c r="H75" s="118">
        <f ca="1">H70/COUNT($D$70:H70)</f>
        <v>9661.5261250000185</v>
      </c>
      <c r="I75" s="118">
        <f ca="1">I70/COUNT($D$70:I70)</f>
        <v>8278.0779450000027</v>
      </c>
      <c r="J75" s="118">
        <f ca="1">J70/COUNT($D$70:J70)</f>
        <v>7721.5767814583187</v>
      </c>
      <c r="K75" s="118">
        <f ca="1">K70/COUNT($D$70:K70)</f>
        <v>6756.2254434731858</v>
      </c>
      <c r="L75" s="118">
        <f ca="1">L70/COUNT($D$70:L70)</f>
        <v>16961.458319941012</v>
      </c>
      <c r="M75" s="118">
        <f ca="1">M70/COUNT($D$70:M70)</f>
        <v>20055.983399109235</v>
      </c>
      <c r="N75" s="118">
        <f ca="1">N70/COUNT($D$70:N70)</f>
        <v>18279.942542281544</v>
      </c>
      <c r="O75" s="118">
        <f ca="1">O70/COUNT($D$70:O70)</f>
        <v>19858.292864736923</v>
      </c>
      <c r="P75" s="118">
        <f ca="1">P70/COUNT($D$70:P70)</f>
        <v>18362.042935606663</v>
      </c>
      <c r="Q75" s="118">
        <f ca="1">Q70/COUNT($D$70:Q70)</f>
        <v>18590.126481284238</v>
      </c>
      <c r="R75" s="118">
        <f ca="1">R70/COUNT($D$70:R70)</f>
        <v>17493.958345331394</v>
      </c>
      <c r="S75" s="118">
        <f ca="1">S70/COUNT($D$70:S70)</f>
        <v>19352.78885903949</v>
      </c>
      <c r="T75" s="118">
        <f ca="1">T70/COUNT($D$70:T70)</f>
        <v>18757.702352324199</v>
      </c>
      <c r="U75" s="118">
        <f ca="1">U70/COUNT($D$70:U70)</f>
        <v>18221.847242539538</v>
      </c>
      <c r="V75" s="118">
        <f ca="1">V70/COUNT($D$70:V70)</f>
        <v>19468.620018603211</v>
      </c>
      <c r="W75" s="118">
        <f ca="1">W70/COUNT($D$70:W70)</f>
        <v>20386.24163072402</v>
      </c>
      <c r="X75" s="118">
        <f ca="1">X70/COUNT($D$70:X70)</f>
        <v>19985.542505010504</v>
      </c>
      <c r="Y75" s="118">
        <f ca="1">Y70/COUNT($D$70:Y70)</f>
        <v>19737.48590188472</v>
      </c>
      <c r="Z75" s="118">
        <f ca="1">Z70/COUNT($D$70:Z70)</f>
        <v>19928.484899644474</v>
      </c>
      <c r="AA75" s="118">
        <f ca="1">AA70/COUNT($D$70:AA70)</f>
        <v>19415.006889223816</v>
      </c>
      <c r="AB75" s="118">
        <f ca="1">AB70/COUNT($D$70:AB70)</f>
        <v>19550.191346882373</v>
      </c>
      <c r="AC75" s="118">
        <f ca="1">AC70/COUNT($D$70:AC70)</f>
        <v>18816.005205831967</v>
      </c>
      <c r="AD75" s="118">
        <f ca="1">AD70/COUNT($D$70:AD70)</f>
        <v>18204.398816008001</v>
      </c>
      <c r="AE75" s="118">
        <f ca="1">AE70/COUNT($D$70:AE70)</f>
        <v>18582.810975299872</v>
      </c>
      <c r="AF75" s="118">
        <f ca="1">AF70/COUNT($D$70:AF70)</f>
        <v>18273.480199001871</v>
      </c>
      <c r="AG75" s="118">
        <f ca="1">AG70/COUNT($D$70:AG70)</f>
        <v>18104.100598243465</v>
      </c>
      <c r="AH75" s="118">
        <f ca="1">AH70/COUNT($D$70:AH70)</f>
        <v>17535.383972030093</v>
      </c>
      <c r="AI75" s="118">
        <f ca="1">AI70/COUNT($D$70:AI70)</f>
        <v>17966.098304504925</v>
      </c>
      <c r="AJ75" s="118">
        <f ca="1">AJ70/COUNT($D$70:AJ70)</f>
        <v>18124.41247826453</v>
      </c>
      <c r="AK75" s="118">
        <f ca="1">AK70/COUNT($D$70:AK70)</f>
        <v>18402.446775031414</v>
      </c>
      <c r="AL75" s="118">
        <f ca="1">AL70/COUNT($D$70:AL70)</f>
        <v>18342.332665706759</v>
      </c>
      <c r="AM75" s="118">
        <f ca="1">AM70/COUNT($D$70:AM70)</f>
        <v>17909.712838260664</v>
      </c>
      <c r="AN75" s="118">
        <f ca="1">AN70/COUNT($D$70:AN70)</f>
        <v>17770.848780804499</v>
      </c>
      <c r="AO75" s="118">
        <f ca="1">AO70/COUNT($D$70:AO70)</f>
        <v>17580.017095684016</v>
      </c>
      <c r="AP75" s="118">
        <f ca="1">AP70/COUNT($D$70:AP70)</f>
        <v>17307.2910508034</v>
      </c>
      <c r="AQ75" s="118">
        <f ca="1">AQ70/COUNT($D$70:AQ70)</f>
        <v>16880.247844903555</v>
      </c>
      <c r="AR75" s="118">
        <f ca="1">AR70/COUNT($D$70:AR70)</f>
        <v>16637.54104177282</v>
      </c>
      <c r="AS75" s="118">
        <f ca="1">AS70/COUNT($D$70:AS70)</f>
        <v>16506.07962773713</v>
      </c>
      <c r="AT75" s="118">
        <f ca="1">AT70/COUNT($D$70:AT70)</f>
        <v>16470.821586909915</v>
      </c>
      <c r="AU75" s="118">
        <f ca="1">AU70/COUNT($D$70:AU70)</f>
        <v>16400.040664260709</v>
      </c>
      <c r="AV75" s="118">
        <f ca="1">AV70/COUNT($D$70:AV70)</f>
        <v>16353.988787504919</v>
      </c>
      <c r="AW75" s="118">
        <f ca="1">AW70/COUNT($D$70:AW70)</f>
        <v>16164.194412515788</v>
      </c>
      <c r="AX75" s="118">
        <f ca="1">AX70/COUNT($D$70:AX70)</f>
        <v>16632.83710109166</v>
      </c>
      <c r="AY75" s="162">
        <f ca="1">AY70/COUNT($D$70:AY70)</f>
        <v>17267.473717813242</v>
      </c>
    </row>
    <row r="76" spans="1:51" ht="24" customHeight="1" x14ac:dyDescent="0.2">
      <c r="A76" s="164" t="s">
        <v>133</v>
      </c>
      <c r="B76" s="165"/>
      <c r="C76" s="114"/>
      <c r="D76" s="172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62"/>
    </row>
    <row r="77" spans="1:51" ht="12" customHeight="1" x14ac:dyDescent="0.2">
      <c r="A77" s="159" t="s">
        <v>134</v>
      </c>
      <c r="B77" s="114"/>
      <c r="C77" s="163" t="s">
        <v>135</v>
      </c>
      <c r="D77" s="172"/>
      <c r="E77" s="170">
        <f ca="1">SUM($D62:E62)/COUNT($D62:E62)</f>
        <v>4.4342824035755672E-2</v>
      </c>
      <c r="F77" s="170">
        <f ca="1">SUM($D62:F62)/COUNT($D62:F62)</f>
        <v>3.3332701260750768E-3</v>
      </c>
      <c r="G77" s="170">
        <f ca="1">SUM($D62:G62)/COUNT($D62:G62)</f>
        <v>6.704948678874105E-3</v>
      </c>
      <c r="H77" s="170">
        <f ca="1">SUM($D62:H62)/COUNT($D62:H62)</f>
        <v>6.4074568607418664E-3</v>
      </c>
      <c r="I77" s="170">
        <f ca="1">SUM($D62:I62)/COUNT($D62:I62)</f>
        <v>3.6800415971933917E-3</v>
      </c>
      <c r="J77" s="170">
        <f ca="1">SUM($D62:J62)/COUNT($D62:J62)</f>
        <v>8.9309928373702482E-4</v>
      </c>
      <c r="K77" s="170">
        <f ca="1">SUM($D62:K62)/COUNT($D62:K62)</f>
        <v>4.0165367776212005E-4</v>
      </c>
      <c r="L77" s="170">
        <f ca="1">SUM($D62:L62)/COUNT($D62:L62)</f>
        <v>2.8807867931912083E-2</v>
      </c>
      <c r="M77" s="170">
        <f ca="1">SUM($D62:M62)/COUNT($D62:M62)</f>
        <v>3.8302068722186652E-2</v>
      </c>
      <c r="N77" s="170">
        <f ca="1">SUM($D62:N62)/COUNT($D62:N62)</f>
        <v>3.5057851448423827E-2</v>
      </c>
      <c r="O77" s="170">
        <f ca="1">SUM($D62:O62)/COUNT($D62:O62)</f>
        <v>4.0091555031745933E-2</v>
      </c>
      <c r="P77" s="170">
        <f ca="1">SUM($D62:P62)/COUNT($D62:P62)</f>
        <v>3.6347443349736934E-2</v>
      </c>
      <c r="Q77" s="170">
        <f ca="1">SUM($D62:Q62)/COUNT($D62:Q62)</f>
        <v>2.9360113711317283E-2</v>
      </c>
      <c r="R77" s="170">
        <f ca="1">SUM($D62:R62)/COUNT($D62:R62)</f>
        <v>2.6670083986734684E-2</v>
      </c>
      <c r="S77" s="170">
        <f ca="1">SUM($D62:S62)/COUNT($D62:S62)</f>
        <v>3.2583698304153218E-2</v>
      </c>
      <c r="T77" s="170">
        <f ca="1">SUM($D62:T62)/COUNT($D62:T62)</f>
        <v>2.8981249908467583E-2</v>
      </c>
      <c r="U77" s="170">
        <f ca="1">SUM($D62:U62)/COUNT($D62:U62)</f>
        <v>2.8721952374988216E-2</v>
      </c>
      <c r="V77" s="170">
        <f ca="1">SUM($D62:V62)/COUNT($D62:V62)</f>
        <v>3.2852683697907469E-2</v>
      </c>
      <c r="W77" s="170">
        <f ca="1">SUM($D62:W62)/COUNT($D62:W62)</f>
        <v>2.61740627566222E-2</v>
      </c>
      <c r="X77" s="170">
        <f ca="1">SUM($D62:X62)/COUNT($D62:X62)</f>
        <v>2.32856904719295E-2</v>
      </c>
      <c r="Y77" s="170">
        <f ca="1">SUM($D62:Y62)/COUNT($D62:Y62)</f>
        <v>2.3971472392575847E-2</v>
      </c>
      <c r="Z77" s="170">
        <f ca="1">SUM($D62:Z62)/COUNT($D62:Z62)</f>
        <v>2.0097839416456712E-2</v>
      </c>
      <c r="AA77" s="170">
        <f ca="1">SUM($D62:AA62)/COUNT($D62:AA62)</f>
        <v>1.8319755481512399E-2</v>
      </c>
      <c r="AB77" s="170">
        <f ca="1">SUM($D62:AB62)/COUNT($D62:AB62)</f>
        <v>1.997054508001762E-2</v>
      </c>
      <c r="AC77" s="170">
        <f ca="1">SUM($D62:AC62)/COUNT($D62:AC62)</f>
        <v>1.9049388604148908E-2</v>
      </c>
      <c r="AD77" s="170">
        <f ca="1">SUM($D62:AD62)/COUNT($D62:AD62)</f>
        <v>1.860346933195382E-2</v>
      </c>
      <c r="AE77" s="170">
        <f ca="1">SUM($D62:AE62)/COUNT($D62:AE62)</f>
        <v>2.0601284440256461E-2</v>
      </c>
      <c r="AF77" s="170">
        <f ca="1">SUM($D62:AF62)/COUNT($D62:AF62)</f>
        <v>1.8960071745905499E-2</v>
      </c>
      <c r="AG77" s="170">
        <f ca="1">SUM($D62:AG62)/COUNT($D62:AG62)</f>
        <v>1.7127309308408927E-2</v>
      </c>
      <c r="AH77" s="170">
        <f ca="1">SUM($D62:AH62)/COUNT($D62:AH62)</f>
        <v>1.6645342206310813E-2</v>
      </c>
      <c r="AI77" s="170">
        <f ca="1">SUM($D62:AI62)/COUNT($D62:AI62)</f>
        <v>1.3551507456178908E-2</v>
      </c>
      <c r="AJ77" s="170">
        <f ca="1">SUM($D62:AJ62)/COUNT($D62:AJ62)</f>
        <v>1.127718825028861E-2</v>
      </c>
      <c r="AK77" s="170">
        <f ca="1">SUM($D62:AK62)/COUNT($D62:AK62)</f>
        <v>8.8031721972844385E-3</v>
      </c>
      <c r="AL77" s="170">
        <f ca="1">SUM($D62:AL62)/COUNT($D62:AL62)</f>
        <v>7.3022395447128073E-3</v>
      </c>
      <c r="AM77" s="170">
        <f ca="1">SUM($D62:AM62)/COUNT($D62:AM62)</f>
        <v>6.8574114105667619E-3</v>
      </c>
      <c r="AN77" s="170">
        <f ca="1">SUM($D62:AN62)/COUNT($D62:AN62)</f>
        <v>5.7395302112413392E-3</v>
      </c>
      <c r="AO77" s="170">
        <f ca="1">SUM($D62:AO62)/COUNT($D62:AO62)</f>
        <v>4.8350943122679206E-3</v>
      </c>
      <c r="AP77" s="170">
        <f ca="1">SUM($D62:AP62)/COUNT($D62:AP62)</f>
        <v>5.1993713943993157E-3</v>
      </c>
      <c r="AQ77" s="170">
        <f ca="1">SUM($D62:AQ62)/COUNT($D62:AQ62)</f>
        <v>5.1093743852799051E-3</v>
      </c>
      <c r="AR77" s="170">
        <f ca="1">SUM($D62:AR62)/COUNT($D62:AR62)</f>
        <v>5.4457306373322965E-3</v>
      </c>
      <c r="AS77" s="170">
        <f ca="1">SUM($D62:AS62)/COUNT($D62:AS62)</f>
        <v>4.6021721513665684E-3</v>
      </c>
      <c r="AT77" s="170">
        <f ca="1">SUM($D62:AT62)/COUNT($D62:AT62)</f>
        <v>3.5646865638095508E-3</v>
      </c>
      <c r="AU77" s="170">
        <f ca="1">SUM($D62:AU62)/COUNT($D62:AU62)</f>
        <v>2.6710289121629122E-3</v>
      </c>
      <c r="AV77" s="170">
        <f ca="1">SUM($D62:AV62)/COUNT($D62:AV62)</f>
        <v>3.4579683740451907E-3</v>
      </c>
      <c r="AW77" s="170">
        <f ca="1">SUM($D62:AW62)/COUNT($D62:AW62)</f>
        <v>2.9303141785141573E-3</v>
      </c>
      <c r="AX77" s="170">
        <f ca="1">SUM($D62:AX62)/COUNT($D62:AX62)</f>
        <v>4.9917386966385662E-3</v>
      </c>
      <c r="AY77" s="171">
        <f ca="1">SUM($D62:AY62)/COUNT($D62:AY62)</f>
        <v>7.441444883300459E-3</v>
      </c>
    </row>
    <row r="78" spans="1:51" ht="12" customHeight="1" x14ac:dyDescent="0.2">
      <c r="A78" s="159" t="s">
        <v>136</v>
      </c>
      <c r="B78" s="114"/>
      <c r="C78" s="163" t="s">
        <v>137</v>
      </c>
      <c r="D78" s="172"/>
      <c r="E78" s="170">
        <f ca="1">SUM($D63:E63)/COUNT($D63:E63)</f>
        <v>4.4342824035755672E-2</v>
      </c>
      <c r="F78" s="170">
        <f ca="1">SUM($D63:F63)/COUNT($D63:F63)</f>
        <v>4.1009553909680599E-2</v>
      </c>
      <c r="G78" s="170">
        <f ca="1">SUM($D63:G63)/COUNT($D63:G63)</f>
        <v>3.1822471201277784E-2</v>
      </c>
      <c r="H78" s="170">
        <f ca="1">SUM($D63:H63)/COUNT($D63:H63)</f>
        <v>2.5245598752544628E-2</v>
      </c>
      <c r="I78" s="170">
        <f ca="1">SUM($D63:I63)/COUNT($D63:I63)</f>
        <v>2.1642402893435803E-2</v>
      </c>
      <c r="J78" s="170">
        <f ca="1">SUM($D63:J63)/COUNT($D63:J63)</f>
        <v>2.0208937791787302E-2</v>
      </c>
      <c r="K78" s="170">
        <f ca="1">SUM($D63:K63)/COUNT($D63:K63)</f>
        <v>1.7685806672687304E-2</v>
      </c>
      <c r="L78" s="170">
        <f ca="1">SUM($D63:L63)/COUNT($D63:L63)</f>
        <v>4.3931501802471615E-2</v>
      </c>
      <c r="M78" s="170">
        <f ca="1">SUM($D63:M63)/COUNT($D63:M63)</f>
        <v>5.174529882935068E-2</v>
      </c>
      <c r="N78" s="170">
        <f ca="1">SUM($D63:N63)/COUNT($D63:N63)</f>
        <v>4.7156758544871454E-2</v>
      </c>
      <c r="O78" s="170">
        <f ca="1">SUM($D63:O63)/COUNT($D63:O63)</f>
        <v>5.1090561483061965E-2</v>
      </c>
      <c r="P78" s="170">
        <f ca="1">SUM($D63:P63)/COUNT($D63:P63)</f>
        <v>4.7236163455503639E-2</v>
      </c>
      <c r="Q78" s="170">
        <f ca="1">SUM($D63:Q63)/COUNT($D63:Q63)</f>
        <v>4.7793984878135548E-2</v>
      </c>
      <c r="R78" s="170">
        <f ca="1">SUM($D63:R63)/COUNT($D63:R63)</f>
        <v>4.4973007560614377E-2</v>
      </c>
      <c r="S78" s="170">
        <f ca="1">SUM($D63:S63)/COUNT($D63:S63)</f>
        <v>4.9666426973107601E-2</v>
      </c>
      <c r="T78" s="170">
        <f ca="1">SUM($D63:T63)/COUNT($D63:T63)</f>
        <v>4.812824253896443E-2</v>
      </c>
      <c r="U78" s="170">
        <f ca="1">SUM($D63:U63)/COUNT($D63:U63)</f>
        <v>4.6742651321338195E-2</v>
      </c>
      <c r="V78" s="170">
        <f ca="1">SUM($D63:V63)/COUNT($D63:V63)</f>
        <v>4.9872232702793555E-2</v>
      </c>
      <c r="W78" s="170">
        <f ca="1">SUM($D63:W63)/COUNT($D63:W63)</f>
        <v>5.2196910675620871E-2</v>
      </c>
      <c r="X78" s="170">
        <f ca="1">SUM($D63:X63)/COUNT($D63:X63)</f>
        <v>5.1166734288701422E-2</v>
      </c>
      <c r="Y78" s="170">
        <f ca="1">SUM($D63:Y63)/COUNT($D63:Y63)</f>
        <v>5.0524847456168157E-2</v>
      </c>
      <c r="Z78" s="170">
        <f ca="1">SUM($D63:Z63)/COUNT($D63:Z63)</f>
        <v>5.1012284075526201E-2</v>
      </c>
      <c r="AA78" s="170">
        <f ca="1">SUM($D63:AA63)/COUNT($D63:AA63)</f>
        <v>4.9698623510819086E-2</v>
      </c>
      <c r="AB78" s="170">
        <f ca="1">SUM($D63:AB63)/COUNT($D63:AB63)</f>
        <v>5.0041960274769849E-2</v>
      </c>
      <c r="AC78" s="170">
        <f ca="1">SUM($D63:AC63)/COUNT($D63:AC63)</f>
        <v>4.8162616536447066E-2</v>
      </c>
      <c r="AD78" s="170">
        <f ca="1">SUM($D63:AD63)/COUNT($D63:AD63)</f>
        <v>4.6596957728394353E-2</v>
      </c>
      <c r="AE78" s="170">
        <f ca="1">SUM($D63:AE63)/COUNT($D63:AE63)</f>
        <v>4.7557976970162161E-2</v>
      </c>
      <c r="AF78" s="170">
        <f ca="1">SUM($D63:AF63)/COUNT($D63:AF63)</f>
        <v>4.6764930328426733E-2</v>
      </c>
      <c r="AG78" s="170">
        <f ca="1">SUM($D63:AG63)/COUNT($D63:AG63)</f>
        <v>4.6331313384049784E-2</v>
      </c>
      <c r="AH78" s="170">
        <f ca="1">SUM($D63:AH63)/COUNT($D63:AH63)</f>
        <v>4.4875879479430308E-2</v>
      </c>
      <c r="AI78" s="170">
        <f ca="1">SUM($D63:AI63)/COUNT($D63:AI63)</f>
        <v>4.5985158691312499E-2</v>
      </c>
      <c r="AJ78" s="170">
        <f ca="1">SUM($D63:AJ63)/COUNT($D63:AJ63)</f>
        <v>4.6398957080093693E-2</v>
      </c>
      <c r="AK78" s="170">
        <f ca="1">SUM($D63:AK63)/COUNT($D63:AK63)</f>
        <v>4.7125211153389308E-2</v>
      </c>
      <c r="AL78" s="170">
        <f ca="1">SUM($D63:AL63)/COUNT($D63:AL63)</f>
        <v>4.6981191354470535E-2</v>
      </c>
      <c r="AM78" s="170">
        <f ca="1">SUM($D63:AM63)/COUNT($D63:AM63)</f>
        <v>4.5875064320068486E-2</v>
      </c>
      <c r="AN78" s="170">
        <f ca="1">SUM($D63:AN63)/COUNT($D63:AN63)</f>
        <v>4.5528154526876266E-2</v>
      </c>
      <c r="AO78" s="170">
        <f ca="1">SUM($D63:AO63)/COUNT($D63:AO63)</f>
        <v>4.5046977324819479E-2</v>
      </c>
      <c r="AP78" s="170">
        <f ca="1">SUM($D63:AP63)/COUNT($D63:AP63)</f>
        <v>4.435304695925215E-2</v>
      </c>
      <c r="AQ78" s="170">
        <f ca="1">SUM($D63:AQ63)/COUNT($D63:AQ63)</f>
        <v>4.3259109551033945E-2</v>
      </c>
      <c r="AR78" s="170">
        <f ca="1">SUM($D63:AR63)/COUNT($D63:AR63)</f>
        <v>4.2641722423942485E-2</v>
      </c>
      <c r="AS78" s="170">
        <f ca="1">SUM($D63:AS63)/COUNT($D63:AS63)</f>
        <v>4.2312416201096638E-2</v>
      </c>
      <c r="AT78" s="170">
        <f ca="1">SUM($D63:AT63)/COUNT($D63:AT63)</f>
        <v>4.2232887780261671E-2</v>
      </c>
      <c r="AU78" s="170">
        <f ca="1">SUM($D63:AU63)/COUNT($D63:AU63)</f>
        <v>4.2061485563441532E-2</v>
      </c>
      <c r="AV78" s="170">
        <f ca="1">SUM($D63:AV63)/COUNT($D63:AV63)</f>
        <v>4.1953187374158388E-2</v>
      </c>
      <c r="AW78" s="170">
        <f ca="1">SUM($D63:AW63)/COUNT($D63:AW63)</f>
        <v>4.1471704775284897E-2</v>
      </c>
      <c r="AX78" s="170">
        <f ca="1">SUM($D63:AX63)/COUNT($D63:AX63)</f>
        <v>4.2695272976088203E-2</v>
      </c>
      <c r="AY78" s="171">
        <f ca="1">SUM($D63:AY63)/COUNT($D63:AY63)</f>
        <v>4.4342776305740531E-2</v>
      </c>
    </row>
    <row r="79" spans="1:51" ht="12" customHeight="1" x14ac:dyDescent="0.2">
      <c r="A79" s="159" t="s">
        <v>113</v>
      </c>
      <c r="B79" s="114"/>
      <c r="C79" s="163" t="s">
        <v>113</v>
      </c>
      <c r="D79" s="172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  <c r="AV79" s="170"/>
      <c r="AW79" s="170"/>
      <c r="AX79" s="170"/>
      <c r="AY79" s="171"/>
    </row>
    <row r="80" spans="1:51" ht="12" customHeight="1" x14ac:dyDescent="0.2">
      <c r="A80" s="174" t="s">
        <v>138</v>
      </c>
      <c r="B80" s="121"/>
      <c r="C80" s="110" t="s">
        <v>139</v>
      </c>
      <c r="D80" s="175"/>
      <c r="E80" s="176">
        <f ca="1">SUM($D65:E65)/COUNT($D65:E65)</f>
        <v>4.3381005880626322E-2</v>
      </c>
      <c r="F80" s="176">
        <f ca="1">SUM($D65:F65)/COUNT($D65:F65)</f>
        <v>4.1286574456059669E-2</v>
      </c>
      <c r="G80" s="176">
        <f ca="1">SUM($D65:G65)/COUNT($D65:G65)</f>
        <v>3.19718913777619E-2</v>
      </c>
      <c r="H80" s="176">
        <f ca="1">SUM($D65:H65)/COUNT($D65:H65)</f>
        <v>2.5356927680656362E-2</v>
      </c>
      <c r="I80" s="176">
        <f ca="1">SUM($D65:I65)/COUNT($D65:I65)</f>
        <v>2.1746002442387551E-2</v>
      </c>
      <c r="J80" s="176">
        <f ca="1">SUM($D65:J65)/COUNT($D65:J65)</f>
        <v>2.0325751110795248E-2</v>
      </c>
      <c r="K80" s="176">
        <f ca="1">SUM($D65:K65)/COUNT($D65:K65)</f>
        <v>1.778720627100196E-2</v>
      </c>
      <c r="L80" s="176">
        <f ca="1">SUM($D65:L65)/COUNT($D65:L65)</f>
        <v>3.9249258139637477E-2</v>
      </c>
      <c r="M80" s="176">
        <f ca="1">SUM($D65:M65)/COUNT($D65:M65)</f>
        <v>4.6539272639731795E-2</v>
      </c>
      <c r="N80" s="176">
        <f ca="1">SUM($D65:N65)/COUNT($D65:N65)</f>
        <v>4.247839610463626E-2</v>
      </c>
      <c r="O80" s="176">
        <f ca="1">SUM($D65:O65)/COUNT($D65:O65)</f>
        <v>4.63214920789565E-2</v>
      </c>
      <c r="P80" s="176">
        <f ca="1">SUM($D65:P65)/COUNT($D65:P65)</f>
        <v>4.2873574834576246E-2</v>
      </c>
      <c r="Q80" s="176">
        <f ca="1">SUM($D65:Q65)/COUNT($D65:Q65)</f>
        <v>4.4067085855971772E-2</v>
      </c>
      <c r="R80" s="176">
        <f ca="1">SUM($D65:R65)/COUNT($D65:R65)</f>
        <v>4.152553991061695E-2</v>
      </c>
      <c r="S80" s="176">
        <f ca="1">SUM($D65:S65)/COUNT($D65:S65)</f>
        <v>4.5780301858062054E-2</v>
      </c>
      <c r="T80" s="176">
        <f ca="1">SUM($D65:T65)/COUNT($D65:T65)</f>
        <v>4.4545482318747991E-2</v>
      </c>
      <c r="U80" s="176">
        <f ca="1">SUM($D65:U65)/COUNT($D65:U65)</f>
        <v>4.3355514901551269E-2</v>
      </c>
      <c r="V80" s="176">
        <f ca="1">SUM($D65:V65)/COUNT($D65:V65)</f>
        <v>4.6221689845467678E-2</v>
      </c>
      <c r="W80" s="176">
        <f ca="1">SUM($D65:W65)/COUNT($D65:W65)</f>
        <v>4.9295157416239375E-2</v>
      </c>
      <c r="X80" s="176">
        <f ca="1">SUM($D65:X65)/COUNT($D65:X65)</f>
        <v>4.8478135902005108E-2</v>
      </c>
      <c r="Y80" s="176">
        <f ca="1">SUM($D65:Y65)/COUNT($D65:Y65)</f>
        <v>4.792015676300658E-2</v>
      </c>
      <c r="Z80" s="176">
        <f ca="1">SUM($D65:Z65)/COUNT($D65:Z65)</f>
        <v>4.87315345537018E-2</v>
      </c>
      <c r="AA80" s="176">
        <f ca="1">SUM($D65:AA65)/COUNT($D65:AA65)</f>
        <v>4.754507398862954E-2</v>
      </c>
      <c r="AB80" s="176">
        <f ca="1">SUM($D65:AB65)/COUNT($D65:AB65)</f>
        <v>4.7872554764843818E-2</v>
      </c>
      <c r="AC80" s="176">
        <f ca="1">SUM($D65:AC65)/COUNT($D65:AC65)</f>
        <v>4.6081459431371562E-2</v>
      </c>
      <c r="AD80" s="176">
        <f ca="1">SUM($D65:AD65)/COUNT($D65:AD65)</f>
        <v>4.459626838069216E-2</v>
      </c>
      <c r="AE80" s="176">
        <f ca="1">SUM($D65:AE65)/COUNT($D65:AE65)</f>
        <v>4.5475192517522939E-2</v>
      </c>
      <c r="AF80" s="176">
        <f ca="1">SUM($D65:AF65)/COUNT($D65:AF65)</f>
        <v>4.4785916627597455E-2</v>
      </c>
      <c r="AG80" s="176">
        <f ca="1">SUM($D65:AG65)/COUNT($D65:AG65)</f>
        <v>4.4469875109211181E-2</v>
      </c>
      <c r="AH80" s="176">
        <f ca="1">SUM($D65:AH65)/COUNT($D65:AH65)</f>
        <v>4.3076923044469605E-2</v>
      </c>
      <c r="AI80" s="176">
        <f ca="1">SUM($D65:AI65)/COUNT($D65:AI65)</f>
        <v>4.4478599637039942E-2</v>
      </c>
      <c r="AJ80" s="176">
        <f ca="1">SUM($D65:AJ65)/COUNT($D65:AJ65)</f>
        <v>4.5069948768655992E-2</v>
      </c>
      <c r="AK80" s="176">
        <f ca="1">SUM($D65:AK65)/COUNT($D65:AK65)</f>
        <v>4.6015914613276983E-2</v>
      </c>
      <c r="AL80" s="176">
        <f ca="1">SUM($D65:AL65)/COUNT($D65:AL65)</f>
        <v>4.5971963828864808E-2</v>
      </c>
      <c r="AM80" s="176">
        <f ca="1">SUM($D65:AM65)/COUNT($D65:AM65)</f>
        <v>4.4899274419245107E-2</v>
      </c>
      <c r="AN80" s="176">
        <f ca="1">SUM($D65:AN65)/COUNT($D65:AN65)</f>
        <v>4.4621599158826374E-2</v>
      </c>
      <c r="AO80" s="176">
        <f ca="1">SUM($D65:AO65)/COUNT($D65:AO65)</f>
        <v>4.4194874035584197E-2</v>
      </c>
      <c r="AP80" s="176">
        <f ca="1">SUM($D65:AP65)/COUNT($D65:AP65)</f>
        <v>4.3520234569397187E-2</v>
      </c>
      <c r="AQ80" s="176">
        <f ca="1">SUM($D65:AQ65)/COUNT($D65:AQ65)</f>
        <v>4.2448062449959072E-2</v>
      </c>
      <c r="AR80" s="176">
        <f ca="1">SUM($D65:AR65)/COUNT($D65:AR65)</f>
        <v>4.1847553839523571E-2</v>
      </c>
      <c r="AS80" s="176">
        <f ca="1">SUM($D65:AS65)/COUNT($D65:AS65)</f>
        <v>4.1566054896313126E-2</v>
      </c>
      <c r="AT80" s="176">
        <f ca="1">SUM($D65:AT65)/COUNT($D65:AT65)</f>
        <v>4.155171327763342E-2</v>
      </c>
      <c r="AU80" s="176">
        <f ca="1">SUM($D65:AU65)/COUNT($D65:AU65)</f>
        <v>4.1433027971436595E-2</v>
      </c>
      <c r="AV80" s="176">
        <f ca="1">SUM($D65:AV65)/COUNT($D65:AV65)</f>
        <v>4.1315906588900948E-2</v>
      </c>
      <c r="AW80" s="176">
        <f ca="1">SUM($D65:AW65)/COUNT($D65:AW65)</f>
        <v>4.0862012798326325E-2</v>
      </c>
      <c r="AX80" s="176">
        <f ca="1">SUM($D65:AX65)/COUNT($D65:AX65)</f>
        <v>4.1928316230326661E-2</v>
      </c>
      <c r="AY80" s="177">
        <f ca="1">SUM($D65:AY65)/COUNT($D65:AY65)</f>
        <v>4.3344356383610838E-2</v>
      </c>
    </row>
    <row r="81" spans="4:28" x14ac:dyDescent="0.2"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</row>
    <row r="82" spans="4:28" x14ac:dyDescent="0.2"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</row>
    <row r="83" spans="4:28" x14ac:dyDescent="0.2"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</row>
    <row r="84" spans="4:28" x14ac:dyDescent="0.2"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</row>
  </sheetData>
  <mergeCells count="6">
    <mergeCell ref="A38:B38"/>
    <mergeCell ref="A2:B2"/>
    <mergeCell ref="A3:B3"/>
    <mergeCell ref="A7:B7"/>
    <mergeCell ref="A9:B9"/>
    <mergeCell ref="A10:B10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21" r:id="rId3" name="Drop Down 9">
              <controlPr defaultSize="0" autoLine="0" autoPict="0">
                <anchor moveWithCells="1">
                  <from>
                    <xdr:col>1</xdr:col>
                    <xdr:colOff>1384300</xdr:colOff>
                    <xdr:row>49</xdr:row>
                    <xdr:rowOff>152400</xdr:rowOff>
                  </from>
                  <to>
                    <xdr:col>2</xdr:col>
                    <xdr:colOff>762000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4" name="Drop Down 10">
              <controlPr defaultSize="0" autoLine="0" autoPict="0">
                <anchor moveWithCells="1">
                  <from>
                    <xdr:col>0</xdr:col>
                    <xdr:colOff>25400</xdr:colOff>
                    <xdr:row>4</xdr:row>
                    <xdr:rowOff>38100</xdr:rowOff>
                  </from>
                  <to>
                    <xdr:col>2</xdr:col>
                    <xdr:colOff>342900</xdr:colOff>
                    <xdr:row>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5" name="Drop Down 11">
              <controlPr defaultSize="0" autoLine="0" autoPict="0">
                <anchor moveWithCells="1">
                  <from>
                    <xdr:col>0</xdr:col>
                    <xdr:colOff>12700</xdr:colOff>
                    <xdr:row>7</xdr:row>
                    <xdr:rowOff>0</xdr:rowOff>
                  </from>
                  <to>
                    <xdr:col>1</xdr:col>
                    <xdr:colOff>1409700</xdr:colOff>
                    <xdr:row>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6" name="Scroll Bar 12">
              <controlPr defaultSize="0" autoPict="0">
                <anchor moveWithCells="1">
                  <from>
                    <xdr:col>1</xdr:col>
                    <xdr:colOff>1320800</xdr:colOff>
                    <xdr:row>7</xdr:row>
                    <xdr:rowOff>12700</xdr:rowOff>
                  </from>
                  <to>
                    <xdr:col>2</xdr:col>
                    <xdr:colOff>584200</xdr:colOff>
                    <xdr:row>8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3192-40DE-C649-BA55-FFD177A0D350}">
  <dimension ref="A1:I22"/>
  <sheetViews>
    <sheetView workbookViewId="0">
      <selection activeCell="B24" sqref="B24"/>
    </sheetView>
  </sheetViews>
  <sheetFormatPr baseColWidth="10" defaultRowHeight="15" x14ac:dyDescent="0.2"/>
  <cols>
    <col min="1" max="1" width="20" bestFit="1" customWidth="1"/>
    <col min="2" max="2" width="30.83203125" customWidth="1"/>
    <col min="4" max="4" width="22.33203125" customWidth="1"/>
    <col min="5" max="5" width="16.5" customWidth="1"/>
    <col min="6" max="6" width="12" customWidth="1"/>
    <col min="9" max="9" width="19.33203125" customWidth="1"/>
  </cols>
  <sheetData>
    <row r="1" spans="1:9" ht="20" x14ac:dyDescent="0.25">
      <c r="A1" s="221" t="s">
        <v>26</v>
      </c>
      <c r="D1" s="227" t="s">
        <v>37</v>
      </c>
    </row>
    <row r="2" spans="1:9" ht="21" thickBot="1" x14ac:dyDescent="0.3">
      <c r="A2" s="222" t="s">
        <v>27</v>
      </c>
      <c r="D2" s="227" t="s">
        <v>38</v>
      </c>
    </row>
    <row r="3" spans="1:9" ht="21" thickBot="1" x14ac:dyDescent="0.3">
      <c r="A3" s="222" t="s">
        <v>175</v>
      </c>
      <c r="D3" s="248" t="s">
        <v>154</v>
      </c>
      <c r="E3" s="249"/>
      <c r="F3" s="249"/>
      <c r="G3" s="249"/>
      <c r="H3" s="250"/>
      <c r="I3" s="41"/>
    </row>
    <row r="4" spans="1:9" ht="20" x14ac:dyDescent="0.25">
      <c r="A4" s="222" t="s">
        <v>176</v>
      </c>
      <c r="D4" s="204" t="s">
        <v>155</v>
      </c>
      <c r="E4" s="216" t="s">
        <v>156</v>
      </c>
      <c r="F4" s="216" t="s">
        <v>157</v>
      </c>
      <c r="G4" s="217"/>
      <c r="H4" s="218"/>
      <c r="I4" s="41"/>
    </row>
    <row r="5" spans="1:9" ht="20" x14ac:dyDescent="0.25">
      <c r="A5" s="222" t="s">
        <v>177</v>
      </c>
      <c r="D5" s="251" t="s">
        <v>158</v>
      </c>
      <c r="E5" s="35">
        <v>0</v>
      </c>
      <c r="F5" s="35">
        <v>100</v>
      </c>
      <c r="G5" s="35"/>
      <c r="H5" s="46"/>
      <c r="I5" s="41"/>
    </row>
    <row r="6" spans="1:9" ht="20" thickBot="1" x14ac:dyDescent="0.25">
      <c r="D6" s="252"/>
      <c r="E6" s="35">
        <v>2500</v>
      </c>
      <c r="F6" s="35">
        <v>3000</v>
      </c>
      <c r="G6" s="35">
        <f>SUMPRODUCT(E5:F6)</f>
        <v>5600</v>
      </c>
      <c r="H6" s="46"/>
      <c r="I6" s="41"/>
    </row>
    <row r="7" spans="1:9" ht="20" thickBot="1" x14ac:dyDescent="0.25">
      <c r="A7" s="244" t="s">
        <v>178</v>
      </c>
      <c r="B7" s="245"/>
      <c r="D7" s="205"/>
      <c r="E7" s="35"/>
      <c r="F7" s="35"/>
      <c r="G7" s="35"/>
      <c r="H7" s="46"/>
      <c r="I7" s="41"/>
    </row>
    <row r="8" spans="1:9" ht="19" x14ac:dyDescent="0.25">
      <c r="A8" s="246" t="s">
        <v>179</v>
      </c>
      <c r="B8" s="247"/>
      <c r="D8" s="205" t="s">
        <v>159</v>
      </c>
      <c r="E8" s="35"/>
      <c r="F8" s="35"/>
      <c r="G8" s="35"/>
      <c r="H8" s="46"/>
      <c r="I8" s="41"/>
    </row>
    <row r="9" spans="1:9" ht="20" thickBot="1" x14ac:dyDescent="0.25">
      <c r="A9" s="87"/>
      <c r="B9" s="88"/>
      <c r="D9" s="210" t="s">
        <v>160</v>
      </c>
      <c r="E9" s="219">
        <v>15</v>
      </c>
      <c r="F9" s="219">
        <v>23.5</v>
      </c>
      <c r="G9" s="35">
        <f>SUMPRODUCT($E$5:$F$5,E9:F9)</f>
        <v>2350</v>
      </c>
      <c r="H9" s="207">
        <v>2000</v>
      </c>
      <c r="I9" s="41"/>
    </row>
    <row r="10" spans="1:9" ht="20" thickBot="1" x14ac:dyDescent="0.3">
      <c r="A10" s="242" t="s">
        <v>174</v>
      </c>
      <c r="B10" s="243"/>
      <c r="D10" s="210" t="s">
        <v>161</v>
      </c>
      <c r="E10" s="219">
        <v>21</v>
      </c>
      <c r="F10" s="219">
        <v>25.5</v>
      </c>
      <c r="G10" s="35">
        <f>SUMPRODUCT($E$5:$F$5,E10:F10)</f>
        <v>2550</v>
      </c>
      <c r="H10" s="207">
        <v>930</v>
      </c>
      <c r="I10" s="41"/>
    </row>
    <row r="11" spans="1:9" ht="19" x14ac:dyDescent="0.25">
      <c r="A11" s="223" t="s">
        <v>26</v>
      </c>
      <c r="B11" s="224" t="s">
        <v>28</v>
      </c>
      <c r="D11" s="210" t="s">
        <v>162</v>
      </c>
      <c r="E11" s="219">
        <v>17</v>
      </c>
      <c r="F11" s="219">
        <v>22</v>
      </c>
      <c r="G11" s="35">
        <f>SUMPRODUCT($E$5:$F$5,E11:F11)</f>
        <v>2200</v>
      </c>
      <c r="H11" s="207">
        <v>2200</v>
      </c>
      <c r="I11" s="41"/>
    </row>
    <row r="12" spans="1:9" ht="19" x14ac:dyDescent="0.25">
      <c r="A12" s="223" t="s">
        <v>27</v>
      </c>
      <c r="B12" s="224" t="s">
        <v>29</v>
      </c>
      <c r="D12" s="210" t="s">
        <v>163</v>
      </c>
      <c r="E12" s="219">
        <v>1</v>
      </c>
      <c r="F12" s="219">
        <v>0</v>
      </c>
      <c r="G12" s="35">
        <f>SUMPRODUCT($E$5:$F$5,E12:F12)</f>
        <v>0</v>
      </c>
      <c r="H12" s="207">
        <v>2500</v>
      </c>
      <c r="I12" s="41"/>
    </row>
    <row r="13" spans="1:9" ht="20" thickBot="1" x14ac:dyDescent="0.25">
      <c r="A13" s="87"/>
      <c r="B13" s="88"/>
      <c r="D13" s="211" t="s">
        <v>164</v>
      </c>
      <c r="E13" s="220">
        <v>0</v>
      </c>
      <c r="F13" s="220">
        <v>1</v>
      </c>
      <c r="G13" s="215">
        <f>SUMPRODUCT($E$5:$F$5,E13:F13)</f>
        <v>100</v>
      </c>
      <c r="H13" s="209">
        <v>3000</v>
      </c>
      <c r="I13" s="41"/>
    </row>
    <row r="14" spans="1:9" ht="20" thickBot="1" x14ac:dyDescent="0.3">
      <c r="A14" s="242" t="s">
        <v>30</v>
      </c>
      <c r="B14" s="243"/>
      <c r="D14" s="41"/>
      <c r="E14" s="41"/>
      <c r="F14" s="41"/>
      <c r="G14" s="41"/>
      <c r="H14" s="41"/>
      <c r="I14" s="41"/>
    </row>
    <row r="15" spans="1:9" ht="20" thickBot="1" x14ac:dyDescent="0.3">
      <c r="A15" s="223" t="s">
        <v>31</v>
      </c>
      <c r="B15" s="224" t="s">
        <v>34</v>
      </c>
      <c r="D15" s="41"/>
      <c r="E15" s="41"/>
      <c r="F15" s="41"/>
      <c r="G15" s="41"/>
      <c r="H15" s="41"/>
      <c r="I15" s="41"/>
    </row>
    <row r="16" spans="1:9" ht="19" x14ac:dyDescent="0.25">
      <c r="A16" s="223" t="s">
        <v>32</v>
      </c>
      <c r="B16" s="224" t="s">
        <v>35</v>
      </c>
      <c r="D16" s="212"/>
      <c r="E16" s="213" t="s">
        <v>26</v>
      </c>
      <c r="F16" s="213" t="s">
        <v>165</v>
      </c>
      <c r="G16" s="213" t="s">
        <v>166</v>
      </c>
      <c r="H16" s="213" t="s">
        <v>167</v>
      </c>
      <c r="I16" s="214" t="s">
        <v>168</v>
      </c>
    </row>
    <row r="17" spans="1:9" ht="20" thickBot="1" x14ac:dyDescent="0.3">
      <c r="A17" s="225" t="s">
        <v>33</v>
      </c>
      <c r="B17" s="226" t="s">
        <v>36</v>
      </c>
      <c r="D17" s="206" t="s">
        <v>169</v>
      </c>
      <c r="E17" s="35">
        <v>2500</v>
      </c>
      <c r="F17" s="35">
        <v>3000</v>
      </c>
      <c r="G17" s="35"/>
      <c r="H17" s="35">
        <v>0</v>
      </c>
      <c r="I17" s="46">
        <v>0</v>
      </c>
    </row>
    <row r="18" spans="1:9" ht="19" x14ac:dyDescent="0.2">
      <c r="D18" s="206" t="s">
        <v>160</v>
      </c>
      <c r="E18" s="35">
        <v>15</v>
      </c>
      <c r="F18" s="35">
        <v>23.5</v>
      </c>
      <c r="G18" s="35" t="s">
        <v>170</v>
      </c>
      <c r="H18" s="35">
        <v>2000</v>
      </c>
      <c r="I18" s="207">
        <f>SUMPRODUCT(E18:F18,$E$17:$F$17)</f>
        <v>108000</v>
      </c>
    </row>
    <row r="19" spans="1:9" ht="19" x14ac:dyDescent="0.2">
      <c r="D19" s="206" t="s">
        <v>161</v>
      </c>
      <c r="E19" s="35">
        <v>21</v>
      </c>
      <c r="F19" s="35">
        <v>25.5</v>
      </c>
      <c r="G19" s="35" t="s">
        <v>170</v>
      </c>
      <c r="H19" s="35">
        <v>930</v>
      </c>
      <c r="I19" s="207">
        <f>SUMPRODUCT(E19:F19,$E$17:$F$17)</f>
        <v>129000</v>
      </c>
    </row>
    <row r="20" spans="1:9" ht="19" x14ac:dyDescent="0.2">
      <c r="D20" s="206" t="s">
        <v>162</v>
      </c>
      <c r="E20" s="35">
        <v>17</v>
      </c>
      <c r="F20" s="35">
        <v>22</v>
      </c>
      <c r="G20" s="35" t="s">
        <v>170</v>
      </c>
      <c r="H20" s="35">
        <v>2200</v>
      </c>
      <c r="I20" s="207">
        <f>SUMPRODUCT(E20:F20,$E$17:$F$17)</f>
        <v>108500</v>
      </c>
    </row>
    <row r="21" spans="1:9" ht="19" x14ac:dyDescent="0.2">
      <c r="D21" s="206" t="s">
        <v>171</v>
      </c>
      <c r="E21" s="35">
        <v>1</v>
      </c>
      <c r="F21" s="35">
        <v>0</v>
      </c>
      <c r="G21" s="35" t="s">
        <v>172</v>
      </c>
      <c r="H21" s="35">
        <v>2500</v>
      </c>
      <c r="I21" s="207">
        <f>SUMPRODUCT(E21:F21,$E$17:$F$17)</f>
        <v>2500</v>
      </c>
    </row>
    <row r="22" spans="1:9" ht="20" thickBot="1" x14ac:dyDescent="0.25">
      <c r="D22" s="208" t="s">
        <v>173</v>
      </c>
      <c r="E22" s="215">
        <v>0</v>
      </c>
      <c r="F22" s="215">
        <v>1</v>
      </c>
      <c r="G22" s="215" t="s">
        <v>172</v>
      </c>
      <c r="H22" s="215">
        <v>3000</v>
      </c>
      <c r="I22" s="209">
        <f>SUMPRODUCT(E22:F22,$E$17:$F$17)</f>
        <v>3000</v>
      </c>
    </row>
  </sheetData>
  <mergeCells count="6">
    <mergeCell ref="A14:B14"/>
    <mergeCell ref="A7:B7"/>
    <mergeCell ref="A8:B8"/>
    <mergeCell ref="D3:H3"/>
    <mergeCell ref="D5:D6"/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A4F8-FE3A-6C4F-ABA9-923BE8187513}">
  <dimension ref="A2:C34"/>
  <sheetViews>
    <sheetView topLeftCell="B4" workbookViewId="0">
      <selection activeCell="N24" sqref="N24"/>
    </sheetView>
  </sheetViews>
  <sheetFormatPr baseColWidth="10" defaultRowHeight="15" x14ac:dyDescent="0.2"/>
  <cols>
    <col min="1" max="1" width="27" bestFit="1" customWidth="1"/>
    <col min="2" max="2" width="33.6640625" bestFit="1" customWidth="1"/>
    <col min="3" max="3" width="29.33203125" bestFit="1" customWidth="1"/>
  </cols>
  <sheetData>
    <row r="2" spans="1:3" ht="20" thickBot="1" x14ac:dyDescent="0.25">
      <c r="A2" s="54" t="s">
        <v>53</v>
      </c>
      <c r="B2" s="55" t="s">
        <v>46</v>
      </c>
      <c r="C2" s="56" t="s">
        <v>25</v>
      </c>
    </row>
    <row r="3" spans="1:3" ht="19" x14ac:dyDescent="0.2">
      <c r="A3" s="49" t="s">
        <v>40</v>
      </c>
      <c r="B3" s="48">
        <v>60</v>
      </c>
      <c r="C3" s="51">
        <v>30</v>
      </c>
    </row>
    <row r="4" spans="1:3" ht="19" x14ac:dyDescent="0.2">
      <c r="A4" s="50" t="s">
        <v>41</v>
      </c>
      <c r="B4" s="47">
        <v>40</v>
      </c>
      <c r="C4" s="52">
        <v>40</v>
      </c>
    </row>
    <row r="5" spans="1:3" ht="19" x14ac:dyDescent="0.2">
      <c r="A5" s="50" t="s">
        <v>43</v>
      </c>
      <c r="B5" s="47">
        <v>20</v>
      </c>
      <c r="C5" s="52">
        <v>30</v>
      </c>
    </row>
    <row r="6" spans="1:3" ht="19" x14ac:dyDescent="0.2">
      <c r="A6" s="50" t="s">
        <v>47</v>
      </c>
      <c r="B6" s="35">
        <v>500</v>
      </c>
      <c r="C6" s="53">
        <v>1000</v>
      </c>
    </row>
    <row r="7" spans="1:3" ht="19" x14ac:dyDescent="0.2">
      <c r="A7" s="57" t="s">
        <v>48</v>
      </c>
      <c r="B7" s="58">
        <v>0</v>
      </c>
      <c r="C7" s="59">
        <v>5000</v>
      </c>
    </row>
    <row r="8" spans="1:3" ht="20" thickBot="1" x14ac:dyDescent="0.3">
      <c r="B8" s="40"/>
      <c r="C8" s="40"/>
    </row>
    <row r="9" spans="1:3" ht="20" thickBot="1" x14ac:dyDescent="0.3">
      <c r="A9" s="62" t="s">
        <v>54</v>
      </c>
      <c r="B9" s="63">
        <v>150</v>
      </c>
      <c r="C9" s="40"/>
    </row>
    <row r="10" spans="1:3" ht="20" thickBot="1" x14ac:dyDescent="0.3">
      <c r="C10" s="40"/>
    </row>
    <row r="11" spans="1:3" ht="22" thickBot="1" x14ac:dyDescent="0.25">
      <c r="A11" s="253" t="s">
        <v>42</v>
      </c>
      <c r="B11" s="68" t="s">
        <v>44</v>
      </c>
      <c r="C11" s="69" t="s">
        <v>45</v>
      </c>
    </row>
    <row r="12" spans="1:3" ht="22" thickBot="1" x14ac:dyDescent="0.25">
      <c r="A12" s="254"/>
      <c r="B12" s="70">
        <f xml:space="preserve"> SUM(B3:B5)</f>
        <v>120</v>
      </c>
      <c r="C12" s="71">
        <f>SUM(C3:C5)</f>
        <v>100</v>
      </c>
    </row>
    <row r="13" spans="1:3" ht="19" x14ac:dyDescent="0.25">
      <c r="A13" s="40"/>
      <c r="C13" s="40"/>
    </row>
    <row r="14" spans="1:3" ht="16" thickBot="1" x14ac:dyDescent="0.25"/>
    <row r="15" spans="1:3" ht="21" x14ac:dyDescent="0.25">
      <c r="A15" s="258" t="s">
        <v>55</v>
      </c>
      <c r="B15" s="259"/>
      <c r="C15" s="260"/>
    </row>
    <row r="16" spans="1:3" x14ac:dyDescent="0.2">
      <c r="A16" s="261" t="s">
        <v>58</v>
      </c>
      <c r="B16" s="261"/>
      <c r="C16" s="261"/>
    </row>
    <row r="17" spans="1:3" ht="20" x14ac:dyDescent="0.25">
      <c r="A17" s="77" t="s">
        <v>56</v>
      </c>
      <c r="C17" s="80">
        <f>C6*B9</f>
        <v>150000</v>
      </c>
    </row>
    <row r="18" spans="1:3" ht="20" x14ac:dyDescent="0.25">
      <c r="A18" s="72" t="s">
        <v>57</v>
      </c>
      <c r="C18" s="81">
        <f>C6*C12+C7</f>
        <v>105000</v>
      </c>
    </row>
    <row r="19" spans="1:3" ht="19" x14ac:dyDescent="0.25">
      <c r="A19" s="78" t="s">
        <v>59</v>
      </c>
      <c r="C19" s="82">
        <f>C17-C18</f>
        <v>45000</v>
      </c>
    </row>
    <row r="20" spans="1:3" x14ac:dyDescent="0.2">
      <c r="A20" s="261" t="s">
        <v>60</v>
      </c>
      <c r="B20" s="261"/>
      <c r="C20" s="261"/>
    </row>
    <row r="21" spans="1:3" ht="20" x14ac:dyDescent="0.25">
      <c r="A21" s="79" t="s">
        <v>56</v>
      </c>
      <c r="B21" s="80">
        <f>B6*B9</f>
        <v>75000</v>
      </c>
      <c r="C21" s="83">
        <f>B6*B9</f>
        <v>75000</v>
      </c>
    </row>
    <row r="22" spans="1:3" ht="20" x14ac:dyDescent="0.25">
      <c r="A22" s="75" t="s">
        <v>57</v>
      </c>
      <c r="B22" s="81">
        <f>B6*B12</f>
        <v>60000</v>
      </c>
      <c r="C22" s="84">
        <f>B6*C12+C7</f>
        <v>55000</v>
      </c>
    </row>
    <row r="23" spans="1:3" ht="20" thickBot="1" x14ac:dyDescent="0.3">
      <c r="A23" s="76" t="s">
        <v>59</v>
      </c>
      <c r="B23" s="86">
        <f>B21-B22</f>
        <v>15000</v>
      </c>
      <c r="C23" s="85">
        <f>C21-C22</f>
        <v>20000</v>
      </c>
    </row>
    <row r="26" spans="1:3" ht="16" thickBot="1" x14ac:dyDescent="0.25"/>
    <row r="27" spans="1:3" ht="21" thickBot="1" x14ac:dyDescent="0.3">
      <c r="A27" s="255" t="s">
        <v>61</v>
      </c>
      <c r="B27" s="256"/>
      <c r="C27" s="257"/>
    </row>
    <row r="28" spans="1:3" ht="20" thickBot="1" x14ac:dyDescent="0.25">
      <c r="A28" s="60"/>
      <c r="B28" s="64" t="s">
        <v>49</v>
      </c>
      <c r="C28" s="65" t="s">
        <v>39</v>
      </c>
    </row>
    <row r="29" spans="1:3" ht="19" x14ac:dyDescent="0.2">
      <c r="A29" s="66" t="s">
        <v>24</v>
      </c>
      <c r="B29" s="45">
        <f>(B9-B12)*B6</f>
        <v>15000</v>
      </c>
      <c r="C29" s="43">
        <f>(B9-B12)*B6</f>
        <v>15000</v>
      </c>
    </row>
    <row r="30" spans="1:3" ht="20" thickBot="1" x14ac:dyDescent="0.25">
      <c r="A30" s="67" t="s">
        <v>25</v>
      </c>
      <c r="B30" s="44">
        <f>(B9-C12)*C6-C7</f>
        <v>45000</v>
      </c>
      <c r="C30" s="42">
        <f>((B9-C12)*B6-C7)</f>
        <v>20000</v>
      </c>
    </row>
    <row r="31" spans="1:3" ht="16" thickBot="1" x14ac:dyDescent="0.25"/>
    <row r="32" spans="1:3" ht="22" thickBot="1" x14ac:dyDescent="0.3">
      <c r="A32" s="61" t="s">
        <v>51</v>
      </c>
      <c r="B32" s="73">
        <v>0.5</v>
      </c>
      <c r="C32" s="73">
        <v>0.5</v>
      </c>
    </row>
    <row r="33" spans="1:3" ht="22" thickBot="1" x14ac:dyDescent="0.3">
      <c r="A33" s="39"/>
      <c r="B33" s="39"/>
    </row>
    <row r="34" spans="1:3" ht="22" thickBot="1" x14ac:dyDescent="0.3">
      <c r="A34" s="61" t="s">
        <v>50</v>
      </c>
      <c r="B34" s="74">
        <f>B32*B29+B32*C29</f>
        <v>15000</v>
      </c>
      <c r="C34" s="74">
        <f>(B32*B30)+(B32*C30)</f>
        <v>32500</v>
      </c>
    </row>
  </sheetData>
  <mergeCells count="5">
    <mergeCell ref="A11:A12"/>
    <mergeCell ref="A27:C27"/>
    <mergeCell ref="A15:C15"/>
    <mergeCell ref="A20:C20"/>
    <mergeCell ref="A16:C16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5E32-BED8-094B-BB33-006506619490}">
  <dimension ref="A1:J1021"/>
  <sheetViews>
    <sheetView tabSelected="1" workbookViewId="0">
      <selection activeCell="E4" sqref="E4"/>
    </sheetView>
  </sheetViews>
  <sheetFormatPr baseColWidth="10" defaultRowHeight="17" x14ac:dyDescent="0.2"/>
  <cols>
    <col min="1" max="1" width="21.5" style="181" customWidth="1"/>
    <col min="2" max="2" width="13.1640625" style="181" customWidth="1"/>
    <col min="3" max="3" width="11.5" style="181" customWidth="1"/>
    <col min="4" max="5" width="10.83203125" style="181"/>
    <col min="6" max="6" width="11.1640625" style="181" customWidth="1"/>
    <col min="7" max="7" width="11.33203125" style="181" customWidth="1"/>
    <col min="8" max="10" width="10.83203125" style="181"/>
  </cols>
  <sheetData>
    <row r="1" spans="1:10" x14ac:dyDescent="0.2">
      <c r="A1" s="178" t="s">
        <v>140</v>
      </c>
      <c r="B1" s="179">
        <v>800</v>
      </c>
      <c r="C1" s="180"/>
    </row>
    <row r="2" spans="1:10" x14ac:dyDescent="0.2">
      <c r="A2" s="182" t="s">
        <v>141</v>
      </c>
      <c r="B2" s="183">
        <v>200</v>
      </c>
      <c r="C2" s="184"/>
    </row>
    <row r="3" spans="1:10" ht="36" x14ac:dyDescent="0.2">
      <c r="A3" s="185" t="s">
        <v>142</v>
      </c>
      <c r="B3" s="183">
        <v>2655</v>
      </c>
      <c r="C3" s="184"/>
    </row>
    <row r="4" spans="1:10" ht="36" x14ac:dyDescent="0.2">
      <c r="A4" s="186" t="s">
        <v>143</v>
      </c>
      <c r="B4" s="187">
        <v>150</v>
      </c>
      <c r="C4" s="184"/>
    </row>
    <row r="5" spans="1:10" x14ac:dyDescent="0.2">
      <c r="A5" s="188"/>
      <c r="B5" s="189" t="s">
        <v>144</v>
      </c>
      <c r="C5" s="190" t="s">
        <v>25</v>
      </c>
    </row>
    <row r="6" spans="1:10" ht="18" x14ac:dyDescent="0.2">
      <c r="A6" s="185" t="s">
        <v>145</v>
      </c>
      <c r="B6" s="183">
        <v>0</v>
      </c>
      <c r="C6" s="184">
        <v>5000</v>
      </c>
    </row>
    <row r="7" spans="1:10" ht="18" x14ac:dyDescent="0.2">
      <c r="A7" s="185" t="s">
        <v>146</v>
      </c>
      <c r="B7" s="183">
        <f>60+40+20</f>
        <v>120</v>
      </c>
      <c r="C7" s="184">
        <f>30+40+30</f>
        <v>100</v>
      </c>
    </row>
    <row r="8" spans="1:10" ht="18" x14ac:dyDescent="0.2">
      <c r="A8" s="185" t="s">
        <v>147</v>
      </c>
      <c r="B8" s="191">
        <f>AVERAGE(I12:I1011)</f>
        <v>15026.319321463981</v>
      </c>
      <c r="C8" s="192">
        <f>AVERAGE(J12:J1011)</f>
        <v>20043.865535773279</v>
      </c>
    </row>
    <row r="9" spans="1:10" ht="19" thickBot="1" x14ac:dyDescent="0.25">
      <c r="A9" s="186" t="s">
        <v>52</v>
      </c>
      <c r="B9" s="193">
        <f>_xlfn.STDEV.S(I12:I1011)</f>
        <v>5175.0255829268717</v>
      </c>
      <c r="C9" s="194">
        <f>_xlfn.STDEV.S(J12:J1011)</f>
        <v>8625.0426382115475</v>
      </c>
    </row>
    <row r="10" spans="1:10" ht="18" thickBot="1" x14ac:dyDescent="0.25">
      <c r="A10" s="195"/>
      <c r="B10" s="196"/>
      <c r="C10" s="262" t="s">
        <v>148</v>
      </c>
      <c r="D10" s="262"/>
      <c r="E10" s="263" t="s">
        <v>149</v>
      </c>
      <c r="F10" s="263"/>
      <c r="G10" s="262" t="s">
        <v>150</v>
      </c>
      <c r="H10" s="262"/>
      <c r="I10" s="263" t="s">
        <v>151</v>
      </c>
      <c r="J10" s="264"/>
    </row>
    <row r="11" spans="1:10" ht="18" thickBot="1" x14ac:dyDescent="0.25">
      <c r="A11" s="197" t="s">
        <v>152</v>
      </c>
      <c r="B11" s="198" t="s">
        <v>153</v>
      </c>
      <c r="C11" s="199" t="s">
        <v>144</v>
      </c>
      <c r="D11" s="200" t="s">
        <v>25</v>
      </c>
      <c r="E11" s="200" t="s">
        <v>144</v>
      </c>
      <c r="F11" s="200" t="s">
        <v>25</v>
      </c>
      <c r="G11" s="200" t="s">
        <v>144</v>
      </c>
      <c r="H11" s="200" t="s">
        <v>25</v>
      </c>
      <c r="I11" s="200" t="s">
        <v>144</v>
      </c>
      <c r="J11" s="201" t="s">
        <v>25</v>
      </c>
    </row>
    <row r="12" spans="1:10" x14ac:dyDescent="0.2">
      <c r="A12" s="228">
        <v>212.467406230265</v>
      </c>
      <c r="B12" s="202">
        <f>A12*$B$4</f>
        <v>31870.110934539749</v>
      </c>
      <c r="C12" s="181">
        <f>$B$6</f>
        <v>0</v>
      </c>
      <c r="D12" s="203">
        <v>5000</v>
      </c>
      <c r="E12" s="203">
        <v>120</v>
      </c>
      <c r="F12" s="203">
        <v>100</v>
      </c>
      <c r="G12" s="202">
        <f>C12+ (E12*A12)</f>
        <v>25496.088747631798</v>
      </c>
      <c r="H12" s="202">
        <f>D12+(F12*A12)</f>
        <v>26246.740623026501</v>
      </c>
      <c r="I12" s="202">
        <f>B12-G12</f>
        <v>6374.0221869079505</v>
      </c>
      <c r="J12" s="202">
        <f>B12-H12</f>
        <v>5623.3703115132485</v>
      </c>
    </row>
    <row r="13" spans="1:10" x14ac:dyDescent="0.2">
      <c r="A13" s="228">
        <v>339.69651206382389</v>
      </c>
      <c r="B13" s="202">
        <f t="shared" ref="B13:B76" si="0">A13*$B$4</f>
        <v>50954.476809573585</v>
      </c>
      <c r="C13" s="181">
        <f t="shared" ref="C13:C76" si="1">$B$6</f>
        <v>0</v>
      </c>
      <c r="D13" s="203">
        <v>5000</v>
      </c>
      <c r="E13" s="203">
        <v>120</v>
      </c>
      <c r="F13" s="203">
        <v>100</v>
      </c>
      <c r="G13" s="202">
        <f t="shared" ref="G13:G76" si="2">C13+ (E13*A13)</f>
        <v>40763.581447658864</v>
      </c>
      <c r="H13" s="202">
        <f t="shared" ref="H13:H76" si="3">D13+(F13*A13)</f>
        <v>38969.65120638239</v>
      </c>
      <c r="I13" s="202">
        <f t="shared" ref="I13:I76" si="4">B13-G13</f>
        <v>10190.895361914721</v>
      </c>
      <c r="J13" s="202">
        <f t="shared" ref="J13:J76" si="5">B13-H13</f>
        <v>11984.825603191195</v>
      </c>
    </row>
    <row r="14" spans="1:10" x14ac:dyDescent="0.2">
      <c r="A14" s="228">
        <v>279.27825668793093</v>
      </c>
      <c r="B14" s="202">
        <f t="shared" si="0"/>
        <v>41891.738503189641</v>
      </c>
      <c r="C14" s="181">
        <f t="shared" si="1"/>
        <v>0</v>
      </c>
      <c r="D14" s="203">
        <v>5000</v>
      </c>
      <c r="E14" s="203">
        <v>120</v>
      </c>
      <c r="F14" s="203">
        <v>100</v>
      </c>
      <c r="G14" s="202">
        <f t="shared" si="2"/>
        <v>33513.390802551716</v>
      </c>
      <c r="H14" s="202">
        <f t="shared" si="3"/>
        <v>32927.825668793092</v>
      </c>
      <c r="I14" s="202">
        <f t="shared" si="4"/>
        <v>8378.3477006379253</v>
      </c>
      <c r="J14" s="202">
        <f t="shared" si="5"/>
        <v>8963.9128343965494</v>
      </c>
    </row>
    <row r="15" spans="1:10" x14ac:dyDescent="0.2">
      <c r="A15" s="228">
        <v>629.66015405471444</v>
      </c>
      <c r="B15" s="202">
        <f t="shared" si="0"/>
        <v>94449.02310820717</v>
      </c>
      <c r="C15" s="181">
        <f t="shared" si="1"/>
        <v>0</v>
      </c>
      <c r="D15" s="203">
        <v>5000</v>
      </c>
      <c r="E15" s="203">
        <v>120</v>
      </c>
      <c r="F15" s="203">
        <v>100</v>
      </c>
      <c r="G15" s="202">
        <f t="shared" si="2"/>
        <v>75559.218486565733</v>
      </c>
      <c r="H15" s="202">
        <f t="shared" si="3"/>
        <v>67966.015405471437</v>
      </c>
      <c r="I15" s="202">
        <f t="shared" si="4"/>
        <v>18889.804621641437</v>
      </c>
      <c r="J15" s="202">
        <f t="shared" si="5"/>
        <v>26483.007702735733</v>
      </c>
    </row>
    <row r="16" spans="1:10" x14ac:dyDescent="0.2">
      <c r="A16" s="228">
        <v>498.2091975855684</v>
      </c>
      <c r="B16" s="202">
        <f t="shared" si="0"/>
        <v>74731.379637835256</v>
      </c>
      <c r="C16" s="181">
        <f t="shared" si="1"/>
        <v>0</v>
      </c>
      <c r="D16" s="203">
        <v>5000</v>
      </c>
      <c r="E16" s="203">
        <v>120</v>
      </c>
      <c r="F16" s="203">
        <v>100</v>
      </c>
      <c r="G16" s="202">
        <f t="shared" si="2"/>
        <v>59785.103710268209</v>
      </c>
      <c r="H16" s="202">
        <f t="shared" si="3"/>
        <v>54820.91975855684</v>
      </c>
      <c r="I16" s="202">
        <f t="shared" si="4"/>
        <v>14946.275927567047</v>
      </c>
      <c r="J16" s="202">
        <f t="shared" si="5"/>
        <v>19910.459879278416</v>
      </c>
    </row>
    <row r="17" spans="1:10" x14ac:dyDescent="0.2">
      <c r="A17" s="228">
        <v>401.98382064792503</v>
      </c>
      <c r="B17" s="202">
        <f t="shared" si="0"/>
        <v>60297.573097188753</v>
      </c>
      <c r="C17" s="181">
        <f t="shared" si="1"/>
        <v>0</v>
      </c>
      <c r="D17" s="203">
        <v>5000</v>
      </c>
      <c r="E17" s="203">
        <v>120</v>
      </c>
      <c r="F17" s="203">
        <v>100</v>
      </c>
      <c r="G17" s="202">
        <f t="shared" si="2"/>
        <v>48238.058477751001</v>
      </c>
      <c r="H17" s="202">
        <f t="shared" si="3"/>
        <v>45198.382064792502</v>
      </c>
      <c r="I17" s="202">
        <f t="shared" si="4"/>
        <v>12059.514619437752</v>
      </c>
      <c r="J17" s="202">
        <f t="shared" si="5"/>
        <v>15099.191032396251</v>
      </c>
    </row>
    <row r="18" spans="1:10" x14ac:dyDescent="0.2">
      <c r="A18" s="228">
        <v>742.07362967639858</v>
      </c>
      <c r="B18" s="202">
        <f t="shared" si="0"/>
        <v>111311.04445145979</v>
      </c>
      <c r="C18" s="181">
        <f t="shared" si="1"/>
        <v>0</v>
      </c>
      <c r="D18" s="203">
        <v>5000</v>
      </c>
      <c r="E18" s="203">
        <v>120</v>
      </c>
      <c r="F18" s="203">
        <v>100</v>
      </c>
      <c r="G18" s="202">
        <f t="shared" si="2"/>
        <v>89048.835561167827</v>
      </c>
      <c r="H18" s="202">
        <f t="shared" si="3"/>
        <v>79207.362967639856</v>
      </c>
      <c r="I18" s="202">
        <f t="shared" si="4"/>
        <v>22262.208890291964</v>
      </c>
      <c r="J18" s="202">
        <f t="shared" si="5"/>
        <v>32103.681483819935</v>
      </c>
    </row>
    <row r="19" spans="1:10" x14ac:dyDescent="0.2">
      <c r="A19" s="228">
        <v>431.49397123208917</v>
      </c>
      <c r="B19" s="202">
        <f t="shared" si="0"/>
        <v>64724.095684813372</v>
      </c>
      <c r="C19" s="181">
        <f t="shared" si="1"/>
        <v>0</v>
      </c>
      <c r="D19" s="203">
        <v>5000</v>
      </c>
      <c r="E19" s="203">
        <v>120</v>
      </c>
      <c r="F19" s="203">
        <v>100</v>
      </c>
      <c r="G19" s="202">
        <f t="shared" si="2"/>
        <v>51779.276547850699</v>
      </c>
      <c r="H19" s="202">
        <f t="shared" si="3"/>
        <v>48149.397123208917</v>
      </c>
      <c r="I19" s="202">
        <f t="shared" si="4"/>
        <v>12944.819136962673</v>
      </c>
      <c r="J19" s="202">
        <f t="shared" si="5"/>
        <v>16574.698561604455</v>
      </c>
    </row>
    <row r="20" spans="1:10" x14ac:dyDescent="0.2">
      <c r="A20" s="228">
        <v>519.17449772319492</v>
      </c>
      <c r="B20" s="202">
        <f t="shared" si="0"/>
        <v>77876.174658479242</v>
      </c>
      <c r="C20" s="181">
        <f t="shared" si="1"/>
        <v>0</v>
      </c>
      <c r="D20" s="203">
        <v>5000</v>
      </c>
      <c r="E20" s="203">
        <v>120</v>
      </c>
      <c r="F20" s="203">
        <v>100</v>
      </c>
      <c r="G20" s="202">
        <f t="shared" si="2"/>
        <v>62300.939726783392</v>
      </c>
      <c r="H20" s="202">
        <f t="shared" si="3"/>
        <v>56917.449772319495</v>
      </c>
      <c r="I20" s="202">
        <f t="shared" si="4"/>
        <v>15575.23493169585</v>
      </c>
      <c r="J20" s="202">
        <f t="shared" si="5"/>
        <v>20958.724886159747</v>
      </c>
    </row>
    <row r="21" spans="1:10" x14ac:dyDescent="0.2">
      <c r="A21" s="228">
        <v>565.7832337384034</v>
      </c>
      <c r="B21" s="202">
        <f t="shared" si="0"/>
        <v>84867.485060760504</v>
      </c>
      <c r="C21" s="181">
        <f t="shared" si="1"/>
        <v>0</v>
      </c>
      <c r="D21" s="203">
        <v>5000</v>
      </c>
      <c r="E21" s="203">
        <v>120</v>
      </c>
      <c r="F21" s="203">
        <v>100</v>
      </c>
      <c r="G21" s="202">
        <f t="shared" si="2"/>
        <v>67893.988048608415</v>
      </c>
      <c r="H21" s="202">
        <f t="shared" si="3"/>
        <v>61578.323373840336</v>
      </c>
      <c r="I21" s="202">
        <f t="shared" si="4"/>
        <v>16973.497012152089</v>
      </c>
      <c r="J21" s="202">
        <f t="shared" si="5"/>
        <v>23289.161686920168</v>
      </c>
    </row>
    <row r="22" spans="1:10" x14ac:dyDescent="0.2">
      <c r="A22" s="228">
        <v>318.80944134612076</v>
      </c>
      <c r="B22" s="202">
        <f t="shared" si="0"/>
        <v>47821.416201918117</v>
      </c>
      <c r="C22" s="181">
        <f t="shared" si="1"/>
        <v>0</v>
      </c>
      <c r="D22" s="203">
        <v>5000</v>
      </c>
      <c r="E22" s="203">
        <v>120</v>
      </c>
      <c r="F22" s="203">
        <v>100</v>
      </c>
      <c r="G22" s="202">
        <f t="shared" si="2"/>
        <v>38257.132961534495</v>
      </c>
      <c r="H22" s="202">
        <f t="shared" si="3"/>
        <v>36880.944134612073</v>
      </c>
      <c r="I22" s="202">
        <f t="shared" si="4"/>
        <v>9564.2832403836219</v>
      </c>
      <c r="J22" s="202">
        <f t="shared" si="5"/>
        <v>10940.472067306044</v>
      </c>
    </row>
    <row r="23" spans="1:10" x14ac:dyDescent="0.2">
      <c r="A23" s="228">
        <v>230.28070425162124</v>
      </c>
      <c r="B23" s="202">
        <f t="shared" si="0"/>
        <v>34542.105637743189</v>
      </c>
      <c r="C23" s="181">
        <f t="shared" si="1"/>
        <v>0</v>
      </c>
      <c r="D23" s="203">
        <v>5000</v>
      </c>
      <c r="E23" s="203">
        <v>120</v>
      </c>
      <c r="F23" s="203">
        <v>100</v>
      </c>
      <c r="G23" s="202">
        <f t="shared" si="2"/>
        <v>27633.684510194551</v>
      </c>
      <c r="H23" s="202">
        <f t="shared" si="3"/>
        <v>28028.070425162125</v>
      </c>
      <c r="I23" s="202">
        <f t="shared" si="4"/>
        <v>6908.4211275486377</v>
      </c>
      <c r="J23" s="202">
        <f t="shared" si="5"/>
        <v>6514.0352125810641</v>
      </c>
    </row>
    <row r="24" spans="1:10" x14ac:dyDescent="0.2">
      <c r="A24" s="228">
        <v>327.79635699828918</v>
      </c>
      <c r="B24" s="202">
        <f t="shared" si="0"/>
        <v>49169.453549743375</v>
      </c>
      <c r="C24" s="181">
        <f t="shared" si="1"/>
        <v>0</v>
      </c>
      <c r="D24" s="203">
        <v>5000</v>
      </c>
      <c r="E24" s="203">
        <v>120</v>
      </c>
      <c r="F24" s="203">
        <v>100</v>
      </c>
      <c r="G24" s="202">
        <f t="shared" si="2"/>
        <v>39335.5628397947</v>
      </c>
      <c r="H24" s="202">
        <f t="shared" si="3"/>
        <v>37779.635699828919</v>
      </c>
      <c r="I24" s="202">
        <f t="shared" si="4"/>
        <v>9833.8907099486751</v>
      </c>
      <c r="J24" s="202">
        <f t="shared" si="5"/>
        <v>11389.817849914456</v>
      </c>
    </row>
    <row r="25" spans="1:10" x14ac:dyDescent="0.2">
      <c r="A25" s="228">
        <v>673.37207024608369</v>
      </c>
      <c r="B25" s="202">
        <f t="shared" si="0"/>
        <v>101005.81053691256</v>
      </c>
      <c r="C25" s="181">
        <f t="shared" si="1"/>
        <v>0</v>
      </c>
      <c r="D25" s="203">
        <v>5000</v>
      </c>
      <c r="E25" s="203">
        <v>120</v>
      </c>
      <c r="F25" s="203">
        <v>100</v>
      </c>
      <c r="G25" s="202">
        <f t="shared" si="2"/>
        <v>80804.648429530047</v>
      </c>
      <c r="H25" s="202">
        <f t="shared" si="3"/>
        <v>72337.207024608375</v>
      </c>
      <c r="I25" s="202">
        <f t="shared" si="4"/>
        <v>20201.162107382508</v>
      </c>
      <c r="J25" s="202">
        <f t="shared" si="5"/>
        <v>28668.60351230418</v>
      </c>
    </row>
    <row r="26" spans="1:10" x14ac:dyDescent="0.2">
      <c r="A26" s="228">
        <v>764.38462592865551</v>
      </c>
      <c r="B26" s="202">
        <f t="shared" si="0"/>
        <v>114657.69388929833</v>
      </c>
      <c r="C26" s="181">
        <f t="shared" si="1"/>
        <v>0</v>
      </c>
      <c r="D26" s="203">
        <v>5000</v>
      </c>
      <c r="E26" s="203">
        <v>120</v>
      </c>
      <c r="F26" s="203">
        <v>100</v>
      </c>
      <c r="G26" s="202">
        <f t="shared" si="2"/>
        <v>91726.155111438668</v>
      </c>
      <c r="H26" s="202">
        <f t="shared" si="3"/>
        <v>81438.462592865544</v>
      </c>
      <c r="I26" s="202">
        <f t="shared" si="4"/>
        <v>22931.538777859663</v>
      </c>
      <c r="J26" s="202">
        <f t="shared" si="5"/>
        <v>33219.231296432787</v>
      </c>
    </row>
    <row r="27" spans="1:10" x14ac:dyDescent="0.2">
      <c r="A27" s="228">
        <v>412.4079829139672</v>
      </c>
      <c r="B27" s="202">
        <f t="shared" si="0"/>
        <v>61861.197437095077</v>
      </c>
      <c r="C27" s="181">
        <f t="shared" si="1"/>
        <v>0</v>
      </c>
      <c r="D27" s="203">
        <v>5000</v>
      </c>
      <c r="E27" s="203">
        <v>120</v>
      </c>
      <c r="F27" s="203">
        <v>100</v>
      </c>
      <c r="G27" s="202">
        <f t="shared" si="2"/>
        <v>49488.957949676063</v>
      </c>
      <c r="H27" s="202">
        <f t="shared" si="3"/>
        <v>46240.798291396721</v>
      </c>
      <c r="I27" s="202">
        <f t="shared" si="4"/>
        <v>12372.239487419014</v>
      </c>
      <c r="J27" s="202">
        <f t="shared" si="5"/>
        <v>15620.399145698357</v>
      </c>
    </row>
    <row r="28" spans="1:10" x14ac:dyDescent="0.2">
      <c r="A28" s="228">
        <v>740.96883504696598</v>
      </c>
      <c r="B28" s="202">
        <f t="shared" si="0"/>
        <v>111145.3252570449</v>
      </c>
      <c r="C28" s="181">
        <f t="shared" si="1"/>
        <v>0</v>
      </c>
      <c r="D28" s="203">
        <v>5000</v>
      </c>
      <c r="E28" s="203">
        <v>120</v>
      </c>
      <c r="F28" s="203">
        <v>100</v>
      </c>
      <c r="G28" s="202">
        <f t="shared" si="2"/>
        <v>88916.260205635917</v>
      </c>
      <c r="H28" s="202">
        <f t="shared" si="3"/>
        <v>79096.883504696598</v>
      </c>
      <c r="I28" s="202">
        <f t="shared" si="4"/>
        <v>22229.065051408979</v>
      </c>
      <c r="J28" s="202">
        <f t="shared" si="5"/>
        <v>32048.441752348299</v>
      </c>
    </row>
    <row r="29" spans="1:10" x14ac:dyDescent="0.2">
      <c r="A29" s="228">
        <v>463.21063435785965</v>
      </c>
      <c r="B29" s="202">
        <f t="shared" si="0"/>
        <v>69481.595153678951</v>
      </c>
      <c r="C29" s="181">
        <f t="shared" si="1"/>
        <v>0</v>
      </c>
      <c r="D29" s="203">
        <v>5000</v>
      </c>
      <c r="E29" s="203">
        <v>120</v>
      </c>
      <c r="F29" s="203">
        <v>100</v>
      </c>
      <c r="G29" s="202">
        <f t="shared" si="2"/>
        <v>55585.276122943156</v>
      </c>
      <c r="H29" s="202">
        <f t="shared" si="3"/>
        <v>51321.063435785967</v>
      </c>
      <c r="I29" s="202">
        <f t="shared" si="4"/>
        <v>13896.319030735795</v>
      </c>
      <c r="J29" s="202">
        <f t="shared" si="5"/>
        <v>18160.531717892984</v>
      </c>
    </row>
    <row r="30" spans="1:10" x14ac:dyDescent="0.2">
      <c r="A30" s="228">
        <v>781.13165254757348</v>
      </c>
      <c r="B30" s="202">
        <f t="shared" si="0"/>
        <v>117169.74788213603</v>
      </c>
      <c r="C30" s="181">
        <f t="shared" si="1"/>
        <v>0</v>
      </c>
      <c r="D30" s="203">
        <v>5000</v>
      </c>
      <c r="E30" s="203">
        <v>120</v>
      </c>
      <c r="F30" s="203">
        <v>100</v>
      </c>
      <c r="G30" s="202">
        <f t="shared" si="2"/>
        <v>93735.798305708813</v>
      </c>
      <c r="H30" s="202">
        <f t="shared" si="3"/>
        <v>83113.165254757347</v>
      </c>
      <c r="I30" s="202">
        <f t="shared" si="4"/>
        <v>23433.949576427214</v>
      </c>
      <c r="J30" s="202">
        <f t="shared" si="5"/>
        <v>34056.582627378681</v>
      </c>
    </row>
    <row r="31" spans="1:10" x14ac:dyDescent="0.2">
      <c r="A31" s="228">
        <v>479.6843670679649</v>
      </c>
      <c r="B31" s="202">
        <f t="shared" si="0"/>
        <v>71952.655060194738</v>
      </c>
      <c r="C31" s="181">
        <f t="shared" si="1"/>
        <v>0</v>
      </c>
      <c r="D31" s="203">
        <v>5000</v>
      </c>
      <c r="E31" s="203">
        <v>120</v>
      </c>
      <c r="F31" s="203">
        <v>100</v>
      </c>
      <c r="G31" s="202">
        <f t="shared" si="2"/>
        <v>57562.124048155791</v>
      </c>
      <c r="H31" s="202">
        <f t="shared" si="3"/>
        <v>52968.436706796492</v>
      </c>
      <c r="I31" s="202">
        <f t="shared" si="4"/>
        <v>14390.531012038948</v>
      </c>
      <c r="J31" s="202">
        <f t="shared" si="5"/>
        <v>18984.218353398246</v>
      </c>
    </row>
    <row r="32" spans="1:10" x14ac:dyDescent="0.2">
      <c r="A32" s="228">
        <v>455.15731128638487</v>
      </c>
      <c r="B32" s="202">
        <f t="shared" si="0"/>
        <v>68273.596692957726</v>
      </c>
      <c r="C32" s="181">
        <f t="shared" si="1"/>
        <v>0</v>
      </c>
      <c r="D32" s="203">
        <v>5000</v>
      </c>
      <c r="E32" s="203">
        <v>120</v>
      </c>
      <c r="F32" s="203">
        <v>100</v>
      </c>
      <c r="G32" s="202">
        <f t="shared" si="2"/>
        <v>54618.877354366181</v>
      </c>
      <c r="H32" s="202">
        <f t="shared" si="3"/>
        <v>50515.731128638487</v>
      </c>
      <c r="I32" s="202">
        <f t="shared" si="4"/>
        <v>13654.719338591545</v>
      </c>
      <c r="J32" s="202">
        <f t="shared" si="5"/>
        <v>17757.86556431924</v>
      </c>
    </row>
    <row r="33" spans="1:10" x14ac:dyDescent="0.2">
      <c r="A33" s="228">
        <v>428.93079027018081</v>
      </c>
      <c r="B33" s="202">
        <f t="shared" si="0"/>
        <v>64339.618540527124</v>
      </c>
      <c r="C33" s="181">
        <f t="shared" si="1"/>
        <v>0</v>
      </c>
      <c r="D33" s="203">
        <v>5000</v>
      </c>
      <c r="E33" s="203">
        <v>120</v>
      </c>
      <c r="F33" s="203">
        <v>100</v>
      </c>
      <c r="G33" s="202">
        <f t="shared" si="2"/>
        <v>51471.694832421694</v>
      </c>
      <c r="H33" s="202">
        <f t="shared" si="3"/>
        <v>47893.079027018081</v>
      </c>
      <c r="I33" s="202">
        <f t="shared" si="4"/>
        <v>12867.923708105431</v>
      </c>
      <c r="J33" s="202">
        <f t="shared" si="5"/>
        <v>16446.539513509044</v>
      </c>
    </row>
    <row r="34" spans="1:10" x14ac:dyDescent="0.2">
      <c r="A34" s="228">
        <v>639.79207092886418</v>
      </c>
      <c r="B34" s="202">
        <f t="shared" si="0"/>
        <v>95968.810639329633</v>
      </c>
      <c r="C34" s="181">
        <f t="shared" si="1"/>
        <v>0</v>
      </c>
      <c r="D34" s="203">
        <v>5000</v>
      </c>
      <c r="E34" s="203">
        <v>120</v>
      </c>
      <c r="F34" s="203">
        <v>100</v>
      </c>
      <c r="G34" s="202">
        <f t="shared" si="2"/>
        <v>76775.048511463698</v>
      </c>
      <c r="H34" s="202">
        <f t="shared" si="3"/>
        <v>68979.207092886412</v>
      </c>
      <c r="I34" s="202">
        <f t="shared" si="4"/>
        <v>19193.762127865935</v>
      </c>
      <c r="J34" s="202">
        <f t="shared" si="5"/>
        <v>26989.603546443221</v>
      </c>
    </row>
    <row r="35" spans="1:10" x14ac:dyDescent="0.2">
      <c r="A35" s="228">
        <v>385.33610142084592</v>
      </c>
      <c r="B35" s="202">
        <f t="shared" si="0"/>
        <v>57800.415213126886</v>
      </c>
      <c r="C35" s="181">
        <f t="shared" si="1"/>
        <v>0</v>
      </c>
      <c r="D35" s="203">
        <v>5000</v>
      </c>
      <c r="E35" s="203">
        <v>120</v>
      </c>
      <c r="F35" s="203">
        <v>100</v>
      </c>
      <c r="G35" s="202">
        <f t="shared" si="2"/>
        <v>46240.332170501511</v>
      </c>
      <c r="H35" s="202">
        <f t="shared" si="3"/>
        <v>43533.610142084595</v>
      </c>
      <c r="I35" s="202">
        <f t="shared" si="4"/>
        <v>11560.083042625374</v>
      </c>
      <c r="J35" s="202">
        <f t="shared" si="5"/>
        <v>14266.80507104229</v>
      </c>
    </row>
    <row r="36" spans="1:10" x14ac:dyDescent="0.2">
      <c r="A36" s="228">
        <v>543.8565801567662</v>
      </c>
      <c r="B36" s="202">
        <f t="shared" si="0"/>
        <v>81578.487023514928</v>
      </c>
      <c r="C36" s="181">
        <f t="shared" si="1"/>
        <v>0</v>
      </c>
      <c r="D36" s="203">
        <v>5000</v>
      </c>
      <c r="E36" s="203">
        <v>120</v>
      </c>
      <c r="F36" s="203">
        <v>100</v>
      </c>
      <c r="G36" s="202">
        <f t="shared" si="2"/>
        <v>65262.789618811941</v>
      </c>
      <c r="H36" s="202">
        <f t="shared" si="3"/>
        <v>59385.658015676621</v>
      </c>
      <c r="I36" s="202">
        <f t="shared" si="4"/>
        <v>16315.697404702987</v>
      </c>
      <c r="J36" s="202">
        <f t="shared" si="5"/>
        <v>22192.829007838307</v>
      </c>
    </row>
    <row r="37" spans="1:10" x14ac:dyDescent="0.2">
      <c r="A37" s="228">
        <v>797.54269476865545</v>
      </c>
      <c r="B37" s="202">
        <f t="shared" si="0"/>
        <v>119631.40421529832</v>
      </c>
      <c r="C37" s="181">
        <f t="shared" si="1"/>
        <v>0</v>
      </c>
      <c r="D37" s="203">
        <v>5000</v>
      </c>
      <c r="E37" s="203">
        <v>120</v>
      </c>
      <c r="F37" s="203">
        <v>100</v>
      </c>
      <c r="G37" s="202">
        <f t="shared" si="2"/>
        <v>95705.123372238653</v>
      </c>
      <c r="H37" s="202">
        <f t="shared" si="3"/>
        <v>84754.269476865549</v>
      </c>
      <c r="I37" s="202">
        <f t="shared" si="4"/>
        <v>23926.280843059663</v>
      </c>
      <c r="J37" s="202">
        <f t="shared" si="5"/>
        <v>34877.134738432767</v>
      </c>
    </row>
    <row r="38" spans="1:10" x14ac:dyDescent="0.2">
      <c r="A38" s="228">
        <v>300.0709767919364</v>
      </c>
      <c r="B38" s="202">
        <f t="shared" si="0"/>
        <v>45010.646518790461</v>
      </c>
      <c r="C38" s="181">
        <f t="shared" si="1"/>
        <v>0</v>
      </c>
      <c r="D38" s="203">
        <v>5000</v>
      </c>
      <c r="E38" s="203">
        <v>120</v>
      </c>
      <c r="F38" s="203">
        <v>100</v>
      </c>
      <c r="G38" s="202">
        <f t="shared" si="2"/>
        <v>36008.517215032371</v>
      </c>
      <c r="H38" s="202">
        <f t="shared" si="3"/>
        <v>35007.097679193641</v>
      </c>
      <c r="I38" s="202">
        <f t="shared" si="4"/>
        <v>9002.1293037580908</v>
      </c>
      <c r="J38" s="202">
        <f t="shared" si="5"/>
        <v>10003.54883959682</v>
      </c>
    </row>
    <row r="39" spans="1:10" x14ac:dyDescent="0.2">
      <c r="A39" s="228">
        <v>292.90694207554077</v>
      </c>
      <c r="B39" s="202">
        <f t="shared" si="0"/>
        <v>43936.041311331115</v>
      </c>
      <c r="C39" s="181">
        <f t="shared" si="1"/>
        <v>0</v>
      </c>
      <c r="D39" s="203">
        <v>5000</v>
      </c>
      <c r="E39" s="203">
        <v>120</v>
      </c>
      <c r="F39" s="203">
        <v>100</v>
      </c>
      <c r="G39" s="202">
        <f t="shared" si="2"/>
        <v>35148.833049064895</v>
      </c>
      <c r="H39" s="202">
        <f t="shared" si="3"/>
        <v>34290.694207554072</v>
      </c>
      <c r="I39" s="202">
        <f t="shared" si="4"/>
        <v>8787.2082622662201</v>
      </c>
      <c r="J39" s="202">
        <f t="shared" si="5"/>
        <v>9645.3471037770432</v>
      </c>
    </row>
    <row r="40" spans="1:10" x14ac:dyDescent="0.2">
      <c r="A40" s="228">
        <v>486.97546361339067</v>
      </c>
      <c r="B40" s="202">
        <f t="shared" si="0"/>
        <v>73046.319542008598</v>
      </c>
      <c r="C40" s="181">
        <f t="shared" si="1"/>
        <v>0</v>
      </c>
      <c r="D40" s="203">
        <v>5000</v>
      </c>
      <c r="E40" s="203">
        <v>120</v>
      </c>
      <c r="F40" s="203">
        <v>100</v>
      </c>
      <c r="G40" s="202">
        <f t="shared" si="2"/>
        <v>58437.055633606884</v>
      </c>
      <c r="H40" s="202">
        <f t="shared" si="3"/>
        <v>53697.546361339068</v>
      </c>
      <c r="I40" s="202">
        <f t="shared" si="4"/>
        <v>14609.263908401714</v>
      </c>
      <c r="J40" s="202">
        <f t="shared" si="5"/>
        <v>19348.77318066953</v>
      </c>
    </row>
    <row r="41" spans="1:10" x14ac:dyDescent="0.2">
      <c r="A41" s="228">
        <v>596.61695025703727</v>
      </c>
      <c r="B41" s="202">
        <f t="shared" si="0"/>
        <v>89492.542538555586</v>
      </c>
      <c r="C41" s="181">
        <f t="shared" si="1"/>
        <v>0</v>
      </c>
      <c r="D41" s="203">
        <v>5000</v>
      </c>
      <c r="E41" s="203">
        <v>120</v>
      </c>
      <c r="F41" s="203">
        <v>100</v>
      </c>
      <c r="G41" s="202">
        <f t="shared" si="2"/>
        <v>71594.034030844472</v>
      </c>
      <c r="H41" s="202">
        <f t="shared" si="3"/>
        <v>64661.695025703724</v>
      </c>
      <c r="I41" s="202">
        <f t="shared" si="4"/>
        <v>17898.508507711114</v>
      </c>
      <c r="J41" s="202">
        <f t="shared" si="5"/>
        <v>24830.847512851862</v>
      </c>
    </row>
    <row r="42" spans="1:10" x14ac:dyDescent="0.2">
      <c r="A42" s="228">
        <v>741.08297002552217</v>
      </c>
      <c r="B42" s="202">
        <f t="shared" si="0"/>
        <v>111162.44550382832</v>
      </c>
      <c r="C42" s="181">
        <f t="shared" si="1"/>
        <v>0</v>
      </c>
      <c r="D42" s="203">
        <v>5000</v>
      </c>
      <c r="E42" s="203">
        <v>120</v>
      </c>
      <c r="F42" s="203">
        <v>100</v>
      </c>
      <c r="G42" s="202">
        <f t="shared" si="2"/>
        <v>88929.956403062664</v>
      </c>
      <c r="H42" s="202">
        <f t="shared" si="3"/>
        <v>79108.297002552223</v>
      </c>
      <c r="I42" s="202">
        <f t="shared" si="4"/>
        <v>22232.489100765655</v>
      </c>
      <c r="J42" s="202">
        <f t="shared" si="5"/>
        <v>32054.148501276097</v>
      </c>
    </row>
    <row r="43" spans="1:10" x14ac:dyDescent="0.2">
      <c r="A43" s="228">
        <v>581.47721895085522</v>
      </c>
      <c r="B43" s="202">
        <f t="shared" si="0"/>
        <v>87221.582842628282</v>
      </c>
      <c r="C43" s="181">
        <f t="shared" si="1"/>
        <v>0</v>
      </c>
      <c r="D43" s="203">
        <v>5000</v>
      </c>
      <c r="E43" s="203">
        <v>120</v>
      </c>
      <c r="F43" s="203">
        <v>100</v>
      </c>
      <c r="G43" s="202">
        <f t="shared" si="2"/>
        <v>69777.266274102629</v>
      </c>
      <c r="H43" s="202">
        <f t="shared" si="3"/>
        <v>63147.721895085524</v>
      </c>
      <c r="I43" s="202">
        <f t="shared" si="4"/>
        <v>17444.316568525654</v>
      </c>
      <c r="J43" s="202">
        <f t="shared" si="5"/>
        <v>24073.860947542758</v>
      </c>
    </row>
    <row r="44" spans="1:10" x14ac:dyDescent="0.2">
      <c r="A44" s="228">
        <v>687.61890702304379</v>
      </c>
      <c r="B44" s="202">
        <f t="shared" si="0"/>
        <v>103142.83605345657</v>
      </c>
      <c r="C44" s="181">
        <f t="shared" si="1"/>
        <v>0</v>
      </c>
      <c r="D44" s="203">
        <v>5000</v>
      </c>
      <c r="E44" s="203">
        <v>120</v>
      </c>
      <c r="F44" s="203">
        <v>100</v>
      </c>
      <c r="G44" s="202">
        <f t="shared" si="2"/>
        <v>82514.268842765261</v>
      </c>
      <c r="H44" s="202">
        <f t="shared" si="3"/>
        <v>73761.890702304372</v>
      </c>
      <c r="I44" s="202">
        <f t="shared" si="4"/>
        <v>20628.567210691312</v>
      </c>
      <c r="J44" s="202">
        <f t="shared" si="5"/>
        <v>29380.945351152201</v>
      </c>
    </row>
    <row r="45" spans="1:10" x14ac:dyDescent="0.2">
      <c r="A45" s="228">
        <v>210.97033629704748</v>
      </c>
      <c r="B45" s="202">
        <f t="shared" si="0"/>
        <v>31645.55044455712</v>
      </c>
      <c r="C45" s="181">
        <f t="shared" si="1"/>
        <v>0</v>
      </c>
      <c r="D45" s="203">
        <v>5000</v>
      </c>
      <c r="E45" s="203">
        <v>120</v>
      </c>
      <c r="F45" s="203">
        <v>100</v>
      </c>
      <c r="G45" s="202">
        <f t="shared" si="2"/>
        <v>25316.440355645696</v>
      </c>
      <c r="H45" s="202">
        <f t="shared" si="3"/>
        <v>26097.033629704747</v>
      </c>
      <c r="I45" s="202">
        <f t="shared" si="4"/>
        <v>6329.1100889114241</v>
      </c>
      <c r="J45" s="202">
        <f t="shared" si="5"/>
        <v>5548.5168148523735</v>
      </c>
    </row>
    <row r="46" spans="1:10" x14ac:dyDescent="0.2">
      <c r="A46" s="228">
        <v>378.44214447701449</v>
      </c>
      <c r="B46" s="202">
        <f t="shared" si="0"/>
        <v>56766.321671552178</v>
      </c>
      <c r="C46" s="181">
        <f t="shared" si="1"/>
        <v>0</v>
      </c>
      <c r="D46" s="203">
        <v>5000</v>
      </c>
      <c r="E46" s="203">
        <v>120</v>
      </c>
      <c r="F46" s="203">
        <v>100</v>
      </c>
      <c r="G46" s="202">
        <f t="shared" si="2"/>
        <v>45413.057337241742</v>
      </c>
      <c r="H46" s="202">
        <f t="shared" si="3"/>
        <v>42844.214447701452</v>
      </c>
      <c r="I46" s="202">
        <f t="shared" si="4"/>
        <v>11353.264334310436</v>
      </c>
      <c r="J46" s="202">
        <f t="shared" si="5"/>
        <v>13922.107223850726</v>
      </c>
    </row>
    <row r="47" spans="1:10" x14ac:dyDescent="0.2">
      <c r="A47" s="228">
        <v>477.12222518265355</v>
      </c>
      <c r="B47" s="202">
        <f t="shared" si="0"/>
        <v>71568.333777398031</v>
      </c>
      <c r="C47" s="181">
        <f t="shared" si="1"/>
        <v>0</v>
      </c>
      <c r="D47" s="203">
        <v>5000</v>
      </c>
      <c r="E47" s="203">
        <v>120</v>
      </c>
      <c r="F47" s="203">
        <v>100</v>
      </c>
      <c r="G47" s="202">
        <f t="shared" si="2"/>
        <v>57254.667021918423</v>
      </c>
      <c r="H47" s="202">
        <f t="shared" si="3"/>
        <v>52712.222518265356</v>
      </c>
      <c r="I47" s="202">
        <f t="shared" si="4"/>
        <v>14313.666755479608</v>
      </c>
      <c r="J47" s="202">
        <f t="shared" si="5"/>
        <v>18856.111259132675</v>
      </c>
    </row>
    <row r="48" spans="1:10" x14ac:dyDescent="0.2">
      <c r="A48" s="228">
        <v>593.23864485753631</v>
      </c>
      <c r="B48" s="202">
        <f t="shared" si="0"/>
        <v>88985.796728630448</v>
      </c>
      <c r="C48" s="181">
        <f t="shared" si="1"/>
        <v>0</v>
      </c>
      <c r="D48" s="203">
        <v>5000</v>
      </c>
      <c r="E48" s="203">
        <v>120</v>
      </c>
      <c r="F48" s="203">
        <v>100</v>
      </c>
      <c r="G48" s="202">
        <f t="shared" si="2"/>
        <v>71188.637382904359</v>
      </c>
      <c r="H48" s="202">
        <f t="shared" si="3"/>
        <v>64323.864485753635</v>
      </c>
      <c r="I48" s="202">
        <f t="shared" si="4"/>
        <v>17797.15934572609</v>
      </c>
      <c r="J48" s="202">
        <f t="shared" si="5"/>
        <v>24661.932242876814</v>
      </c>
    </row>
    <row r="49" spans="1:10" x14ac:dyDescent="0.2">
      <c r="A49" s="228">
        <v>361.90412061377623</v>
      </c>
      <c r="B49" s="202">
        <f t="shared" si="0"/>
        <v>54285.618092066434</v>
      </c>
      <c r="C49" s="181">
        <f t="shared" si="1"/>
        <v>0</v>
      </c>
      <c r="D49" s="203">
        <v>5000</v>
      </c>
      <c r="E49" s="203">
        <v>120</v>
      </c>
      <c r="F49" s="203">
        <v>100</v>
      </c>
      <c r="G49" s="202">
        <f t="shared" si="2"/>
        <v>43428.494473653147</v>
      </c>
      <c r="H49" s="202">
        <f t="shared" si="3"/>
        <v>41190.412061377625</v>
      </c>
      <c r="I49" s="202">
        <f t="shared" si="4"/>
        <v>10857.123618413287</v>
      </c>
      <c r="J49" s="202">
        <f t="shared" si="5"/>
        <v>13095.206030688809</v>
      </c>
    </row>
    <row r="50" spans="1:10" x14ac:dyDescent="0.2">
      <c r="A50" s="228">
        <v>322.55515573665275</v>
      </c>
      <c r="B50" s="202">
        <f t="shared" si="0"/>
        <v>48383.273360497915</v>
      </c>
      <c r="C50" s="181">
        <f t="shared" si="1"/>
        <v>0</v>
      </c>
      <c r="D50" s="203">
        <v>5000</v>
      </c>
      <c r="E50" s="203">
        <v>120</v>
      </c>
      <c r="F50" s="203">
        <v>100</v>
      </c>
      <c r="G50" s="202">
        <f t="shared" si="2"/>
        <v>38706.618688398332</v>
      </c>
      <c r="H50" s="202">
        <f t="shared" si="3"/>
        <v>37255.515573665274</v>
      </c>
      <c r="I50" s="202">
        <f t="shared" si="4"/>
        <v>9676.654672099583</v>
      </c>
      <c r="J50" s="202">
        <f t="shared" si="5"/>
        <v>11127.757786832641</v>
      </c>
    </row>
    <row r="51" spans="1:10" x14ac:dyDescent="0.2">
      <c r="A51" s="228">
        <v>784.50246592261942</v>
      </c>
      <c r="B51" s="202">
        <f t="shared" si="0"/>
        <v>117675.36988839292</v>
      </c>
      <c r="C51" s="181">
        <f t="shared" si="1"/>
        <v>0</v>
      </c>
      <c r="D51" s="203">
        <v>5000</v>
      </c>
      <c r="E51" s="203">
        <v>120</v>
      </c>
      <c r="F51" s="203">
        <v>100</v>
      </c>
      <c r="G51" s="202">
        <f t="shared" si="2"/>
        <v>94140.295910714325</v>
      </c>
      <c r="H51" s="202">
        <f t="shared" si="3"/>
        <v>83450.246592261945</v>
      </c>
      <c r="I51" s="202">
        <f t="shared" si="4"/>
        <v>23535.073977678592</v>
      </c>
      <c r="J51" s="202">
        <f t="shared" si="5"/>
        <v>34225.123296130972</v>
      </c>
    </row>
    <row r="52" spans="1:10" x14ac:dyDescent="0.2">
      <c r="A52" s="228">
        <v>732.94476146481225</v>
      </c>
      <c r="B52" s="202">
        <f t="shared" si="0"/>
        <v>109941.71421972183</v>
      </c>
      <c r="C52" s="181">
        <f t="shared" si="1"/>
        <v>0</v>
      </c>
      <c r="D52" s="203">
        <v>5000</v>
      </c>
      <c r="E52" s="203">
        <v>120</v>
      </c>
      <c r="F52" s="203">
        <v>100</v>
      </c>
      <c r="G52" s="202">
        <f t="shared" si="2"/>
        <v>87953.371375777468</v>
      </c>
      <c r="H52" s="202">
        <f t="shared" si="3"/>
        <v>78294.476146481218</v>
      </c>
      <c r="I52" s="202">
        <f t="shared" si="4"/>
        <v>21988.342843944367</v>
      </c>
      <c r="J52" s="202">
        <f t="shared" si="5"/>
        <v>31647.238073240616</v>
      </c>
    </row>
    <row r="53" spans="1:10" x14ac:dyDescent="0.2">
      <c r="A53" s="228">
        <v>602.605939098916</v>
      </c>
      <c r="B53" s="202">
        <f t="shared" si="0"/>
        <v>90390.890864837405</v>
      </c>
      <c r="C53" s="181">
        <f t="shared" si="1"/>
        <v>0</v>
      </c>
      <c r="D53" s="203">
        <v>5000</v>
      </c>
      <c r="E53" s="203">
        <v>120</v>
      </c>
      <c r="F53" s="203">
        <v>100</v>
      </c>
      <c r="G53" s="202">
        <f t="shared" si="2"/>
        <v>72312.712691869921</v>
      </c>
      <c r="H53" s="202">
        <f t="shared" si="3"/>
        <v>65260.593909891599</v>
      </c>
      <c r="I53" s="202">
        <f t="shared" si="4"/>
        <v>18078.178172967484</v>
      </c>
      <c r="J53" s="202">
        <f t="shared" si="5"/>
        <v>25130.296954945807</v>
      </c>
    </row>
    <row r="54" spans="1:10" x14ac:dyDescent="0.2">
      <c r="A54" s="228">
        <v>598.01843548101306</v>
      </c>
      <c r="B54" s="202">
        <f t="shared" si="0"/>
        <v>89702.765322151958</v>
      </c>
      <c r="C54" s="181">
        <f t="shared" si="1"/>
        <v>0</v>
      </c>
      <c r="D54" s="203">
        <v>5000</v>
      </c>
      <c r="E54" s="203">
        <v>120</v>
      </c>
      <c r="F54" s="203">
        <v>100</v>
      </c>
      <c r="G54" s="202">
        <f t="shared" si="2"/>
        <v>71762.212257721563</v>
      </c>
      <c r="H54" s="202">
        <f t="shared" si="3"/>
        <v>64801.843548101308</v>
      </c>
      <c r="I54" s="202">
        <f t="shared" si="4"/>
        <v>17940.553064430394</v>
      </c>
      <c r="J54" s="202">
        <f t="shared" si="5"/>
        <v>24900.92177405065</v>
      </c>
    </row>
    <row r="55" spans="1:10" x14ac:dyDescent="0.2">
      <c r="A55" s="228">
        <v>295.84512938551842</v>
      </c>
      <c r="B55" s="202">
        <f t="shared" si="0"/>
        <v>44376.769407827764</v>
      </c>
      <c r="C55" s="181">
        <f t="shared" si="1"/>
        <v>0</v>
      </c>
      <c r="D55" s="203">
        <v>5000</v>
      </c>
      <c r="E55" s="203">
        <v>120</v>
      </c>
      <c r="F55" s="203">
        <v>100</v>
      </c>
      <c r="G55" s="202">
        <f t="shared" si="2"/>
        <v>35501.415526262208</v>
      </c>
      <c r="H55" s="202">
        <f t="shared" si="3"/>
        <v>34584.512938551838</v>
      </c>
      <c r="I55" s="202">
        <f t="shared" si="4"/>
        <v>8875.3538815655556</v>
      </c>
      <c r="J55" s="202">
        <f t="shared" si="5"/>
        <v>9792.2564692759261</v>
      </c>
    </row>
    <row r="56" spans="1:10" x14ac:dyDescent="0.2">
      <c r="A56" s="228">
        <v>669.08958240835443</v>
      </c>
      <c r="B56" s="202">
        <f t="shared" si="0"/>
        <v>100363.43736125316</v>
      </c>
      <c r="C56" s="181">
        <f t="shared" si="1"/>
        <v>0</v>
      </c>
      <c r="D56" s="203">
        <v>5000</v>
      </c>
      <c r="E56" s="203">
        <v>120</v>
      </c>
      <c r="F56" s="203">
        <v>100</v>
      </c>
      <c r="G56" s="202">
        <f t="shared" si="2"/>
        <v>80290.749889002531</v>
      </c>
      <c r="H56" s="202">
        <f t="shared" si="3"/>
        <v>71908.958240835447</v>
      </c>
      <c r="I56" s="202">
        <f t="shared" si="4"/>
        <v>20072.687472250633</v>
      </c>
      <c r="J56" s="202">
        <f t="shared" si="5"/>
        <v>28454.479120417716</v>
      </c>
    </row>
    <row r="57" spans="1:10" x14ac:dyDescent="0.2">
      <c r="A57" s="228">
        <v>788.61153721279072</v>
      </c>
      <c r="B57" s="202">
        <f t="shared" si="0"/>
        <v>118291.73058191861</v>
      </c>
      <c r="C57" s="181">
        <f t="shared" si="1"/>
        <v>0</v>
      </c>
      <c r="D57" s="203">
        <v>5000</v>
      </c>
      <c r="E57" s="203">
        <v>120</v>
      </c>
      <c r="F57" s="203">
        <v>100</v>
      </c>
      <c r="G57" s="202">
        <f t="shared" si="2"/>
        <v>94633.38446553488</v>
      </c>
      <c r="H57" s="202">
        <f t="shared" si="3"/>
        <v>83861.153721279072</v>
      </c>
      <c r="I57" s="202">
        <f t="shared" si="4"/>
        <v>23658.346116383735</v>
      </c>
      <c r="J57" s="202">
        <f t="shared" si="5"/>
        <v>34430.576860639543</v>
      </c>
    </row>
    <row r="58" spans="1:10" x14ac:dyDescent="0.2">
      <c r="A58" s="228">
        <v>794.10593537339287</v>
      </c>
      <c r="B58" s="202">
        <f t="shared" si="0"/>
        <v>119115.89030600894</v>
      </c>
      <c r="C58" s="181">
        <f t="shared" si="1"/>
        <v>0</v>
      </c>
      <c r="D58" s="203">
        <v>5000</v>
      </c>
      <c r="E58" s="203">
        <v>120</v>
      </c>
      <c r="F58" s="203">
        <v>100</v>
      </c>
      <c r="G58" s="202">
        <f t="shared" si="2"/>
        <v>95292.712244807146</v>
      </c>
      <c r="H58" s="202">
        <f t="shared" si="3"/>
        <v>84410.593537339286</v>
      </c>
      <c r="I58" s="202">
        <f t="shared" si="4"/>
        <v>23823.17806120179</v>
      </c>
      <c r="J58" s="202">
        <f t="shared" si="5"/>
        <v>34705.29676866965</v>
      </c>
    </row>
    <row r="59" spans="1:10" x14ac:dyDescent="0.2">
      <c r="A59" s="228">
        <v>738.45582061375296</v>
      </c>
      <c r="B59" s="202">
        <f t="shared" si="0"/>
        <v>110768.37309206295</v>
      </c>
      <c r="C59" s="181">
        <f t="shared" si="1"/>
        <v>0</v>
      </c>
      <c r="D59" s="203">
        <v>5000</v>
      </c>
      <c r="E59" s="203">
        <v>120</v>
      </c>
      <c r="F59" s="203">
        <v>100</v>
      </c>
      <c r="G59" s="202">
        <f t="shared" si="2"/>
        <v>88614.698473650351</v>
      </c>
      <c r="H59" s="202">
        <f t="shared" si="3"/>
        <v>78845.582061375302</v>
      </c>
      <c r="I59" s="202">
        <f t="shared" si="4"/>
        <v>22153.674618412595</v>
      </c>
      <c r="J59" s="202">
        <f t="shared" si="5"/>
        <v>31922.791030687644</v>
      </c>
    </row>
    <row r="60" spans="1:10" x14ac:dyDescent="0.2">
      <c r="A60" s="228">
        <v>226.97705534611691</v>
      </c>
      <c r="B60" s="202">
        <f t="shared" si="0"/>
        <v>34046.558301917539</v>
      </c>
      <c r="C60" s="181">
        <f t="shared" si="1"/>
        <v>0</v>
      </c>
      <c r="D60" s="203">
        <v>5000</v>
      </c>
      <c r="E60" s="203">
        <v>120</v>
      </c>
      <c r="F60" s="203">
        <v>100</v>
      </c>
      <c r="G60" s="202">
        <f t="shared" si="2"/>
        <v>27237.246641534031</v>
      </c>
      <c r="H60" s="202">
        <f t="shared" si="3"/>
        <v>27697.70553461169</v>
      </c>
      <c r="I60" s="202">
        <f t="shared" si="4"/>
        <v>6809.3116603835078</v>
      </c>
      <c r="J60" s="202">
        <f t="shared" si="5"/>
        <v>6348.8527673058488</v>
      </c>
    </row>
    <row r="61" spans="1:10" x14ac:dyDescent="0.2">
      <c r="A61" s="228">
        <v>603.36920218699106</v>
      </c>
      <c r="B61" s="202">
        <f t="shared" si="0"/>
        <v>90505.380328048661</v>
      </c>
      <c r="C61" s="181">
        <f t="shared" si="1"/>
        <v>0</v>
      </c>
      <c r="D61" s="203">
        <v>5000</v>
      </c>
      <c r="E61" s="203">
        <v>120</v>
      </c>
      <c r="F61" s="203">
        <v>100</v>
      </c>
      <c r="G61" s="202">
        <f t="shared" si="2"/>
        <v>72404.304262438935</v>
      </c>
      <c r="H61" s="202">
        <f t="shared" si="3"/>
        <v>65336.920218699102</v>
      </c>
      <c r="I61" s="202">
        <f t="shared" si="4"/>
        <v>18101.076065609726</v>
      </c>
      <c r="J61" s="202">
        <f t="shared" si="5"/>
        <v>25168.460109349558</v>
      </c>
    </row>
    <row r="62" spans="1:10" x14ac:dyDescent="0.2">
      <c r="A62" s="228">
        <v>226.18115675923468</v>
      </c>
      <c r="B62" s="202">
        <f t="shared" si="0"/>
        <v>33927.173513885202</v>
      </c>
      <c r="C62" s="181">
        <f t="shared" si="1"/>
        <v>0</v>
      </c>
      <c r="D62" s="203">
        <v>5000</v>
      </c>
      <c r="E62" s="203">
        <v>120</v>
      </c>
      <c r="F62" s="203">
        <v>100</v>
      </c>
      <c r="G62" s="202">
        <f t="shared" si="2"/>
        <v>27141.73881110816</v>
      </c>
      <c r="H62" s="202">
        <f t="shared" si="3"/>
        <v>27618.115675923469</v>
      </c>
      <c r="I62" s="202">
        <f t="shared" si="4"/>
        <v>6785.4347027770418</v>
      </c>
      <c r="J62" s="202">
        <f t="shared" si="5"/>
        <v>6309.0578379617327</v>
      </c>
    </row>
    <row r="63" spans="1:10" x14ac:dyDescent="0.2">
      <c r="A63" s="228">
        <v>426.70165245733301</v>
      </c>
      <c r="B63" s="202">
        <f t="shared" si="0"/>
        <v>64005.247868599952</v>
      </c>
      <c r="C63" s="181">
        <f t="shared" si="1"/>
        <v>0</v>
      </c>
      <c r="D63" s="203">
        <v>5000</v>
      </c>
      <c r="E63" s="203">
        <v>120</v>
      </c>
      <c r="F63" s="203">
        <v>100</v>
      </c>
      <c r="G63" s="202">
        <f t="shared" si="2"/>
        <v>51204.198294879963</v>
      </c>
      <c r="H63" s="202">
        <f t="shared" si="3"/>
        <v>47670.165245733304</v>
      </c>
      <c r="I63" s="202">
        <f t="shared" si="4"/>
        <v>12801.049573719989</v>
      </c>
      <c r="J63" s="202">
        <f t="shared" si="5"/>
        <v>16335.082622866648</v>
      </c>
    </row>
    <row r="64" spans="1:10" x14ac:dyDescent="0.2">
      <c r="A64" s="228">
        <v>374.67285039586613</v>
      </c>
      <c r="B64" s="202">
        <f t="shared" si="0"/>
        <v>56200.927559379918</v>
      </c>
      <c r="C64" s="181">
        <f t="shared" si="1"/>
        <v>0</v>
      </c>
      <c r="D64" s="203">
        <v>5000</v>
      </c>
      <c r="E64" s="203">
        <v>120</v>
      </c>
      <c r="F64" s="203">
        <v>100</v>
      </c>
      <c r="G64" s="202">
        <f t="shared" si="2"/>
        <v>44960.74204750394</v>
      </c>
      <c r="H64" s="202">
        <f t="shared" si="3"/>
        <v>42467.285039586612</v>
      </c>
      <c r="I64" s="202">
        <f t="shared" si="4"/>
        <v>11240.185511875978</v>
      </c>
      <c r="J64" s="202">
        <f t="shared" si="5"/>
        <v>13733.642519793306</v>
      </c>
    </row>
    <row r="65" spans="1:10" x14ac:dyDescent="0.2">
      <c r="A65" s="228">
        <v>726.5966033221207</v>
      </c>
      <c r="B65" s="202">
        <f t="shared" si="0"/>
        <v>108989.4904983181</v>
      </c>
      <c r="C65" s="181">
        <f t="shared" si="1"/>
        <v>0</v>
      </c>
      <c r="D65" s="203">
        <v>5000</v>
      </c>
      <c r="E65" s="203">
        <v>120</v>
      </c>
      <c r="F65" s="203">
        <v>100</v>
      </c>
      <c r="G65" s="202">
        <f t="shared" si="2"/>
        <v>87191.59239865448</v>
      </c>
      <c r="H65" s="202">
        <f t="shared" si="3"/>
        <v>77659.660332212065</v>
      </c>
      <c r="I65" s="202">
        <f t="shared" si="4"/>
        <v>21797.898099663624</v>
      </c>
      <c r="J65" s="202">
        <f t="shared" si="5"/>
        <v>31329.83016610604</v>
      </c>
    </row>
    <row r="66" spans="1:10" x14ac:dyDescent="0.2">
      <c r="A66" s="228">
        <v>709.11203488200533</v>
      </c>
      <c r="B66" s="202">
        <f t="shared" si="0"/>
        <v>106366.8052323008</v>
      </c>
      <c r="C66" s="181">
        <f t="shared" si="1"/>
        <v>0</v>
      </c>
      <c r="D66" s="203">
        <v>5000</v>
      </c>
      <c r="E66" s="203">
        <v>120</v>
      </c>
      <c r="F66" s="203">
        <v>100</v>
      </c>
      <c r="G66" s="202">
        <f t="shared" si="2"/>
        <v>85093.444185840635</v>
      </c>
      <c r="H66" s="202">
        <f t="shared" si="3"/>
        <v>75911.203488200539</v>
      </c>
      <c r="I66" s="202">
        <f t="shared" si="4"/>
        <v>21273.361046460166</v>
      </c>
      <c r="J66" s="202">
        <f t="shared" si="5"/>
        <v>30455.601744100262</v>
      </c>
    </row>
    <row r="67" spans="1:10" x14ac:dyDescent="0.2">
      <c r="A67" s="228">
        <v>245.97026186341898</v>
      </c>
      <c r="B67" s="202">
        <f t="shared" si="0"/>
        <v>36895.53927951285</v>
      </c>
      <c r="C67" s="181">
        <f t="shared" si="1"/>
        <v>0</v>
      </c>
      <c r="D67" s="203">
        <v>5000</v>
      </c>
      <c r="E67" s="203">
        <v>120</v>
      </c>
      <c r="F67" s="203">
        <v>100</v>
      </c>
      <c r="G67" s="202">
        <f t="shared" si="2"/>
        <v>29516.431423610276</v>
      </c>
      <c r="H67" s="202">
        <f t="shared" si="3"/>
        <v>29597.0261863419</v>
      </c>
      <c r="I67" s="202">
        <f t="shared" si="4"/>
        <v>7379.1078559025736</v>
      </c>
      <c r="J67" s="202">
        <f t="shared" si="5"/>
        <v>7298.51309317095</v>
      </c>
    </row>
    <row r="68" spans="1:10" x14ac:dyDescent="0.2">
      <c r="A68" s="228">
        <v>622.19113848274162</v>
      </c>
      <c r="B68" s="202">
        <f t="shared" si="0"/>
        <v>93328.670772411249</v>
      </c>
      <c r="C68" s="181">
        <f t="shared" si="1"/>
        <v>0</v>
      </c>
      <c r="D68" s="203">
        <v>5000</v>
      </c>
      <c r="E68" s="203">
        <v>120</v>
      </c>
      <c r="F68" s="203">
        <v>100</v>
      </c>
      <c r="G68" s="202">
        <f t="shared" si="2"/>
        <v>74662.936617928994</v>
      </c>
      <c r="H68" s="202">
        <f t="shared" si="3"/>
        <v>67219.113848274166</v>
      </c>
      <c r="I68" s="202">
        <f t="shared" si="4"/>
        <v>18665.734154482256</v>
      </c>
      <c r="J68" s="202">
        <f t="shared" si="5"/>
        <v>26109.556924137083</v>
      </c>
    </row>
    <row r="69" spans="1:10" x14ac:dyDescent="0.2">
      <c r="A69" s="228">
        <v>366.46447943824552</v>
      </c>
      <c r="B69" s="202">
        <f t="shared" si="0"/>
        <v>54969.671915736828</v>
      </c>
      <c r="C69" s="181">
        <f t="shared" si="1"/>
        <v>0</v>
      </c>
      <c r="D69" s="203">
        <v>5000</v>
      </c>
      <c r="E69" s="203">
        <v>120</v>
      </c>
      <c r="F69" s="203">
        <v>100</v>
      </c>
      <c r="G69" s="202">
        <f t="shared" si="2"/>
        <v>43975.737532589461</v>
      </c>
      <c r="H69" s="202">
        <f t="shared" si="3"/>
        <v>41646.447943824554</v>
      </c>
      <c r="I69" s="202">
        <f t="shared" si="4"/>
        <v>10993.934383147367</v>
      </c>
      <c r="J69" s="202">
        <f t="shared" si="5"/>
        <v>13323.223971912274</v>
      </c>
    </row>
    <row r="70" spans="1:10" x14ac:dyDescent="0.2">
      <c r="A70" s="228">
        <v>768.50591859245014</v>
      </c>
      <c r="B70" s="202">
        <f t="shared" si="0"/>
        <v>115275.88778886752</v>
      </c>
      <c r="C70" s="181">
        <f t="shared" si="1"/>
        <v>0</v>
      </c>
      <c r="D70" s="203">
        <v>5000</v>
      </c>
      <c r="E70" s="203">
        <v>120</v>
      </c>
      <c r="F70" s="203">
        <v>100</v>
      </c>
      <c r="G70" s="202">
        <f t="shared" si="2"/>
        <v>92220.71023109401</v>
      </c>
      <c r="H70" s="202">
        <f t="shared" si="3"/>
        <v>81850.591859245018</v>
      </c>
      <c r="I70" s="202">
        <f t="shared" si="4"/>
        <v>23055.17755777351</v>
      </c>
      <c r="J70" s="202">
        <f t="shared" si="5"/>
        <v>33425.295929622502</v>
      </c>
    </row>
    <row r="71" spans="1:10" x14ac:dyDescent="0.2">
      <c r="A71" s="228">
        <v>678.97378331002483</v>
      </c>
      <c r="B71" s="202">
        <f t="shared" si="0"/>
        <v>101846.06749650372</v>
      </c>
      <c r="C71" s="181">
        <f t="shared" si="1"/>
        <v>0</v>
      </c>
      <c r="D71" s="203">
        <v>5000</v>
      </c>
      <c r="E71" s="203">
        <v>120</v>
      </c>
      <c r="F71" s="203">
        <v>100</v>
      </c>
      <c r="G71" s="202">
        <f t="shared" si="2"/>
        <v>81476.853997202983</v>
      </c>
      <c r="H71" s="202">
        <f t="shared" si="3"/>
        <v>72897.378331002488</v>
      </c>
      <c r="I71" s="202">
        <f t="shared" si="4"/>
        <v>20369.213499300735</v>
      </c>
      <c r="J71" s="202">
        <f t="shared" si="5"/>
        <v>28948.68916550123</v>
      </c>
    </row>
    <row r="72" spans="1:10" x14ac:dyDescent="0.2">
      <c r="A72" s="228">
        <v>712.37609158846362</v>
      </c>
      <c r="B72" s="202">
        <f t="shared" si="0"/>
        <v>106856.41373826955</v>
      </c>
      <c r="C72" s="181">
        <f t="shared" si="1"/>
        <v>0</v>
      </c>
      <c r="D72" s="203">
        <v>5000</v>
      </c>
      <c r="E72" s="203">
        <v>120</v>
      </c>
      <c r="F72" s="203">
        <v>100</v>
      </c>
      <c r="G72" s="202">
        <f t="shared" si="2"/>
        <v>85485.130990615638</v>
      </c>
      <c r="H72" s="202">
        <f t="shared" si="3"/>
        <v>76237.609158846361</v>
      </c>
      <c r="I72" s="202">
        <f t="shared" si="4"/>
        <v>21371.28274765391</v>
      </c>
      <c r="J72" s="202">
        <f t="shared" si="5"/>
        <v>30618.804579423188</v>
      </c>
    </row>
    <row r="73" spans="1:10" x14ac:dyDescent="0.2">
      <c r="A73" s="228">
        <v>504.97132730901768</v>
      </c>
      <c r="B73" s="202">
        <f t="shared" si="0"/>
        <v>75745.699096352648</v>
      </c>
      <c r="C73" s="181">
        <f t="shared" si="1"/>
        <v>0</v>
      </c>
      <c r="D73" s="203">
        <v>5000</v>
      </c>
      <c r="E73" s="203">
        <v>120</v>
      </c>
      <c r="F73" s="203">
        <v>100</v>
      </c>
      <c r="G73" s="202">
        <f t="shared" si="2"/>
        <v>60596.559277082124</v>
      </c>
      <c r="H73" s="202">
        <f t="shared" si="3"/>
        <v>55497.132730901765</v>
      </c>
      <c r="I73" s="202">
        <f t="shared" si="4"/>
        <v>15149.139819270524</v>
      </c>
      <c r="J73" s="202">
        <f t="shared" si="5"/>
        <v>20248.566365450883</v>
      </c>
    </row>
    <row r="74" spans="1:10" x14ac:dyDescent="0.2">
      <c r="A74" s="228">
        <v>653.09808266027744</v>
      </c>
      <c r="B74" s="202">
        <f t="shared" si="0"/>
        <v>97964.712399041615</v>
      </c>
      <c r="C74" s="181">
        <f t="shared" si="1"/>
        <v>0</v>
      </c>
      <c r="D74" s="203">
        <v>5000</v>
      </c>
      <c r="E74" s="203">
        <v>120</v>
      </c>
      <c r="F74" s="203">
        <v>100</v>
      </c>
      <c r="G74" s="202">
        <f t="shared" si="2"/>
        <v>78371.769919233295</v>
      </c>
      <c r="H74" s="202">
        <f t="shared" si="3"/>
        <v>70309.808266027743</v>
      </c>
      <c r="I74" s="202">
        <f t="shared" si="4"/>
        <v>19592.94247980832</v>
      </c>
      <c r="J74" s="202">
        <f t="shared" si="5"/>
        <v>27654.904133013872</v>
      </c>
    </row>
    <row r="75" spans="1:10" x14ac:dyDescent="0.2">
      <c r="A75" s="228">
        <v>219.47527128247324</v>
      </c>
      <c r="B75" s="202">
        <f t="shared" si="0"/>
        <v>32921.290692370989</v>
      </c>
      <c r="C75" s="181">
        <f t="shared" si="1"/>
        <v>0</v>
      </c>
      <c r="D75" s="203">
        <v>5000</v>
      </c>
      <c r="E75" s="203">
        <v>120</v>
      </c>
      <c r="F75" s="203">
        <v>100</v>
      </c>
      <c r="G75" s="202">
        <f t="shared" si="2"/>
        <v>26337.032553896788</v>
      </c>
      <c r="H75" s="202">
        <f t="shared" si="3"/>
        <v>26947.527128247326</v>
      </c>
      <c r="I75" s="202">
        <f t="shared" si="4"/>
        <v>6584.2581384742007</v>
      </c>
      <c r="J75" s="202">
        <f t="shared" si="5"/>
        <v>5973.7635641236629</v>
      </c>
    </row>
    <row r="76" spans="1:10" x14ac:dyDescent="0.2">
      <c r="A76" s="228">
        <v>520.8844445277399</v>
      </c>
      <c r="B76" s="202">
        <f t="shared" si="0"/>
        <v>78132.66667916099</v>
      </c>
      <c r="C76" s="181">
        <f t="shared" si="1"/>
        <v>0</v>
      </c>
      <c r="D76" s="203">
        <v>5000</v>
      </c>
      <c r="E76" s="203">
        <v>120</v>
      </c>
      <c r="F76" s="203">
        <v>100</v>
      </c>
      <c r="G76" s="202">
        <f t="shared" si="2"/>
        <v>62506.133343328787</v>
      </c>
      <c r="H76" s="202">
        <f t="shared" si="3"/>
        <v>57088.444452773991</v>
      </c>
      <c r="I76" s="202">
        <f t="shared" si="4"/>
        <v>15626.533335832202</v>
      </c>
      <c r="J76" s="202">
        <f t="shared" si="5"/>
        <v>21044.222226386999</v>
      </c>
    </row>
    <row r="77" spans="1:10" x14ac:dyDescent="0.2">
      <c r="A77" s="228">
        <v>504.85917772392702</v>
      </c>
      <c r="B77" s="202">
        <f t="shared" ref="B77:B140" si="6">A77*$B$4</f>
        <v>75728.876658589055</v>
      </c>
      <c r="C77" s="181">
        <f t="shared" ref="C77:C140" si="7">$B$6</f>
        <v>0</v>
      </c>
      <c r="D77" s="203">
        <v>5000</v>
      </c>
      <c r="E77" s="203">
        <v>120</v>
      </c>
      <c r="F77" s="203">
        <v>100</v>
      </c>
      <c r="G77" s="202">
        <f t="shared" ref="G77:G140" si="8">C77+ (E77*A77)</f>
        <v>60583.101326871241</v>
      </c>
      <c r="H77" s="202">
        <f t="shared" ref="H77:H140" si="9">D77+(F77*A77)</f>
        <v>55485.917772392699</v>
      </c>
      <c r="I77" s="202">
        <f t="shared" ref="I77:I140" si="10">B77-G77</f>
        <v>15145.775331717814</v>
      </c>
      <c r="J77" s="202">
        <f t="shared" ref="J77:J140" si="11">B77-H77</f>
        <v>20242.958886196357</v>
      </c>
    </row>
    <row r="78" spans="1:10" x14ac:dyDescent="0.2">
      <c r="A78" s="228">
        <v>568.20000604176892</v>
      </c>
      <c r="B78" s="202">
        <f t="shared" si="6"/>
        <v>85230.000906265341</v>
      </c>
      <c r="C78" s="181">
        <f t="shared" si="7"/>
        <v>0</v>
      </c>
      <c r="D78" s="203">
        <v>5000</v>
      </c>
      <c r="E78" s="203">
        <v>120</v>
      </c>
      <c r="F78" s="203">
        <v>100</v>
      </c>
      <c r="G78" s="202">
        <f t="shared" si="8"/>
        <v>68184.000725012273</v>
      </c>
      <c r="H78" s="202">
        <f t="shared" si="9"/>
        <v>61820.000604176894</v>
      </c>
      <c r="I78" s="202">
        <f t="shared" si="10"/>
        <v>17046.000181253068</v>
      </c>
      <c r="J78" s="202">
        <f t="shared" si="11"/>
        <v>23410.000302088447</v>
      </c>
    </row>
    <row r="79" spans="1:10" x14ac:dyDescent="0.2">
      <c r="A79" s="228">
        <v>737.50154401059331</v>
      </c>
      <c r="B79" s="202">
        <f t="shared" si="6"/>
        <v>110625.231601589</v>
      </c>
      <c r="C79" s="181">
        <f t="shared" si="7"/>
        <v>0</v>
      </c>
      <c r="D79" s="203">
        <v>5000</v>
      </c>
      <c r="E79" s="203">
        <v>120</v>
      </c>
      <c r="F79" s="203">
        <v>100</v>
      </c>
      <c r="G79" s="202">
        <f t="shared" si="8"/>
        <v>88500.185281271202</v>
      </c>
      <c r="H79" s="202">
        <f t="shared" si="9"/>
        <v>78750.154401059335</v>
      </c>
      <c r="I79" s="202">
        <f t="shared" si="10"/>
        <v>22125.046320317793</v>
      </c>
      <c r="J79" s="202">
        <f t="shared" si="11"/>
        <v>31875.07720052966</v>
      </c>
    </row>
    <row r="80" spans="1:10" x14ac:dyDescent="0.2">
      <c r="A80" s="228">
        <v>388.45018604232473</v>
      </c>
      <c r="B80" s="202">
        <f t="shared" si="6"/>
        <v>58267.527906348711</v>
      </c>
      <c r="C80" s="181">
        <f t="shared" si="7"/>
        <v>0</v>
      </c>
      <c r="D80" s="203">
        <v>5000</v>
      </c>
      <c r="E80" s="203">
        <v>120</v>
      </c>
      <c r="F80" s="203">
        <v>100</v>
      </c>
      <c r="G80" s="202">
        <f t="shared" si="8"/>
        <v>46614.022325078971</v>
      </c>
      <c r="H80" s="202">
        <f t="shared" si="9"/>
        <v>43845.018604232471</v>
      </c>
      <c r="I80" s="202">
        <f t="shared" si="10"/>
        <v>11653.505581269739</v>
      </c>
      <c r="J80" s="202">
        <f t="shared" si="11"/>
        <v>14422.509302116239</v>
      </c>
    </row>
    <row r="81" spans="1:10" x14ac:dyDescent="0.2">
      <c r="A81" s="228">
        <v>682.27681335167813</v>
      </c>
      <c r="B81" s="202">
        <f t="shared" si="6"/>
        <v>102341.52200275172</v>
      </c>
      <c r="C81" s="181">
        <f t="shared" si="7"/>
        <v>0</v>
      </c>
      <c r="D81" s="203">
        <v>5000</v>
      </c>
      <c r="E81" s="203">
        <v>120</v>
      </c>
      <c r="F81" s="203">
        <v>100</v>
      </c>
      <c r="G81" s="202">
        <f t="shared" si="8"/>
        <v>81873.217602201374</v>
      </c>
      <c r="H81" s="202">
        <f t="shared" si="9"/>
        <v>73227.681335167814</v>
      </c>
      <c r="I81" s="202">
        <f t="shared" si="10"/>
        <v>20468.304400550347</v>
      </c>
      <c r="J81" s="202">
        <f t="shared" si="11"/>
        <v>29113.840667583907</v>
      </c>
    </row>
    <row r="82" spans="1:10" x14ac:dyDescent="0.2">
      <c r="A82" s="228">
        <v>426.40200165398511</v>
      </c>
      <c r="B82" s="202">
        <f t="shared" si="6"/>
        <v>63960.300248097767</v>
      </c>
      <c r="C82" s="181">
        <f t="shared" si="7"/>
        <v>0</v>
      </c>
      <c r="D82" s="203">
        <v>5000</v>
      </c>
      <c r="E82" s="203">
        <v>120</v>
      </c>
      <c r="F82" s="203">
        <v>100</v>
      </c>
      <c r="G82" s="202">
        <f t="shared" si="8"/>
        <v>51168.240198478212</v>
      </c>
      <c r="H82" s="202">
        <f t="shared" si="9"/>
        <v>47640.200165398513</v>
      </c>
      <c r="I82" s="202">
        <f t="shared" si="10"/>
        <v>12792.060049619555</v>
      </c>
      <c r="J82" s="202">
        <f t="shared" si="11"/>
        <v>16320.100082699253</v>
      </c>
    </row>
    <row r="83" spans="1:10" x14ac:dyDescent="0.2">
      <c r="A83" s="228">
        <v>738.44179852793081</v>
      </c>
      <c r="B83" s="202">
        <f t="shared" si="6"/>
        <v>110766.26977918962</v>
      </c>
      <c r="C83" s="181">
        <f t="shared" si="7"/>
        <v>0</v>
      </c>
      <c r="D83" s="203">
        <v>5000</v>
      </c>
      <c r="E83" s="203">
        <v>120</v>
      </c>
      <c r="F83" s="203">
        <v>100</v>
      </c>
      <c r="G83" s="202">
        <f t="shared" si="8"/>
        <v>88613.0158233517</v>
      </c>
      <c r="H83" s="202">
        <f t="shared" si="9"/>
        <v>78844.17985279308</v>
      </c>
      <c r="I83" s="202">
        <f t="shared" si="10"/>
        <v>22153.253955837921</v>
      </c>
      <c r="J83" s="202">
        <f t="shared" si="11"/>
        <v>31922.08992639654</v>
      </c>
    </row>
    <row r="84" spans="1:10" x14ac:dyDescent="0.2">
      <c r="A84" s="228">
        <v>591.30785893244104</v>
      </c>
      <c r="B84" s="202">
        <f t="shared" si="6"/>
        <v>88696.178839866159</v>
      </c>
      <c r="C84" s="181">
        <f t="shared" si="7"/>
        <v>0</v>
      </c>
      <c r="D84" s="203">
        <v>5000</v>
      </c>
      <c r="E84" s="203">
        <v>120</v>
      </c>
      <c r="F84" s="203">
        <v>100</v>
      </c>
      <c r="G84" s="202">
        <f t="shared" si="8"/>
        <v>70956.943071892922</v>
      </c>
      <c r="H84" s="202">
        <f t="shared" si="9"/>
        <v>64130.785893244101</v>
      </c>
      <c r="I84" s="202">
        <f t="shared" si="10"/>
        <v>17739.235767973238</v>
      </c>
      <c r="J84" s="202">
        <f t="shared" si="11"/>
        <v>24565.392946622058</v>
      </c>
    </row>
    <row r="85" spans="1:10" x14ac:dyDescent="0.2">
      <c r="A85" s="228">
        <v>311.18507753647168</v>
      </c>
      <c r="B85" s="202">
        <f t="shared" si="6"/>
        <v>46677.761630470755</v>
      </c>
      <c r="C85" s="181">
        <f t="shared" si="7"/>
        <v>0</v>
      </c>
      <c r="D85" s="203">
        <v>5000</v>
      </c>
      <c r="E85" s="203">
        <v>120</v>
      </c>
      <c r="F85" s="203">
        <v>100</v>
      </c>
      <c r="G85" s="202">
        <f t="shared" si="8"/>
        <v>37342.2093043766</v>
      </c>
      <c r="H85" s="202">
        <f t="shared" si="9"/>
        <v>36118.507753647165</v>
      </c>
      <c r="I85" s="202">
        <f t="shared" si="10"/>
        <v>9335.5523260941554</v>
      </c>
      <c r="J85" s="202">
        <f t="shared" si="11"/>
        <v>10559.25387682359</v>
      </c>
    </row>
    <row r="86" spans="1:10" x14ac:dyDescent="0.2">
      <c r="A86" s="228">
        <v>487.59815547969106</v>
      </c>
      <c r="B86" s="202">
        <f t="shared" si="6"/>
        <v>73139.723321953657</v>
      </c>
      <c r="C86" s="181">
        <f t="shared" si="7"/>
        <v>0</v>
      </c>
      <c r="D86" s="203">
        <v>5000</v>
      </c>
      <c r="E86" s="203">
        <v>120</v>
      </c>
      <c r="F86" s="203">
        <v>100</v>
      </c>
      <c r="G86" s="202">
        <f t="shared" si="8"/>
        <v>58511.778657562929</v>
      </c>
      <c r="H86" s="202">
        <f t="shared" si="9"/>
        <v>53759.815547969105</v>
      </c>
      <c r="I86" s="202">
        <f t="shared" si="10"/>
        <v>14627.944664390729</v>
      </c>
      <c r="J86" s="202">
        <f t="shared" si="11"/>
        <v>19379.907773984552</v>
      </c>
    </row>
    <row r="87" spans="1:10" x14ac:dyDescent="0.2">
      <c r="A87" s="228">
        <v>262.1991471677083</v>
      </c>
      <c r="B87" s="202">
        <f t="shared" si="6"/>
        <v>39329.872075156243</v>
      </c>
      <c r="C87" s="181">
        <f t="shared" si="7"/>
        <v>0</v>
      </c>
      <c r="D87" s="203">
        <v>5000</v>
      </c>
      <c r="E87" s="203">
        <v>120</v>
      </c>
      <c r="F87" s="203">
        <v>100</v>
      </c>
      <c r="G87" s="202">
        <f t="shared" si="8"/>
        <v>31463.897660124996</v>
      </c>
      <c r="H87" s="202">
        <f t="shared" si="9"/>
        <v>31219.914716770829</v>
      </c>
      <c r="I87" s="202">
        <f t="shared" si="10"/>
        <v>7865.9744150312472</v>
      </c>
      <c r="J87" s="202">
        <f t="shared" si="11"/>
        <v>8109.9573583854144</v>
      </c>
    </row>
    <row r="88" spans="1:10" x14ac:dyDescent="0.2">
      <c r="A88" s="228">
        <v>381.06644767386206</v>
      </c>
      <c r="B88" s="202">
        <f t="shared" si="6"/>
        <v>57159.967151079312</v>
      </c>
      <c r="C88" s="181">
        <f t="shared" si="7"/>
        <v>0</v>
      </c>
      <c r="D88" s="203">
        <v>5000</v>
      </c>
      <c r="E88" s="203">
        <v>120</v>
      </c>
      <c r="F88" s="203">
        <v>100</v>
      </c>
      <c r="G88" s="202">
        <f t="shared" si="8"/>
        <v>45727.973720863447</v>
      </c>
      <c r="H88" s="202">
        <f t="shared" si="9"/>
        <v>43106.644767386206</v>
      </c>
      <c r="I88" s="202">
        <f t="shared" si="10"/>
        <v>11431.993430215865</v>
      </c>
      <c r="J88" s="202">
        <f t="shared" si="11"/>
        <v>14053.322383693107</v>
      </c>
    </row>
    <row r="89" spans="1:10" x14ac:dyDescent="0.2">
      <c r="A89" s="228">
        <v>783.78605459993059</v>
      </c>
      <c r="B89" s="202">
        <f t="shared" si="6"/>
        <v>117567.90818998958</v>
      </c>
      <c r="C89" s="181">
        <f t="shared" si="7"/>
        <v>0</v>
      </c>
      <c r="D89" s="203">
        <v>5000</v>
      </c>
      <c r="E89" s="203">
        <v>120</v>
      </c>
      <c r="F89" s="203">
        <v>100</v>
      </c>
      <c r="G89" s="202">
        <f t="shared" si="8"/>
        <v>94054.326551991675</v>
      </c>
      <c r="H89" s="202">
        <f t="shared" si="9"/>
        <v>83378.605459993065</v>
      </c>
      <c r="I89" s="202">
        <f t="shared" si="10"/>
        <v>23513.581637997908</v>
      </c>
      <c r="J89" s="202">
        <f t="shared" si="11"/>
        <v>34189.302729996518</v>
      </c>
    </row>
    <row r="90" spans="1:10" x14ac:dyDescent="0.2">
      <c r="A90" s="228">
        <v>692.21966103288332</v>
      </c>
      <c r="B90" s="202">
        <f t="shared" si="6"/>
        <v>103832.9491549325</v>
      </c>
      <c r="C90" s="181">
        <f t="shared" si="7"/>
        <v>0</v>
      </c>
      <c r="D90" s="203">
        <v>5000</v>
      </c>
      <c r="E90" s="203">
        <v>120</v>
      </c>
      <c r="F90" s="203">
        <v>100</v>
      </c>
      <c r="G90" s="202">
        <f t="shared" si="8"/>
        <v>83066.359323946002</v>
      </c>
      <c r="H90" s="202">
        <f t="shared" si="9"/>
        <v>74221.96610328833</v>
      </c>
      <c r="I90" s="202">
        <f t="shared" si="10"/>
        <v>20766.589830986501</v>
      </c>
      <c r="J90" s="202">
        <f t="shared" si="11"/>
        <v>29610.983051644173</v>
      </c>
    </row>
    <row r="91" spans="1:10" x14ac:dyDescent="0.2">
      <c r="A91" s="228">
        <v>735.84297966949782</v>
      </c>
      <c r="B91" s="202">
        <f t="shared" si="6"/>
        <v>110376.44695042467</v>
      </c>
      <c r="C91" s="181">
        <f t="shared" si="7"/>
        <v>0</v>
      </c>
      <c r="D91" s="203">
        <v>5000</v>
      </c>
      <c r="E91" s="203">
        <v>120</v>
      </c>
      <c r="F91" s="203">
        <v>100</v>
      </c>
      <c r="G91" s="202">
        <f t="shared" si="8"/>
        <v>88301.157560339736</v>
      </c>
      <c r="H91" s="202">
        <f t="shared" si="9"/>
        <v>78584.297966949787</v>
      </c>
      <c r="I91" s="202">
        <f t="shared" si="10"/>
        <v>22075.28939008493</v>
      </c>
      <c r="J91" s="202">
        <f t="shared" si="11"/>
        <v>31792.148983474879</v>
      </c>
    </row>
    <row r="92" spans="1:10" x14ac:dyDescent="0.2">
      <c r="A92" s="228">
        <v>712.95930524960124</v>
      </c>
      <c r="B92" s="202">
        <f t="shared" si="6"/>
        <v>106943.89578744018</v>
      </c>
      <c r="C92" s="181">
        <f t="shared" si="7"/>
        <v>0</v>
      </c>
      <c r="D92" s="203">
        <v>5000</v>
      </c>
      <c r="E92" s="203">
        <v>120</v>
      </c>
      <c r="F92" s="203">
        <v>100</v>
      </c>
      <c r="G92" s="202">
        <f t="shared" si="8"/>
        <v>85555.116629952143</v>
      </c>
      <c r="H92" s="202">
        <f t="shared" si="9"/>
        <v>76295.930524960131</v>
      </c>
      <c r="I92" s="202">
        <f t="shared" si="10"/>
        <v>21388.779157488039</v>
      </c>
      <c r="J92" s="202">
        <f t="shared" si="11"/>
        <v>30647.965262480051</v>
      </c>
    </row>
    <row r="93" spans="1:10" x14ac:dyDescent="0.2">
      <c r="A93" s="228">
        <v>707.04333004869682</v>
      </c>
      <c r="B93" s="202">
        <f t="shared" si="6"/>
        <v>106056.49950730453</v>
      </c>
      <c r="C93" s="181">
        <f t="shared" si="7"/>
        <v>0</v>
      </c>
      <c r="D93" s="203">
        <v>5000</v>
      </c>
      <c r="E93" s="203">
        <v>120</v>
      </c>
      <c r="F93" s="203">
        <v>100</v>
      </c>
      <c r="G93" s="202">
        <f t="shared" si="8"/>
        <v>84845.19960584362</v>
      </c>
      <c r="H93" s="202">
        <f t="shared" si="9"/>
        <v>75704.333004869681</v>
      </c>
      <c r="I93" s="202">
        <f t="shared" si="10"/>
        <v>21211.299901460909</v>
      </c>
      <c r="J93" s="202">
        <f t="shared" si="11"/>
        <v>30352.166502434848</v>
      </c>
    </row>
    <row r="94" spans="1:10" x14ac:dyDescent="0.2">
      <c r="A94" s="228">
        <v>277.24812844640024</v>
      </c>
      <c r="B94" s="202">
        <f t="shared" si="6"/>
        <v>41587.219266960034</v>
      </c>
      <c r="C94" s="181">
        <f t="shared" si="7"/>
        <v>0</v>
      </c>
      <c r="D94" s="203">
        <v>5000</v>
      </c>
      <c r="E94" s="203">
        <v>120</v>
      </c>
      <c r="F94" s="203">
        <v>100</v>
      </c>
      <c r="G94" s="202">
        <f t="shared" si="8"/>
        <v>33269.77541356803</v>
      </c>
      <c r="H94" s="202">
        <f t="shared" si="9"/>
        <v>32724.812844640026</v>
      </c>
      <c r="I94" s="202">
        <f t="shared" si="10"/>
        <v>8317.4438533920038</v>
      </c>
      <c r="J94" s="202">
        <f t="shared" si="11"/>
        <v>8862.4064223200076</v>
      </c>
    </row>
    <row r="95" spans="1:10" x14ac:dyDescent="0.2">
      <c r="A95" s="228">
        <v>709.29479864858786</v>
      </c>
      <c r="B95" s="202">
        <f t="shared" si="6"/>
        <v>106394.21979728818</v>
      </c>
      <c r="C95" s="181">
        <f t="shared" si="7"/>
        <v>0</v>
      </c>
      <c r="D95" s="203">
        <v>5000</v>
      </c>
      <c r="E95" s="203">
        <v>120</v>
      </c>
      <c r="F95" s="203">
        <v>100</v>
      </c>
      <c r="G95" s="202">
        <f t="shared" si="8"/>
        <v>85115.375837830536</v>
      </c>
      <c r="H95" s="202">
        <f t="shared" si="9"/>
        <v>75929.479864858789</v>
      </c>
      <c r="I95" s="202">
        <f t="shared" si="10"/>
        <v>21278.843959457648</v>
      </c>
      <c r="J95" s="202">
        <f t="shared" si="11"/>
        <v>30464.739932429395</v>
      </c>
    </row>
    <row r="96" spans="1:10" x14ac:dyDescent="0.2">
      <c r="A96" s="228">
        <v>317.68088681515349</v>
      </c>
      <c r="B96" s="202">
        <f t="shared" si="6"/>
        <v>47652.133022273025</v>
      </c>
      <c r="C96" s="181">
        <f t="shared" si="7"/>
        <v>0</v>
      </c>
      <c r="D96" s="203">
        <v>5000</v>
      </c>
      <c r="E96" s="203">
        <v>120</v>
      </c>
      <c r="F96" s="203">
        <v>100</v>
      </c>
      <c r="G96" s="202">
        <f t="shared" si="8"/>
        <v>38121.706417818416</v>
      </c>
      <c r="H96" s="202">
        <f t="shared" si="9"/>
        <v>36768.08868151535</v>
      </c>
      <c r="I96" s="202">
        <f t="shared" si="10"/>
        <v>9530.4266044546093</v>
      </c>
      <c r="J96" s="202">
        <f t="shared" si="11"/>
        <v>10884.044340757675</v>
      </c>
    </row>
    <row r="97" spans="1:10" x14ac:dyDescent="0.2">
      <c r="A97" s="228">
        <v>462.66470228445934</v>
      </c>
      <c r="B97" s="202">
        <f t="shared" si="6"/>
        <v>69399.705342668894</v>
      </c>
      <c r="C97" s="181">
        <f t="shared" si="7"/>
        <v>0</v>
      </c>
      <c r="D97" s="203">
        <v>5000</v>
      </c>
      <c r="E97" s="203">
        <v>120</v>
      </c>
      <c r="F97" s="203">
        <v>100</v>
      </c>
      <c r="G97" s="202">
        <f t="shared" si="8"/>
        <v>55519.764274135123</v>
      </c>
      <c r="H97" s="202">
        <f t="shared" si="9"/>
        <v>51266.470228445934</v>
      </c>
      <c r="I97" s="202">
        <f t="shared" si="10"/>
        <v>13879.941068533772</v>
      </c>
      <c r="J97" s="202">
        <f t="shared" si="11"/>
        <v>18133.23511422296</v>
      </c>
    </row>
    <row r="98" spans="1:10" x14ac:dyDescent="0.2">
      <c r="A98" s="228">
        <v>605.65129490832396</v>
      </c>
      <c r="B98" s="202">
        <f t="shared" si="6"/>
        <v>90847.694236248601</v>
      </c>
      <c r="C98" s="181">
        <f t="shared" si="7"/>
        <v>0</v>
      </c>
      <c r="D98" s="203">
        <v>5000</v>
      </c>
      <c r="E98" s="203">
        <v>120</v>
      </c>
      <c r="F98" s="203">
        <v>100</v>
      </c>
      <c r="G98" s="202">
        <f t="shared" si="8"/>
        <v>72678.155388998872</v>
      </c>
      <c r="H98" s="202">
        <f t="shared" si="9"/>
        <v>65565.129490832391</v>
      </c>
      <c r="I98" s="202">
        <f t="shared" si="10"/>
        <v>18169.538847249729</v>
      </c>
      <c r="J98" s="202">
        <f t="shared" si="11"/>
        <v>25282.56474541621</v>
      </c>
    </row>
    <row r="99" spans="1:10" x14ac:dyDescent="0.2">
      <c r="A99" s="228">
        <v>781.31352420026133</v>
      </c>
      <c r="B99" s="202">
        <f t="shared" si="6"/>
        <v>117197.0286300392</v>
      </c>
      <c r="C99" s="181">
        <f t="shared" si="7"/>
        <v>0</v>
      </c>
      <c r="D99" s="203">
        <v>5000</v>
      </c>
      <c r="E99" s="203">
        <v>120</v>
      </c>
      <c r="F99" s="203">
        <v>100</v>
      </c>
      <c r="G99" s="202">
        <f t="shared" si="8"/>
        <v>93757.622904031363</v>
      </c>
      <c r="H99" s="202">
        <f t="shared" si="9"/>
        <v>83131.352420026131</v>
      </c>
      <c r="I99" s="202">
        <f t="shared" si="10"/>
        <v>23439.405726007841</v>
      </c>
      <c r="J99" s="202">
        <f t="shared" si="11"/>
        <v>34065.676210013073</v>
      </c>
    </row>
    <row r="100" spans="1:10" x14ac:dyDescent="0.2">
      <c r="A100" s="228">
        <v>536.40123379249178</v>
      </c>
      <c r="B100" s="202">
        <f t="shared" si="6"/>
        <v>80460.185068873761</v>
      </c>
      <c r="C100" s="181">
        <f t="shared" si="7"/>
        <v>0</v>
      </c>
      <c r="D100" s="203">
        <v>5000</v>
      </c>
      <c r="E100" s="203">
        <v>120</v>
      </c>
      <c r="F100" s="203">
        <v>100</v>
      </c>
      <c r="G100" s="202">
        <f t="shared" si="8"/>
        <v>64368.148055099016</v>
      </c>
      <c r="H100" s="202">
        <f t="shared" si="9"/>
        <v>58640.123379249177</v>
      </c>
      <c r="I100" s="202">
        <f t="shared" si="10"/>
        <v>16092.037013774745</v>
      </c>
      <c r="J100" s="202">
        <f t="shared" si="11"/>
        <v>21820.061689624585</v>
      </c>
    </row>
    <row r="101" spans="1:10" x14ac:dyDescent="0.2">
      <c r="A101" s="228">
        <v>295.53635041021573</v>
      </c>
      <c r="B101" s="202">
        <f t="shared" si="6"/>
        <v>44330.452561532358</v>
      </c>
      <c r="C101" s="181">
        <f t="shared" si="7"/>
        <v>0</v>
      </c>
      <c r="D101" s="203">
        <v>5000</v>
      </c>
      <c r="E101" s="203">
        <v>120</v>
      </c>
      <c r="F101" s="203">
        <v>100</v>
      </c>
      <c r="G101" s="202">
        <f t="shared" si="8"/>
        <v>35464.362049225885</v>
      </c>
      <c r="H101" s="202">
        <f t="shared" si="9"/>
        <v>34553.635041021575</v>
      </c>
      <c r="I101" s="202">
        <f t="shared" si="10"/>
        <v>8866.0905123064731</v>
      </c>
      <c r="J101" s="202">
        <f t="shared" si="11"/>
        <v>9776.8175205107837</v>
      </c>
    </row>
    <row r="102" spans="1:10" x14ac:dyDescent="0.2">
      <c r="A102" s="228">
        <v>279.44134449560255</v>
      </c>
      <c r="B102" s="202">
        <f t="shared" si="6"/>
        <v>41916.20167434038</v>
      </c>
      <c r="C102" s="181">
        <f t="shared" si="7"/>
        <v>0</v>
      </c>
      <c r="D102" s="203">
        <v>5000</v>
      </c>
      <c r="E102" s="203">
        <v>120</v>
      </c>
      <c r="F102" s="203">
        <v>100</v>
      </c>
      <c r="G102" s="202">
        <f t="shared" si="8"/>
        <v>33532.961339472306</v>
      </c>
      <c r="H102" s="202">
        <f t="shared" si="9"/>
        <v>32944.134449560253</v>
      </c>
      <c r="I102" s="202">
        <f t="shared" si="10"/>
        <v>8383.2403348680746</v>
      </c>
      <c r="J102" s="202">
        <f t="shared" si="11"/>
        <v>8972.0672247801267</v>
      </c>
    </row>
    <row r="103" spans="1:10" x14ac:dyDescent="0.2">
      <c r="A103" s="228">
        <v>370.67693759253109</v>
      </c>
      <c r="B103" s="202">
        <f t="shared" si="6"/>
        <v>55601.540638879662</v>
      </c>
      <c r="C103" s="181">
        <f t="shared" si="7"/>
        <v>0</v>
      </c>
      <c r="D103" s="203">
        <v>5000</v>
      </c>
      <c r="E103" s="203">
        <v>120</v>
      </c>
      <c r="F103" s="203">
        <v>100</v>
      </c>
      <c r="G103" s="202">
        <f t="shared" si="8"/>
        <v>44481.232511103728</v>
      </c>
      <c r="H103" s="202">
        <f t="shared" si="9"/>
        <v>42067.69375925311</v>
      </c>
      <c r="I103" s="202">
        <f t="shared" si="10"/>
        <v>11120.308127775934</v>
      </c>
      <c r="J103" s="202">
        <f t="shared" si="11"/>
        <v>13533.846879626552</v>
      </c>
    </row>
    <row r="104" spans="1:10" x14ac:dyDescent="0.2">
      <c r="A104" s="228">
        <v>767.29011766951999</v>
      </c>
      <c r="B104" s="202">
        <f t="shared" si="6"/>
        <v>115093.517650428</v>
      </c>
      <c r="C104" s="181">
        <f t="shared" si="7"/>
        <v>0</v>
      </c>
      <c r="D104" s="203">
        <v>5000</v>
      </c>
      <c r="E104" s="203">
        <v>120</v>
      </c>
      <c r="F104" s="203">
        <v>100</v>
      </c>
      <c r="G104" s="202">
        <f t="shared" si="8"/>
        <v>92074.814120342402</v>
      </c>
      <c r="H104" s="202">
        <f t="shared" si="9"/>
        <v>81729.011766951997</v>
      </c>
      <c r="I104" s="202">
        <f t="shared" si="10"/>
        <v>23018.703530085593</v>
      </c>
      <c r="J104" s="202">
        <f t="shared" si="11"/>
        <v>33364.505883475998</v>
      </c>
    </row>
    <row r="105" spans="1:10" x14ac:dyDescent="0.2">
      <c r="A105" s="228">
        <v>645.00767162302861</v>
      </c>
      <c r="B105" s="202">
        <f t="shared" si="6"/>
        <v>96751.150743454287</v>
      </c>
      <c r="C105" s="181">
        <f t="shared" si="7"/>
        <v>0</v>
      </c>
      <c r="D105" s="203">
        <v>5000</v>
      </c>
      <c r="E105" s="203">
        <v>120</v>
      </c>
      <c r="F105" s="203">
        <v>100</v>
      </c>
      <c r="G105" s="202">
        <f t="shared" si="8"/>
        <v>77400.920594763433</v>
      </c>
      <c r="H105" s="202">
        <f t="shared" si="9"/>
        <v>69500.767162302858</v>
      </c>
      <c r="I105" s="202">
        <f t="shared" si="10"/>
        <v>19350.230148690855</v>
      </c>
      <c r="J105" s="202">
        <f t="shared" si="11"/>
        <v>27250.383581151429</v>
      </c>
    </row>
    <row r="106" spans="1:10" x14ac:dyDescent="0.2">
      <c r="A106" s="228">
        <v>443.93696824272024</v>
      </c>
      <c r="B106" s="202">
        <f t="shared" si="6"/>
        <v>66590.545236408041</v>
      </c>
      <c r="C106" s="181">
        <f t="shared" si="7"/>
        <v>0</v>
      </c>
      <c r="D106" s="203">
        <v>5000</v>
      </c>
      <c r="E106" s="203">
        <v>120</v>
      </c>
      <c r="F106" s="203">
        <v>100</v>
      </c>
      <c r="G106" s="202">
        <f t="shared" si="8"/>
        <v>53272.436189126427</v>
      </c>
      <c r="H106" s="202">
        <f t="shared" si="9"/>
        <v>49393.696824272025</v>
      </c>
      <c r="I106" s="202">
        <f t="shared" si="10"/>
        <v>13318.109047281614</v>
      </c>
      <c r="J106" s="202">
        <f t="shared" si="11"/>
        <v>17196.848412136016</v>
      </c>
    </row>
    <row r="107" spans="1:10" x14ac:dyDescent="0.2">
      <c r="A107" s="228">
        <v>248.62525539874343</v>
      </c>
      <c r="B107" s="202">
        <f t="shared" si="6"/>
        <v>37293.788309811513</v>
      </c>
      <c r="C107" s="181">
        <f t="shared" si="7"/>
        <v>0</v>
      </c>
      <c r="D107" s="203">
        <v>5000</v>
      </c>
      <c r="E107" s="203">
        <v>120</v>
      </c>
      <c r="F107" s="203">
        <v>100</v>
      </c>
      <c r="G107" s="202">
        <f t="shared" si="8"/>
        <v>29835.030647849213</v>
      </c>
      <c r="H107" s="202">
        <f t="shared" si="9"/>
        <v>29862.525539874343</v>
      </c>
      <c r="I107" s="202">
        <f t="shared" si="10"/>
        <v>7458.7576619622996</v>
      </c>
      <c r="J107" s="202">
        <f t="shared" si="11"/>
        <v>7431.2627699371697</v>
      </c>
    </row>
    <row r="108" spans="1:10" x14ac:dyDescent="0.2">
      <c r="A108" s="228">
        <v>244.66748668098239</v>
      </c>
      <c r="B108" s="202">
        <f t="shared" si="6"/>
        <v>36700.12300214736</v>
      </c>
      <c r="C108" s="181">
        <f t="shared" si="7"/>
        <v>0</v>
      </c>
      <c r="D108" s="203">
        <v>5000</v>
      </c>
      <c r="E108" s="203">
        <v>120</v>
      </c>
      <c r="F108" s="203">
        <v>100</v>
      </c>
      <c r="G108" s="202">
        <f t="shared" si="8"/>
        <v>29360.098401717885</v>
      </c>
      <c r="H108" s="202">
        <f t="shared" si="9"/>
        <v>29466.74866809824</v>
      </c>
      <c r="I108" s="202">
        <f t="shared" si="10"/>
        <v>7340.024600429475</v>
      </c>
      <c r="J108" s="202">
        <f t="shared" si="11"/>
        <v>7233.3743340491201</v>
      </c>
    </row>
    <row r="109" spans="1:10" x14ac:dyDescent="0.2">
      <c r="A109" s="228">
        <v>326.44864727111934</v>
      </c>
      <c r="B109" s="202">
        <f t="shared" si="6"/>
        <v>48967.297090667904</v>
      </c>
      <c r="C109" s="181">
        <f t="shared" si="7"/>
        <v>0</v>
      </c>
      <c r="D109" s="203">
        <v>5000</v>
      </c>
      <c r="E109" s="203">
        <v>120</v>
      </c>
      <c r="F109" s="203">
        <v>100</v>
      </c>
      <c r="G109" s="202">
        <f t="shared" si="8"/>
        <v>39173.837672534319</v>
      </c>
      <c r="H109" s="202">
        <f t="shared" si="9"/>
        <v>37644.864727111933</v>
      </c>
      <c r="I109" s="202">
        <f t="shared" si="10"/>
        <v>9793.4594181335851</v>
      </c>
      <c r="J109" s="202">
        <f t="shared" si="11"/>
        <v>11322.43236355597</v>
      </c>
    </row>
    <row r="110" spans="1:10" x14ac:dyDescent="0.2">
      <c r="A110" s="228">
        <v>222.4146857030758</v>
      </c>
      <c r="B110" s="202">
        <f t="shared" si="6"/>
        <v>33362.202855461372</v>
      </c>
      <c r="C110" s="181">
        <f t="shared" si="7"/>
        <v>0</v>
      </c>
      <c r="D110" s="203">
        <v>5000</v>
      </c>
      <c r="E110" s="203">
        <v>120</v>
      </c>
      <c r="F110" s="203">
        <v>100</v>
      </c>
      <c r="G110" s="202">
        <f t="shared" si="8"/>
        <v>26689.762284369095</v>
      </c>
      <c r="H110" s="202">
        <f t="shared" si="9"/>
        <v>27241.468570307581</v>
      </c>
      <c r="I110" s="202">
        <f t="shared" si="10"/>
        <v>6672.4405710922765</v>
      </c>
      <c r="J110" s="202">
        <f t="shared" si="11"/>
        <v>6120.7342851537906</v>
      </c>
    </row>
    <row r="111" spans="1:10" x14ac:dyDescent="0.2">
      <c r="A111" s="228">
        <v>723.62261159514196</v>
      </c>
      <c r="B111" s="202">
        <f t="shared" si="6"/>
        <v>108543.39173927129</v>
      </c>
      <c r="C111" s="181">
        <f t="shared" si="7"/>
        <v>0</v>
      </c>
      <c r="D111" s="203">
        <v>5000</v>
      </c>
      <c r="E111" s="203">
        <v>120</v>
      </c>
      <c r="F111" s="203">
        <v>100</v>
      </c>
      <c r="G111" s="202">
        <f t="shared" si="8"/>
        <v>86834.713391417041</v>
      </c>
      <c r="H111" s="202">
        <f t="shared" si="9"/>
        <v>77362.261159514193</v>
      </c>
      <c r="I111" s="202">
        <f t="shared" si="10"/>
        <v>21708.678347854249</v>
      </c>
      <c r="J111" s="202">
        <f t="shared" si="11"/>
        <v>31181.130579757097</v>
      </c>
    </row>
    <row r="112" spans="1:10" x14ac:dyDescent="0.2">
      <c r="A112" s="228">
        <v>525.23307955136204</v>
      </c>
      <c r="B112" s="202">
        <f t="shared" si="6"/>
        <v>78784.961932704304</v>
      </c>
      <c r="C112" s="181">
        <f t="shared" si="7"/>
        <v>0</v>
      </c>
      <c r="D112" s="203">
        <v>5000</v>
      </c>
      <c r="E112" s="203">
        <v>120</v>
      </c>
      <c r="F112" s="203">
        <v>100</v>
      </c>
      <c r="G112" s="202">
        <f t="shared" si="8"/>
        <v>63027.969546163447</v>
      </c>
      <c r="H112" s="202">
        <f t="shared" si="9"/>
        <v>57523.307955136203</v>
      </c>
      <c r="I112" s="202">
        <f t="shared" si="10"/>
        <v>15756.992386540856</v>
      </c>
      <c r="J112" s="202">
        <f t="shared" si="11"/>
        <v>21261.653977568101</v>
      </c>
    </row>
    <row r="113" spans="1:10" x14ac:dyDescent="0.2">
      <c r="A113" s="228">
        <v>392.36801974119993</v>
      </c>
      <c r="B113" s="202">
        <f t="shared" si="6"/>
        <v>58855.202961179988</v>
      </c>
      <c r="C113" s="181">
        <f t="shared" si="7"/>
        <v>0</v>
      </c>
      <c r="D113" s="203">
        <v>5000</v>
      </c>
      <c r="E113" s="203">
        <v>120</v>
      </c>
      <c r="F113" s="203">
        <v>100</v>
      </c>
      <c r="G113" s="202">
        <f t="shared" si="8"/>
        <v>47084.162368943995</v>
      </c>
      <c r="H113" s="202">
        <f t="shared" si="9"/>
        <v>44236.80197411999</v>
      </c>
      <c r="I113" s="202">
        <f t="shared" si="10"/>
        <v>11771.040592235993</v>
      </c>
      <c r="J113" s="202">
        <f t="shared" si="11"/>
        <v>14618.400987059998</v>
      </c>
    </row>
    <row r="114" spans="1:10" x14ac:dyDescent="0.2">
      <c r="A114" s="228">
        <v>529.30779034705267</v>
      </c>
      <c r="B114" s="202">
        <f t="shared" si="6"/>
        <v>79396.168552057905</v>
      </c>
      <c r="C114" s="181">
        <f t="shared" si="7"/>
        <v>0</v>
      </c>
      <c r="D114" s="203">
        <v>5000</v>
      </c>
      <c r="E114" s="203">
        <v>120</v>
      </c>
      <c r="F114" s="203">
        <v>100</v>
      </c>
      <c r="G114" s="202">
        <f t="shared" si="8"/>
        <v>63516.934841646318</v>
      </c>
      <c r="H114" s="202">
        <f t="shared" si="9"/>
        <v>57930.779034705265</v>
      </c>
      <c r="I114" s="202">
        <f t="shared" si="10"/>
        <v>15879.233710411587</v>
      </c>
      <c r="J114" s="202">
        <f t="shared" si="11"/>
        <v>21465.38951735264</v>
      </c>
    </row>
    <row r="115" spans="1:10" x14ac:dyDescent="0.2">
      <c r="A115" s="228">
        <v>476.03236291372792</v>
      </c>
      <c r="B115" s="202">
        <f t="shared" si="6"/>
        <v>71404.854437059184</v>
      </c>
      <c r="C115" s="181">
        <f t="shared" si="7"/>
        <v>0</v>
      </c>
      <c r="D115" s="203">
        <v>5000</v>
      </c>
      <c r="E115" s="203">
        <v>120</v>
      </c>
      <c r="F115" s="203">
        <v>100</v>
      </c>
      <c r="G115" s="202">
        <f t="shared" si="8"/>
        <v>57123.883549647348</v>
      </c>
      <c r="H115" s="202">
        <f t="shared" si="9"/>
        <v>52603.236291372792</v>
      </c>
      <c r="I115" s="202">
        <f t="shared" si="10"/>
        <v>14280.970887411837</v>
      </c>
      <c r="J115" s="202">
        <f t="shared" si="11"/>
        <v>18801.618145686392</v>
      </c>
    </row>
    <row r="116" spans="1:10" x14ac:dyDescent="0.2">
      <c r="A116" s="228">
        <v>275.9234910253079</v>
      </c>
      <c r="B116" s="202">
        <f t="shared" si="6"/>
        <v>41388.523653796183</v>
      </c>
      <c r="C116" s="181">
        <f t="shared" si="7"/>
        <v>0</v>
      </c>
      <c r="D116" s="203">
        <v>5000</v>
      </c>
      <c r="E116" s="203">
        <v>120</v>
      </c>
      <c r="F116" s="203">
        <v>100</v>
      </c>
      <c r="G116" s="202">
        <f t="shared" si="8"/>
        <v>33110.818923036946</v>
      </c>
      <c r="H116" s="202">
        <f t="shared" si="9"/>
        <v>32592.349102530789</v>
      </c>
      <c r="I116" s="202">
        <f t="shared" si="10"/>
        <v>8277.7047307592366</v>
      </c>
      <c r="J116" s="202">
        <f t="shared" si="11"/>
        <v>8796.1745512653943</v>
      </c>
    </row>
    <row r="117" spans="1:10" x14ac:dyDescent="0.2">
      <c r="A117" s="228">
        <v>646.11366235004448</v>
      </c>
      <c r="B117" s="202">
        <f t="shared" si="6"/>
        <v>96917.04935250667</v>
      </c>
      <c r="C117" s="181">
        <f t="shared" si="7"/>
        <v>0</v>
      </c>
      <c r="D117" s="203">
        <v>5000</v>
      </c>
      <c r="E117" s="203">
        <v>120</v>
      </c>
      <c r="F117" s="203">
        <v>100</v>
      </c>
      <c r="G117" s="202">
        <f t="shared" si="8"/>
        <v>77533.639482005339</v>
      </c>
      <c r="H117" s="202">
        <f t="shared" si="9"/>
        <v>69611.366235004447</v>
      </c>
      <c r="I117" s="202">
        <f t="shared" si="10"/>
        <v>19383.409870501331</v>
      </c>
      <c r="J117" s="202">
        <f t="shared" si="11"/>
        <v>27305.683117502223</v>
      </c>
    </row>
    <row r="118" spans="1:10" x14ac:dyDescent="0.2">
      <c r="A118" s="228">
        <v>432.32311719671037</v>
      </c>
      <c r="B118" s="202">
        <f t="shared" si="6"/>
        <v>64848.467579506556</v>
      </c>
      <c r="C118" s="181">
        <f t="shared" si="7"/>
        <v>0</v>
      </c>
      <c r="D118" s="203">
        <v>5000</v>
      </c>
      <c r="E118" s="203">
        <v>120</v>
      </c>
      <c r="F118" s="203">
        <v>100</v>
      </c>
      <c r="G118" s="202">
        <f t="shared" si="8"/>
        <v>51878.774063605248</v>
      </c>
      <c r="H118" s="202">
        <f t="shared" si="9"/>
        <v>48232.311719671037</v>
      </c>
      <c r="I118" s="202">
        <f t="shared" si="10"/>
        <v>12969.693515901308</v>
      </c>
      <c r="J118" s="202">
        <f t="shared" si="11"/>
        <v>16616.155859835519</v>
      </c>
    </row>
    <row r="119" spans="1:10" x14ac:dyDescent="0.2">
      <c r="A119" s="228">
        <v>654.63072511117468</v>
      </c>
      <c r="B119" s="202">
        <f t="shared" si="6"/>
        <v>98194.608766676203</v>
      </c>
      <c r="C119" s="181">
        <f t="shared" si="7"/>
        <v>0</v>
      </c>
      <c r="D119" s="203">
        <v>5000</v>
      </c>
      <c r="E119" s="203">
        <v>120</v>
      </c>
      <c r="F119" s="203">
        <v>100</v>
      </c>
      <c r="G119" s="202">
        <f t="shared" si="8"/>
        <v>78555.687013340968</v>
      </c>
      <c r="H119" s="202">
        <f t="shared" si="9"/>
        <v>70463.072511117469</v>
      </c>
      <c r="I119" s="202">
        <f t="shared" si="10"/>
        <v>19638.921753335235</v>
      </c>
      <c r="J119" s="202">
        <f t="shared" si="11"/>
        <v>27731.536255558734</v>
      </c>
    </row>
    <row r="120" spans="1:10" x14ac:dyDescent="0.2">
      <c r="A120" s="228">
        <v>778.59694351376822</v>
      </c>
      <c r="B120" s="202">
        <f t="shared" si="6"/>
        <v>116789.54152706523</v>
      </c>
      <c r="C120" s="181">
        <f t="shared" si="7"/>
        <v>0</v>
      </c>
      <c r="D120" s="203">
        <v>5000</v>
      </c>
      <c r="E120" s="203">
        <v>120</v>
      </c>
      <c r="F120" s="203">
        <v>100</v>
      </c>
      <c r="G120" s="202">
        <f t="shared" si="8"/>
        <v>93431.633221652184</v>
      </c>
      <c r="H120" s="202">
        <f t="shared" si="9"/>
        <v>82859.69435137682</v>
      </c>
      <c r="I120" s="202">
        <f t="shared" si="10"/>
        <v>23357.908305413046</v>
      </c>
      <c r="J120" s="202">
        <f t="shared" si="11"/>
        <v>33929.84717568841</v>
      </c>
    </row>
    <row r="121" spans="1:10" x14ac:dyDescent="0.2">
      <c r="A121" s="228">
        <v>478.82963590269424</v>
      </c>
      <c r="B121" s="202">
        <f t="shared" si="6"/>
        <v>71824.445385404135</v>
      </c>
      <c r="C121" s="181">
        <f t="shared" si="7"/>
        <v>0</v>
      </c>
      <c r="D121" s="203">
        <v>5000</v>
      </c>
      <c r="E121" s="203">
        <v>120</v>
      </c>
      <c r="F121" s="203">
        <v>100</v>
      </c>
      <c r="G121" s="202">
        <f t="shared" si="8"/>
        <v>57459.556308323306</v>
      </c>
      <c r="H121" s="202">
        <f t="shared" si="9"/>
        <v>52882.963590269421</v>
      </c>
      <c r="I121" s="202">
        <f t="shared" si="10"/>
        <v>14364.889077080828</v>
      </c>
      <c r="J121" s="202">
        <f t="shared" si="11"/>
        <v>18941.481795134714</v>
      </c>
    </row>
    <row r="122" spans="1:10" x14ac:dyDescent="0.2">
      <c r="A122" s="228">
        <v>489.69061658237621</v>
      </c>
      <c r="B122" s="202">
        <f t="shared" si="6"/>
        <v>73453.592487356436</v>
      </c>
      <c r="C122" s="181">
        <f t="shared" si="7"/>
        <v>0</v>
      </c>
      <c r="D122" s="203">
        <v>5000</v>
      </c>
      <c r="E122" s="203">
        <v>120</v>
      </c>
      <c r="F122" s="203">
        <v>100</v>
      </c>
      <c r="G122" s="202">
        <f t="shared" si="8"/>
        <v>58762.873989885142</v>
      </c>
      <c r="H122" s="202">
        <f t="shared" si="9"/>
        <v>53969.061658237624</v>
      </c>
      <c r="I122" s="202">
        <f t="shared" si="10"/>
        <v>14690.718497471295</v>
      </c>
      <c r="J122" s="202">
        <f t="shared" si="11"/>
        <v>19484.530829118812</v>
      </c>
    </row>
    <row r="123" spans="1:10" x14ac:dyDescent="0.2">
      <c r="A123" s="228">
        <v>630.19289999743592</v>
      </c>
      <c r="B123" s="202">
        <f t="shared" si="6"/>
        <v>94528.934999615391</v>
      </c>
      <c r="C123" s="181">
        <f t="shared" si="7"/>
        <v>0</v>
      </c>
      <c r="D123" s="203">
        <v>5000</v>
      </c>
      <c r="E123" s="203">
        <v>120</v>
      </c>
      <c r="F123" s="203">
        <v>100</v>
      </c>
      <c r="G123" s="202">
        <f t="shared" si="8"/>
        <v>75623.147999692315</v>
      </c>
      <c r="H123" s="202">
        <f t="shared" si="9"/>
        <v>68019.289999743589</v>
      </c>
      <c r="I123" s="202">
        <f t="shared" si="10"/>
        <v>18905.786999923075</v>
      </c>
      <c r="J123" s="202">
        <f t="shared" si="11"/>
        <v>26509.644999871802</v>
      </c>
    </row>
    <row r="124" spans="1:10" x14ac:dyDescent="0.2">
      <c r="A124" s="228">
        <v>452.07025690566297</v>
      </c>
      <c r="B124" s="202">
        <f t="shared" si="6"/>
        <v>67810.538535849453</v>
      </c>
      <c r="C124" s="181">
        <f t="shared" si="7"/>
        <v>0</v>
      </c>
      <c r="D124" s="203">
        <v>5000</v>
      </c>
      <c r="E124" s="203">
        <v>120</v>
      </c>
      <c r="F124" s="203">
        <v>100</v>
      </c>
      <c r="G124" s="202">
        <f t="shared" si="8"/>
        <v>54248.430828679557</v>
      </c>
      <c r="H124" s="202">
        <f t="shared" si="9"/>
        <v>50207.025690566297</v>
      </c>
      <c r="I124" s="202">
        <f t="shared" si="10"/>
        <v>13562.107707169896</v>
      </c>
      <c r="J124" s="202">
        <f t="shared" si="11"/>
        <v>17603.512845283156</v>
      </c>
    </row>
    <row r="125" spans="1:10" x14ac:dyDescent="0.2">
      <c r="A125" s="228">
        <v>744.80781347714731</v>
      </c>
      <c r="B125" s="202">
        <f t="shared" si="6"/>
        <v>111721.1720215721</v>
      </c>
      <c r="C125" s="181">
        <f t="shared" si="7"/>
        <v>0</v>
      </c>
      <c r="D125" s="203">
        <v>5000</v>
      </c>
      <c r="E125" s="203">
        <v>120</v>
      </c>
      <c r="F125" s="203">
        <v>100</v>
      </c>
      <c r="G125" s="202">
        <f t="shared" si="8"/>
        <v>89376.937617257674</v>
      </c>
      <c r="H125" s="202">
        <f t="shared" si="9"/>
        <v>79480.781347714728</v>
      </c>
      <c r="I125" s="202">
        <f t="shared" si="10"/>
        <v>22344.234404314426</v>
      </c>
      <c r="J125" s="202">
        <f t="shared" si="11"/>
        <v>32240.390673857371</v>
      </c>
    </row>
    <row r="126" spans="1:10" x14ac:dyDescent="0.2">
      <c r="A126" s="228">
        <v>784.9211104143975</v>
      </c>
      <c r="B126" s="202">
        <f t="shared" si="6"/>
        <v>117738.16656215962</v>
      </c>
      <c r="C126" s="181">
        <f t="shared" si="7"/>
        <v>0</v>
      </c>
      <c r="D126" s="203">
        <v>5000</v>
      </c>
      <c r="E126" s="203">
        <v>120</v>
      </c>
      <c r="F126" s="203">
        <v>100</v>
      </c>
      <c r="G126" s="202">
        <f t="shared" si="8"/>
        <v>94190.533249727698</v>
      </c>
      <c r="H126" s="202">
        <f t="shared" si="9"/>
        <v>83492.111041439755</v>
      </c>
      <c r="I126" s="202">
        <f t="shared" si="10"/>
        <v>23547.633312431921</v>
      </c>
      <c r="J126" s="202">
        <f t="shared" si="11"/>
        <v>34246.055520719863</v>
      </c>
    </row>
    <row r="127" spans="1:10" x14ac:dyDescent="0.2">
      <c r="A127" s="228">
        <v>569.10273477858993</v>
      </c>
      <c r="B127" s="202">
        <f t="shared" si="6"/>
        <v>85365.410216788485</v>
      </c>
      <c r="C127" s="181">
        <f t="shared" si="7"/>
        <v>0</v>
      </c>
      <c r="D127" s="203">
        <v>5000</v>
      </c>
      <c r="E127" s="203">
        <v>120</v>
      </c>
      <c r="F127" s="203">
        <v>100</v>
      </c>
      <c r="G127" s="202">
        <f t="shared" si="8"/>
        <v>68292.328173430797</v>
      </c>
      <c r="H127" s="202">
        <f t="shared" si="9"/>
        <v>61910.273477858995</v>
      </c>
      <c r="I127" s="202">
        <f t="shared" si="10"/>
        <v>17073.082043357688</v>
      </c>
      <c r="J127" s="202">
        <f t="shared" si="11"/>
        <v>23455.13673892949</v>
      </c>
    </row>
    <row r="128" spans="1:10" x14ac:dyDescent="0.2">
      <c r="A128" s="228">
        <v>309.66342376063739</v>
      </c>
      <c r="B128" s="202">
        <f t="shared" si="6"/>
        <v>46449.513564095607</v>
      </c>
      <c r="C128" s="181">
        <f t="shared" si="7"/>
        <v>0</v>
      </c>
      <c r="D128" s="203">
        <v>5000</v>
      </c>
      <c r="E128" s="203">
        <v>120</v>
      </c>
      <c r="F128" s="203">
        <v>100</v>
      </c>
      <c r="G128" s="202">
        <f t="shared" si="8"/>
        <v>37159.610851276484</v>
      </c>
      <c r="H128" s="202">
        <f t="shared" si="9"/>
        <v>35966.342376063738</v>
      </c>
      <c r="I128" s="202">
        <f t="shared" si="10"/>
        <v>9289.9027128191228</v>
      </c>
      <c r="J128" s="202">
        <f t="shared" si="11"/>
        <v>10483.171188031869</v>
      </c>
    </row>
    <row r="129" spans="1:10" x14ac:dyDescent="0.2">
      <c r="A129" s="228">
        <v>713.16314503232161</v>
      </c>
      <c r="B129" s="202">
        <f t="shared" si="6"/>
        <v>106974.47175484824</v>
      </c>
      <c r="C129" s="181">
        <f t="shared" si="7"/>
        <v>0</v>
      </c>
      <c r="D129" s="203">
        <v>5000</v>
      </c>
      <c r="E129" s="203">
        <v>120</v>
      </c>
      <c r="F129" s="203">
        <v>100</v>
      </c>
      <c r="G129" s="202">
        <f t="shared" si="8"/>
        <v>85579.577403878589</v>
      </c>
      <c r="H129" s="202">
        <f t="shared" si="9"/>
        <v>76316.314503232163</v>
      </c>
      <c r="I129" s="202">
        <f t="shared" si="10"/>
        <v>21394.894350969655</v>
      </c>
      <c r="J129" s="202">
        <f t="shared" si="11"/>
        <v>30658.157251616081</v>
      </c>
    </row>
    <row r="130" spans="1:10" x14ac:dyDescent="0.2">
      <c r="A130" s="228">
        <v>532.97855822973816</v>
      </c>
      <c r="B130" s="202">
        <f t="shared" si="6"/>
        <v>79946.783734460725</v>
      </c>
      <c r="C130" s="181">
        <f t="shared" si="7"/>
        <v>0</v>
      </c>
      <c r="D130" s="203">
        <v>5000</v>
      </c>
      <c r="E130" s="203">
        <v>120</v>
      </c>
      <c r="F130" s="203">
        <v>100</v>
      </c>
      <c r="G130" s="202">
        <f t="shared" si="8"/>
        <v>63957.426987568579</v>
      </c>
      <c r="H130" s="202">
        <f t="shared" si="9"/>
        <v>58297.855822973812</v>
      </c>
      <c r="I130" s="202">
        <f t="shared" si="10"/>
        <v>15989.356746892146</v>
      </c>
      <c r="J130" s="202">
        <f t="shared" si="11"/>
        <v>21648.927911486913</v>
      </c>
    </row>
    <row r="131" spans="1:10" x14ac:dyDescent="0.2">
      <c r="A131" s="228">
        <v>370.62816720950798</v>
      </c>
      <c r="B131" s="202">
        <f t="shared" si="6"/>
        <v>55594.225081426193</v>
      </c>
      <c r="C131" s="181">
        <f t="shared" si="7"/>
        <v>0</v>
      </c>
      <c r="D131" s="203">
        <v>5000</v>
      </c>
      <c r="E131" s="203">
        <v>120</v>
      </c>
      <c r="F131" s="203">
        <v>100</v>
      </c>
      <c r="G131" s="202">
        <f t="shared" si="8"/>
        <v>44475.380065140955</v>
      </c>
      <c r="H131" s="202">
        <f t="shared" si="9"/>
        <v>42062.816720950796</v>
      </c>
      <c r="I131" s="202">
        <f t="shared" si="10"/>
        <v>11118.845016285239</v>
      </c>
      <c r="J131" s="202">
        <f t="shared" si="11"/>
        <v>13531.408360475398</v>
      </c>
    </row>
    <row r="132" spans="1:10" x14ac:dyDescent="0.2">
      <c r="A132" s="228">
        <v>547.60629020054182</v>
      </c>
      <c r="B132" s="202">
        <f t="shared" si="6"/>
        <v>82140.943530081277</v>
      </c>
      <c r="C132" s="181">
        <f t="shared" si="7"/>
        <v>0</v>
      </c>
      <c r="D132" s="203">
        <v>5000</v>
      </c>
      <c r="E132" s="203">
        <v>120</v>
      </c>
      <c r="F132" s="203">
        <v>100</v>
      </c>
      <c r="G132" s="202">
        <f t="shared" si="8"/>
        <v>65712.754824065021</v>
      </c>
      <c r="H132" s="202">
        <f t="shared" si="9"/>
        <v>59760.629020054184</v>
      </c>
      <c r="I132" s="202">
        <f t="shared" si="10"/>
        <v>16428.188706016255</v>
      </c>
      <c r="J132" s="202">
        <f t="shared" si="11"/>
        <v>22380.314510027092</v>
      </c>
    </row>
    <row r="133" spans="1:10" x14ac:dyDescent="0.2">
      <c r="A133" s="228">
        <v>218.91940050708101</v>
      </c>
      <c r="B133" s="202">
        <f t="shared" si="6"/>
        <v>32837.910076062151</v>
      </c>
      <c r="C133" s="181">
        <f t="shared" si="7"/>
        <v>0</v>
      </c>
      <c r="D133" s="203">
        <v>5000</v>
      </c>
      <c r="E133" s="203">
        <v>120</v>
      </c>
      <c r="F133" s="203">
        <v>100</v>
      </c>
      <c r="G133" s="202">
        <f t="shared" si="8"/>
        <v>26270.328060849723</v>
      </c>
      <c r="H133" s="202">
        <f t="shared" si="9"/>
        <v>26891.940050708101</v>
      </c>
      <c r="I133" s="202">
        <f t="shared" si="10"/>
        <v>6567.5820152124288</v>
      </c>
      <c r="J133" s="202">
        <f t="shared" si="11"/>
        <v>5945.9700253540504</v>
      </c>
    </row>
    <row r="134" spans="1:10" x14ac:dyDescent="0.2">
      <c r="A134" s="228">
        <v>778.36432251071756</v>
      </c>
      <c r="B134" s="202">
        <f t="shared" si="6"/>
        <v>116754.64837660763</v>
      </c>
      <c r="C134" s="181">
        <f t="shared" si="7"/>
        <v>0</v>
      </c>
      <c r="D134" s="203">
        <v>5000</v>
      </c>
      <c r="E134" s="203">
        <v>120</v>
      </c>
      <c r="F134" s="203">
        <v>100</v>
      </c>
      <c r="G134" s="202">
        <f t="shared" si="8"/>
        <v>93403.71870128611</v>
      </c>
      <c r="H134" s="202">
        <f t="shared" si="9"/>
        <v>82836.432251071761</v>
      </c>
      <c r="I134" s="202">
        <f t="shared" si="10"/>
        <v>23350.929675321517</v>
      </c>
      <c r="J134" s="202">
        <f t="shared" si="11"/>
        <v>33918.216125535866</v>
      </c>
    </row>
    <row r="135" spans="1:10" x14ac:dyDescent="0.2">
      <c r="A135" s="228">
        <v>769.16843763048223</v>
      </c>
      <c r="B135" s="202">
        <f t="shared" si="6"/>
        <v>115375.26564457234</v>
      </c>
      <c r="C135" s="181">
        <f t="shared" si="7"/>
        <v>0</v>
      </c>
      <c r="D135" s="203">
        <v>5000</v>
      </c>
      <c r="E135" s="203">
        <v>120</v>
      </c>
      <c r="F135" s="203">
        <v>100</v>
      </c>
      <c r="G135" s="202">
        <f t="shared" si="8"/>
        <v>92300.21251565787</v>
      </c>
      <c r="H135" s="202">
        <f t="shared" si="9"/>
        <v>81916.843763048222</v>
      </c>
      <c r="I135" s="202">
        <f t="shared" si="10"/>
        <v>23075.053128914471</v>
      </c>
      <c r="J135" s="202">
        <f t="shared" si="11"/>
        <v>33458.421881524118</v>
      </c>
    </row>
    <row r="136" spans="1:10" x14ac:dyDescent="0.2">
      <c r="A136" s="228">
        <v>413.93125551470149</v>
      </c>
      <c r="B136" s="202">
        <f t="shared" si="6"/>
        <v>62089.688327205222</v>
      </c>
      <c r="C136" s="181">
        <f t="shared" si="7"/>
        <v>0</v>
      </c>
      <c r="D136" s="203">
        <v>5000</v>
      </c>
      <c r="E136" s="203">
        <v>120</v>
      </c>
      <c r="F136" s="203">
        <v>100</v>
      </c>
      <c r="G136" s="202">
        <f t="shared" si="8"/>
        <v>49671.750661764177</v>
      </c>
      <c r="H136" s="202">
        <f t="shared" si="9"/>
        <v>46393.125551470148</v>
      </c>
      <c r="I136" s="202">
        <f t="shared" si="10"/>
        <v>12417.937665441044</v>
      </c>
      <c r="J136" s="202">
        <f t="shared" si="11"/>
        <v>15696.562775735074</v>
      </c>
    </row>
    <row r="137" spans="1:10" x14ac:dyDescent="0.2">
      <c r="A137" s="228">
        <v>542.6114355878027</v>
      </c>
      <c r="B137" s="202">
        <f t="shared" si="6"/>
        <v>81391.715338170412</v>
      </c>
      <c r="C137" s="181">
        <f t="shared" si="7"/>
        <v>0</v>
      </c>
      <c r="D137" s="203">
        <v>5000</v>
      </c>
      <c r="E137" s="203">
        <v>120</v>
      </c>
      <c r="F137" s="203">
        <v>100</v>
      </c>
      <c r="G137" s="202">
        <f t="shared" si="8"/>
        <v>65113.372270536325</v>
      </c>
      <c r="H137" s="202">
        <f t="shared" si="9"/>
        <v>59261.14355878027</v>
      </c>
      <c r="I137" s="202">
        <f t="shared" si="10"/>
        <v>16278.343067634087</v>
      </c>
      <c r="J137" s="202">
        <f t="shared" si="11"/>
        <v>22130.571779390142</v>
      </c>
    </row>
    <row r="138" spans="1:10" x14ac:dyDescent="0.2">
      <c r="A138" s="228">
        <v>270.39792419895434</v>
      </c>
      <c r="B138" s="202">
        <f t="shared" si="6"/>
        <v>40559.688629843149</v>
      </c>
      <c r="C138" s="181">
        <f t="shared" si="7"/>
        <v>0</v>
      </c>
      <c r="D138" s="203">
        <v>5000</v>
      </c>
      <c r="E138" s="203">
        <v>120</v>
      </c>
      <c r="F138" s="203">
        <v>100</v>
      </c>
      <c r="G138" s="202">
        <f t="shared" si="8"/>
        <v>32447.750903874519</v>
      </c>
      <c r="H138" s="202">
        <f t="shared" si="9"/>
        <v>32039.792419895435</v>
      </c>
      <c r="I138" s="202">
        <f t="shared" si="10"/>
        <v>8111.9377259686298</v>
      </c>
      <c r="J138" s="202">
        <f t="shared" si="11"/>
        <v>8519.8962099477139</v>
      </c>
    </row>
    <row r="139" spans="1:10" x14ac:dyDescent="0.2">
      <c r="A139" s="228">
        <v>777.91201182543864</v>
      </c>
      <c r="B139" s="202">
        <f t="shared" si="6"/>
        <v>116686.80177381579</v>
      </c>
      <c r="C139" s="181">
        <f t="shared" si="7"/>
        <v>0</v>
      </c>
      <c r="D139" s="203">
        <v>5000</v>
      </c>
      <c r="E139" s="203">
        <v>120</v>
      </c>
      <c r="F139" s="203">
        <v>100</v>
      </c>
      <c r="G139" s="202">
        <f t="shared" si="8"/>
        <v>93349.441419052629</v>
      </c>
      <c r="H139" s="202">
        <f t="shared" si="9"/>
        <v>82791.201182543868</v>
      </c>
      <c r="I139" s="202">
        <f t="shared" si="10"/>
        <v>23337.360354763165</v>
      </c>
      <c r="J139" s="202">
        <f t="shared" si="11"/>
        <v>33895.600591271927</v>
      </c>
    </row>
    <row r="140" spans="1:10" x14ac:dyDescent="0.2">
      <c r="A140" s="228">
        <v>367.18275014645548</v>
      </c>
      <c r="B140" s="202">
        <f t="shared" si="6"/>
        <v>55077.412521968319</v>
      </c>
      <c r="C140" s="181">
        <f t="shared" si="7"/>
        <v>0</v>
      </c>
      <c r="D140" s="203">
        <v>5000</v>
      </c>
      <c r="E140" s="203">
        <v>120</v>
      </c>
      <c r="F140" s="203">
        <v>100</v>
      </c>
      <c r="G140" s="202">
        <f t="shared" si="8"/>
        <v>44061.930017574654</v>
      </c>
      <c r="H140" s="202">
        <f t="shared" si="9"/>
        <v>41718.275014645551</v>
      </c>
      <c r="I140" s="202">
        <f t="shared" si="10"/>
        <v>11015.482504393665</v>
      </c>
      <c r="J140" s="202">
        <f t="shared" si="11"/>
        <v>13359.137507322768</v>
      </c>
    </row>
    <row r="141" spans="1:10" x14ac:dyDescent="0.2">
      <c r="A141" s="228">
        <v>240.48171147726555</v>
      </c>
      <c r="B141" s="202">
        <f t="shared" ref="B141:B204" si="12">A141*$B$4</f>
        <v>36072.256721589831</v>
      </c>
      <c r="C141" s="181">
        <f t="shared" ref="C141:C204" si="13">$B$6</f>
        <v>0</v>
      </c>
      <c r="D141" s="203">
        <v>5000</v>
      </c>
      <c r="E141" s="203">
        <v>120</v>
      </c>
      <c r="F141" s="203">
        <v>100</v>
      </c>
      <c r="G141" s="202">
        <f t="shared" ref="G141:G204" si="14">C141+ (E141*A141)</f>
        <v>28857.805377271867</v>
      </c>
      <c r="H141" s="202">
        <f t="shared" ref="H141:H204" si="15">D141+(F141*A141)</f>
        <v>29048.171147726556</v>
      </c>
      <c r="I141" s="202">
        <f t="shared" ref="I141:I204" si="16">B141-G141</f>
        <v>7214.451344317964</v>
      </c>
      <c r="J141" s="202">
        <f t="shared" ref="J141:J204" si="17">B141-H141</f>
        <v>7024.0855738632745</v>
      </c>
    </row>
    <row r="142" spans="1:10" x14ac:dyDescent="0.2">
      <c r="A142" s="228">
        <v>776.1247984022483</v>
      </c>
      <c r="B142" s="202">
        <f t="shared" si="12"/>
        <v>116418.71976033725</v>
      </c>
      <c r="C142" s="181">
        <f t="shared" si="13"/>
        <v>0</v>
      </c>
      <c r="D142" s="203">
        <v>5000</v>
      </c>
      <c r="E142" s="203">
        <v>120</v>
      </c>
      <c r="F142" s="203">
        <v>100</v>
      </c>
      <c r="G142" s="202">
        <f t="shared" si="14"/>
        <v>93134.975808269795</v>
      </c>
      <c r="H142" s="202">
        <f t="shared" si="15"/>
        <v>82612.479840224827</v>
      </c>
      <c r="I142" s="202">
        <f t="shared" si="16"/>
        <v>23283.743952067452</v>
      </c>
      <c r="J142" s="202">
        <f t="shared" si="17"/>
        <v>33806.239920112421</v>
      </c>
    </row>
    <row r="143" spans="1:10" x14ac:dyDescent="0.2">
      <c r="A143" s="228">
        <v>329.48674658755152</v>
      </c>
      <c r="B143" s="202">
        <f t="shared" si="12"/>
        <v>49423.011988132726</v>
      </c>
      <c r="C143" s="181">
        <f t="shared" si="13"/>
        <v>0</v>
      </c>
      <c r="D143" s="203">
        <v>5000</v>
      </c>
      <c r="E143" s="203">
        <v>120</v>
      </c>
      <c r="F143" s="203">
        <v>100</v>
      </c>
      <c r="G143" s="202">
        <f t="shared" si="14"/>
        <v>39538.409590506184</v>
      </c>
      <c r="H143" s="202">
        <f t="shared" si="15"/>
        <v>37948.674658755153</v>
      </c>
      <c r="I143" s="202">
        <f t="shared" si="16"/>
        <v>9884.6023976265424</v>
      </c>
      <c r="J143" s="202">
        <f t="shared" si="17"/>
        <v>11474.337329377573</v>
      </c>
    </row>
    <row r="144" spans="1:10" x14ac:dyDescent="0.2">
      <c r="A144" s="228">
        <v>283.74989697884297</v>
      </c>
      <c r="B144" s="202">
        <f t="shared" si="12"/>
        <v>42562.484546826447</v>
      </c>
      <c r="C144" s="181">
        <f t="shared" si="13"/>
        <v>0</v>
      </c>
      <c r="D144" s="203">
        <v>5000</v>
      </c>
      <c r="E144" s="203">
        <v>120</v>
      </c>
      <c r="F144" s="203">
        <v>100</v>
      </c>
      <c r="G144" s="202">
        <f t="shared" si="14"/>
        <v>34049.987637461156</v>
      </c>
      <c r="H144" s="202">
        <f t="shared" si="15"/>
        <v>33374.989697884295</v>
      </c>
      <c r="I144" s="202">
        <f t="shared" si="16"/>
        <v>8512.4969093652908</v>
      </c>
      <c r="J144" s="202">
        <f t="shared" si="17"/>
        <v>9187.4948489421513</v>
      </c>
    </row>
    <row r="145" spans="1:10" x14ac:dyDescent="0.2">
      <c r="A145" s="228">
        <v>784.51852341392942</v>
      </c>
      <c r="B145" s="202">
        <f t="shared" si="12"/>
        <v>117677.77851208941</v>
      </c>
      <c r="C145" s="181">
        <f t="shared" si="13"/>
        <v>0</v>
      </c>
      <c r="D145" s="203">
        <v>5000</v>
      </c>
      <c r="E145" s="203">
        <v>120</v>
      </c>
      <c r="F145" s="203">
        <v>100</v>
      </c>
      <c r="G145" s="202">
        <f t="shared" si="14"/>
        <v>94142.222809671526</v>
      </c>
      <c r="H145" s="202">
        <f t="shared" si="15"/>
        <v>83451.852341392936</v>
      </c>
      <c r="I145" s="202">
        <f t="shared" si="16"/>
        <v>23535.555702417885</v>
      </c>
      <c r="J145" s="202">
        <f t="shared" si="17"/>
        <v>34225.926170696475</v>
      </c>
    </row>
    <row r="146" spans="1:10" x14ac:dyDescent="0.2">
      <c r="A146" s="228">
        <v>402.82301791143743</v>
      </c>
      <c r="B146" s="202">
        <f t="shared" si="12"/>
        <v>60423.452686715616</v>
      </c>
      <c r="C146" s="181">
        <f t="shared" si="13"/>
        <v>0</v>
      </c>
      <c r="D146" s="203">
        <v>5000</v>
      </c>
      <c r="E146" s="203">
        <v>120</v>
      </c>
      <c r="F146" s="203">
        <v>100</v>
      </c>
      <c r="G146" s="202">
        <f t="shared" si="14"/>
        <v>48338.762149372495</v>
      </c>
      <c r="H146" s="202">
        <f t="shared" si="15"/>
        <v>45282.301791143742</v>
      </c>
      <c r="I146" s="202">
        <f t="shared" si="16"/>
        <v>12084.690537343122</v>
      </c>
      <c r="J146" s="202">
        <f t="shared" si="17"/>
        <v>15141.150895571875</v>
      </c>
    </row>
    <row r="147" spans="1:10" x14ac:dyDescent="0.2">
      <c r="A147" s="228">
        <v>446.46203752908019</v>
      </c>
      <c r="B147" s="202">
        <f t="shared" si="12"/>
        <v>66969.305629362032</v>
      </c>
      <c r="C147" s="181">
        <f t="shared" si="13"/>
        <v>0</v>
      </c>
      <c r="D147" s="203">
        <v>5000</v>
      </c>
      <c r="E147" s="203">
        <v>120</v>
      </c>
      <c r="F147" s="203">
        <v>100</v>
      </c>
      <c r="G147" s="202">
        <f t="shared" si="14"/>
        <v>53575.44450348962</v>
      </c>
      <c r="H147" s="202">
        <f t="shared" si="15"/>
        <v>49646.203752908019</v>
      </c>
      <c r="I147" s="202">
        <f t="shared" si="16"/>
        <v>13393.861125872412</v>
      </c>
      <c r="J147" s="202">
        <f t="shared" si="17"/>
        <v>17323.101876454013</v>
      </c>
    </row>
    <row r="148" spans="1:10" x14ac:dyDescent="0.2">
      <c r="A148" s="228">
        <v>687.46475125079269</v>
      </c>
      <c r="B148" s="202">
        <f t="shared" si="12"/>
        <v>103119.7126876189</v>
      </c>
      <c r="C148" s="181">
        <f t="shared" si="13"/>
        <v>0</v>
      </c>
      <c r="D148" s="203">
        <v>5000</v>
      </c>
      <c r="E148" s="203">
        <v>120</v>
      </c>
      <c r="F148" s="203">
        <v>100</v>
      </c>
      <c r="G148" s="202">
        <f t="shared" si="14"/>
        <v>82495.770150095123</v>
      </c>
      <c r="H148" s="202">
        <f t="shared" si="15"/>
        <v>73746.475125079276</v>
      </c>
      <c r="I148" s="202">
        <f t="shared" si="16"/>
        <v>20623.942537523777</v>
      </c>
      <c r="J148" s="202">
        <f t="shared" si="17"/>
        <v>29373.237562539623</v>
      </c>
    </row>
    <row r="149" spans="1:10" x14ac:dyDescent="0.2">
      <c r="A149" s="228">
        <v>620.07427207197725</v>
      </c>
      <c r="B149" s="202">
        <f t="shared" si="12"/>
        <v>93011.140810796584</v>
      </c>
      <c r="C149" s="181">
        <f t="shared" si="13"/>
        <v>0</v>
      </c>
      <c r="D149" s="203">
        <v>5000</v>
      </c>
      <c r="E149" s="203">
        <v>120</v>
      </c>
      <c r="F149" s="203">
        <v>100</v>
      </c>
      <c r="G149" s="202">
        <f t="shared" si="14"/>
        <v>74408.91264863727</v>
      </c>
      <c r="H149" s="202">
        <f t="shared" si="15"/>
        <v>67007.427207197732</v>
      </c>
      <c r="I149" s="202">
        <f t="shared" si="16"/>
        <v>18602.228162159314</v>
      </c>
      <c r="J149" s="202">
        <f t="shared" si="17"/>
        <v>26003.713603598851</v>
      </c>
    </row>
    <row r="150" spans="1:10" x14ac:dyDescent="0.2">
      <c r="A150" s="228">
        <v>788.29071372202168</v>
      </c>
      <c r="B150" s="202">
        <f t="shared" si="12"/>
        <v>118243.60705830326</v>
      </c>
      <c r="C150" s="181">
        <f t="shared" si="13"/>
        <v>0</v>
      </c>
      <c r="D150" s="203">
        <v>5000</v>
      </c>
      <c r="E150" s="203">
        <v>120</v>
      </c>
      <c r="F150" s="203">
        <v>100</v>
      </c>
      <c r="G150" s="202">
        <f t="shared" si="14"/>
        <v>94594.885646642608</v>
      </c>
      <c r="H150" s="202">
        <f t="shared" si="15"/>
        <v>83829.071372202161</v>
      </c>
      <c r="I150" s="202">
        <f t="shared" si="16"/>
        <v>23648.721411660648</v>
      </c>
      <c r="J150" s="202">
        <f t="shared" si="17"/>
        <v>34414.535686101095</v>
      </c>
    </row>
    <row r="151" spans="1:10" x14ac:dyDescent="0.2">
      <c r="A151" s="228">
        <v>202.02552601789381</v>
      </c>
      <c r="B151" s="202">
        <f t="shared" si="12"/>
        <v>30303.828902684072</v>
      </c>
      <c r="C151" s="181">
        <f t="shared" si="13"/>
        <v>0</v>
      </c>
      <c r="D151" s="203">
        <v>5000</v>
      </c>
      <c r="E151" s="203">
        <v>120</v>
      </c>
      <c r="F151" s="203">
        <v>100</v>
      </c>
      <c r="G151" s="202">
        <f t="shared" si="14"/>
        <v>24243.063122147258</v>
      </c>
      <c r="H151" s="202">
        <f t="shared" si="15"/>
        <v>25202.552601789383</v>
      </c>
      <c r="I151" s="202">
        <f t="shared" si="16"/>
        <v>6060.7657805368144</v>
      </c>
      <c r="J151" s="202">
        <f t="shared" si="17"/>
        <v>5101.2763008946895</v>
      </c>
    </row>
    <row r="152" spans="1:10" x14ac:dyDescent="0.2">
      <c r="A152" s="228">
        <v>643.01578274137148</v>
      </c>
      <c r="B152" s="202">
        <f t="shared" si="12"/>
        <v>96452.36741120572</v>
      </c>
      <c r="C152" s="181">
        <f t="shared" si="13"/>
        <v>0</v>
      </c>
      <c r="D152" s="203">
        <v>5000</v>
      </c>
      <c r="E152" s="203">
        <v>120</v>
      </c>
      <c r="F152" s="203">
        <v>100</v>
      </c>
      <c r="G152" s="202">
        <f t="shared" si="14"/>
        <v>77161.893928964579</v>
      </c>
      <c r="H152" s="202">
        <f t="shared" si="15"/>
        <v>69301.578274137151</v>
      </c>
      <c r="I152" s="202">
        <f t="shared" si="16"/>
        <v>19290.473482241141</v>
      </c>
      <c r="J152" s="202">
        <f t="shared" si="17"/>
        <v>27150.789137068568</v>
      </c>
    </row>
    <row r="153" spans="1:10" x14ac:dyDescent="0.2">
      <c r="A153" s="228">
        <v>566.26053422980965</v>
      </c>
      <c r="B153" s="202">
        <f t="shared" si="12"/>
        <v>84939.080134471442</v>
      </c>
      <c r="C153" s="181">
        <f t="shared" si="13"/>
        <v>0</v>
      </c>
      <c r="D153" s="203">
        <v>5000</v>
      </c>
      <c r="E153" s="203">
        <v>120</v>
      </c>
      <c r="F153" s="203">
        <v>100</v>
      </c>
      <c r="G153" s="202">
        <f t="shared" si="14"/>
        <v>67951.264107577153</v>
      </c>
      <c r="H153" s="202">
        <f t="shared" si="15"/>
        <v>61626.053422980964</v>
      </c>
      <c r="I153" s="202">
        <f t="shared" si="16"/>
        <v>16987.816026894288</v>
      </c>
      <c r="J153" s="202">
        <f t="shared" si="17"/>
        <v>23313.026711490478</v>
      </c>
    </row>
    <row r="154" spans="1:10" x14ac:dyDescent="0.2">
      <c r="A154" s="228">
        <v>540.79880041107481</v>
      </c>
      <c r="B154" s="202">
        <f t="shared" si="12"/>
        <v>81119.820061661216</v>
      </c>
      <c r="C154" s="181">
        <f t="shared" si="13"/>
        <v>0</v>
      </c>
      <c r="D154" s="203">
        <v>5000</v>
      </c>
      <c r="E154" s="203">
        <v>120</v>
      </c>
      <c r="F154" s="203">
        <v>100</v>
      </c>
      <c r="G154" s="202">
        <f t="shared" si="14"/>
        <v>64895.856049328977</v>
      </c>
      <c r="H154" s="202">
        <f t="shared" si="15"/>
        <v>59079.880041107477</v>
      </c>
      <c r="I154" s="202">
        <f t="shared" si="16"/>
        <v>16223.964012332239</v>
      </c>
      <c r="J154" s="202">
        <f t="shared" si="17"/>
        <v>22039.940020553739</v>
      </c>
    </row>
    <row r="155" spans="1:10" x14ac:dyDescent="0.2">
      <c r="A155" s="228">
        <v>405.43850893407995</v>
      </c>
      <c r="B155" s="202">
        <f t="shared" si="12"/>
        <v>60815.776340111996</v>
      </c>
      <c r="C155" s="181">
        <f t="shared" si="13"/>
        <v>0</v>
      </c>
      <c r="D155" s="203">
        <v>5000</v>
      </c>
      <c r="E155" s="203">
        <v>120</v>
      </c>
      <c r="F155" s="203">
        <v>100</v>
      </c>
      <c r="G155" s="202">
        <f t="shared" si="14"/>
        <v>48652.621072089591</v>
      </c>
      <c r="H155" s="202">
        <f t="shared" si="15"/>
        <v>45543.850893407995</v>
      </c>
      <c r="I155" s="202">
        <f t="shared" si="16"/>
        <v>12163.155268022405</v>
      </c>
      <c r="J155" s="202">
        <f t="shared" si="17"/>
        <v>15271.925446704001</v>
      </c>
    </row>
    <row r="156" spans="1:10" x14ac:dyDescent="0.2">
      <c r="A156" s="228">
        <v>605.01965508098704</v>
      </c>
      <c r="B156" s="202">
        <f t="shared" si="12"/>
        <v>90752.948262148057</v>
      </c>
      <c r="C156" s="181">
        <f t="shared" si="13"/>
        <v>0</v>
      </c>
      <c r="D156" s="203">
        <v>5000</v>
      </c>
      <c r="E156" s="203">
        <v>120</v>
      </c>
      <c r="F156" s="203">
        <v>100</v>
      </c>
      <c r="G156" s="202">
        <f t="shared" si="14"/>
        <v>72602.358609718445</v>
      </c>
      <c r="H156" s="202">
        <f t="shared" si="15"/>
        <v>65501.965508098707</v>
      </c>
      <c r="I156" s="202">
        <f t="shared" si="16"/>
        <v>18150.589652429611</v>
      </c>
      <c r="J156" s="202">
        <f t="shared" si="17"/>
        <v>25250.98275404935</v>
      </c>
    </row>
    <row r="157" spans="1:10" x14ac:dyDescent="0.2">
      <c r="A157" s="228">
        <v>365.34294614817151</v>
      </c>
      <c r="B157" s="202">
        <f t="shared" si="12"/>
        <v>54801.441922225727</v>
      </c>
      <c r="C157" s="181">
        <f t="shared" si="13"/>
        <v>0</v>
      </c>
      <c r="D157" s="203">
        <v>5000</v>
      </c>
      <c r="E157" s="203">
        <v>120</v>
      </c>
      <c r="F157" s="203">
        <v>100</v>
      </c>
      <c r="G157" s="202">
        <f t="shared" si="14"/>
        <v>43841.153537780578</v>
      </c>
      <c r="H157" s="202">
        <f t="shared" si="15"/>
        <v>41534.294614817154</v>
      </c>
      <c r="I157" s="202">
        <f t="shared" si="16"/>
        <v>10960.28838444515</v>
      </c>
      <c r="J157" s="202">
        <f t="shared" si="17"/>
        <v>13267.147307408573</v>
      </c>
    </row>
    <row r="158" spans="1:10" x14ac:dyDescent="0.2">
      <c r="A158" s="228">
        <v>518.89591231890768</v>
      </c>
      <c r="B158" s="202">
        <f t="shared" si="12"/>
        <v>77834.386847836155</v>
      </c>
      <c r="C158" s="181">
        <f t="shared" si="13"/>
        <v>0</v>
      </c>
      <c r="D158" s="203">
        <v>5000</v>
      </c>
      <c r="E158" s="203">
        <v>120</v>
      </c>
      <c r="F158" s="203">
        <v>100</v>
      </c>
      <c r="G158" s="202">
        <f t="shared" si="14"/>
        <v>62267.509478268919</v>
      </c>
      <c r="H158" s="202">
        <f t="shared" si="15"/>
        <v>56889.591231890765</v>
      </c>
      <c r="I158" s="202">
        <f t="shared" si="16"/>
        <v>15566.877369567235</v>
      </c>
      <c r="J158" s="202">
        <f t="shared" si="17"/>
        <v>20944.79561594539</v>
      </c>
    </row>
    <row r="159" spans="1:10" x14ac:dyDescent="0.2">
      <c r="A159" s="228">
        <v>683.59834388066008</v>
      </c>
      <c r="B159" s="202">
        <f t="shared" si="12"/>
        <v>102539.75158209901</v>
      </c>
      <c r="C159" s="181">
        <f t="shared" si="13"/>
        <v>0</v>
      </c>
      <c r="D159" s="203">
        <v>5000</v>
      </c>
      <c r="E159" s="203">
        <v>120</v>
      </c>
      <c r="F159" s="203">
        <v>100</v>
      </c>
      <c r="G159" s="202">
        <f t="shared" si="14"/>
        <v>82031.801265679213</v>
      </c>
      <c r="H159" s="202">
        <f t="shared" si="15"/>
        <v>73359.83438806601</v>
      </c>
      <c r="I159" s="202">
        <f t="shared" si="16"/>
        <v>20507.950316419796</v>
      </c>
      <c r="J159" s="202">
        <f t="shared" si="17"/>
        <v>29179.917194032998</v>
      </c>
    </row>
    <row r="160" spans="1:10" x14ac:dyDescent="0.2">
      <c r="A160" s="228">
        <v>437.36560225364082</v>
      </c>
      <c r="B160" s="202">
        <f t="shared" si="12"/>
        <v>65604.840338046124</v>
      </c>
      <c r="C160" s="181">
        <f t="shared" si="13"/>
        <v>0</v>
      </c>
      <c r="D160" s="203">
        <v>5000</v>
      </c>
      <c r="E160" s="203">
        <v>120</v>
      </c>
      <c r="F160" s="203">
        <v>100</v>
      </c>
      <c r="G160" s="202">
        <f t="shared" si="14"/>
        <v>52483.872270436899</v>
      </c>
      <c r="H160" s="202">
        <f t="shared" si="15"/>
        <v>48736.560225364083</v>
      </c>
      <c r="I160" s="202">
        <f t="shared" si="16"/>
        <v>13120.968067609225</v>
      </c>
      <c r="J160" s="202">
        <f t="shared" si="17"/>
        <v>16868.280112682041</v>
      </c>
    </row>
    <row r="161" spans="1:10" x14ac:dyDescent="0.2">
      <c r="A161" s="228">
        <v>203.67707694120568</v>
      </c>
      <c r="B161" s="202">
        <f t="shared" si="12"/>
        <v>30551.561541180854</v>
      </c>
      <c r="C161" s="181">
        <f t="shared" si="13"/>
        <v>0</v>
      </c>
      <c r="D161" s="203">
        <v>5000</v>
      </c>
      <c r="E161" s="203">
        <v>120</v>
      </c>
      <c r="F161" s="203">
        <v>100</v>
      </c>
      <c r="G161" s="202">
        <f t="shared" si="14"/>
        <v>24441.249232944683</v>
      </c>
      <c r="H161" s="202">
        <f t="shared" si="15"/>
        <v>25367.707694120567</v>
      </c>
      <c r="I161" s="202">
        <f t="shared" si="16"/>
        <v>6110.3123082361708</v>
      </c>
      <c r="J161" s="202">
        <f t="shared" si="17"/>
        <v>5183.8538470602871</v>
      </c>
    </row>
    <row r="162" spans="1:10" x14ac:dyDescent="0.2">
      <c r="A162" s="228">
        <v>200.63215084403387</v>
      </c>
      <c r="B162" s="202">
        <f t="shared" si="12"/>
        <v>30094.822626605081</v>
      </c>
      <c r="C162" s="181">
        <f t="shared" si="13"/>
        <v>0</v>
      </c>
      <c r="D162" s="203">
        <v>5000</v>
      </c>
      <c r="E162" s="203">
        <v>120</v>
      </c>
      <c r="F162" s="203">
        <v>100</v>
      </c>
      <c r="G162" s="202">
        <f t="shared" si="14"/>
        <v>24075.858101284066</v>
      </c>
      <c r="H162" s="202">
        <f t="shared" si="15"/>
        <v>25063.215084403386</v>
      </c>
      <c r="I162" s="202">
        <f t="shared" si="16"/>
        <v>6018.9645253210147</v>
      </c>
      <c r="J162" s="202">
        <f t="shared" si="17"/>
        <v>5031.6075422016947</v>
      </c>
    </row>
    <row r="163" spans="1:10" x14ac:dyDescent="0.2">
      <c r="A163" s="228">
        <v>624.55923567738353</v>
      </c>
      <c r="B163" s="202">
        <f t="shared" si="12"/>
        <v>93683.885351607532</v>
      </c>
      <c r="C163" s="181">
        <f t="shared" si="13"/>
        <v>0</v>
      </c>
      <c r="D163" s="203">
        <v>5000</v>
      </c>
      <c r="E163" s="203">
        <v>120</v>
      </c>
      <c r="F163" s="203">
        <v>100</v>
      </c>
      <c r="G163" s="202">
        <f t="shared" si="14"/>
        <v>74947.108281286026</v>
      </c>
      <c r="H163" s="202">
        <f t="shared" si="15"/>
        <v>67455.923567738355</v>
      </c>
      <c r="I163" s="202">
        <f t="shared" si="16"/>
        <v>18736.777070321506</v>
      </c>
      <c r="J163" s="202">
        <f t="shared" si="17"/>
        <v>26227.961783869177</v>
      </c>
    </row>
    <row r="164" spans="1:10" x14ac:dyDescent="0.2">
      <c r="A164" s="228">
        <v>567.0740297842184</v>
      </c>
      <c r="B164" s="202">
        <f t="shared" si="12"/>
        <v>85061.104467632758</v>
      </c>
      <c r="C164" s="181">
        <f t="shared" si="13"/>
        <v>0</v>
      </c>
      <c r="D164" s="203">
        <v>5000</v>
      </c>
      <c r="E164" s="203">
        <v>120</v>
      </c>
      <c r="F164" s="203">
        <v>100</v>
      </c>
      <c r="G164" s="202">
        <f t="shared" si="14"/>
        <v>68048.883574106207</v>
      </c>
      <c r="H164" s="202">
        <f t="shared" si="15"/>
        <v>61707.402978421836</v>
      </c>
      <c r="I164" s="202">
        <f t="shared" si="16"/>
        <v>17012.220893526552</v>
      </c>
      <c r="J164" s="202">
        <f t="shared" si="17"/>
        <v>23353.701489210922</v>
      </c>
    </row>
    <row r="165" spans="1:10" x14ac:dyDescent="0.2">
      <c r="A165" s="228">
        <v>413.21858335901919</v>
      </c>
      <c r="B165" s="202">
        <f t="shared" si="12"/>
        <v>61982.78750385288</v>
      </c>
      <c r="C165" s="181">
        <f t="shared" si="13"/>
        <v>0</v>
      </c>
      <c r="D165" s="203">
        <v>5000</v>
      </c>
      <c r="E165" s="203">
        <v>120</v>
      </c>
      <c r="F165" s="203">
        <v>100</v>
      </c>
      <c r="G165" s="202">
        <f t="shared" si="14"/>
        <v>49586.230003082303</v>
      </c>
      <c r="H165" s="202">
        <f t="shared" si="15"/>
        <v>46321.858335901918</v>
      </c>
      <c r="I165" s="202">
        <f t="shared" si="16"/>
        <v>12396.557500770577</v>
      </c>
      <c r="J165" s="202">
        <f t="shared" si="17"/>
        <v>15660.929167950962</v>
      </c>
    </row>
    <row r="166" spans="1:10" x14ac:dyDescent="0.2">
      <c r="A166" s="228">
        <v>564.73051503520946</v>
      </c>
      <c r="B166" s="202">
        <f t="shared" si="12"/>
        <v>84709.577255281416</v>
      </c>
      <c r="C166" s="181">
        <f t="shared" si="13"/>
        <v>0</v>
      </c>
      <c r="D166" s="203">
        <v>5000</v>
      </c>
      <c r="E166" s="203">
        <v>120</v>
      </c>
      <c r="F166" s="203">
        <v>100</v>
      </c>
      <c r="G166" s="202">
        <f t="shared" si="14"/>
        <v>67767.661804225136</v>
      </c>
      <c r="H166" s="202">
        <f t="shared" si="15"/>
        <v>61473.051503520946</v>
      </c>
      <c r="I166" s="202">
        <f t="shared" si="16"/>
        <v>16941.91545105628</v>
      </c>
      <c r="J166" s="202">
        <f t="shared" si="17"/>
        <v>23236.52575176047</v>
      </c>
    </row>
    <row r="167" spans="1:10" x14ac:dyDescent="0.2">
      <c r="A167" s="228">
        <v>625.766196765828</v>
      </c>
      <c r="B167" s="202">
        <f t="shared" si="12"/>
        <v>93864.929514874195</v>
      </c>
      <c r="C167" s="181">
        <f t="shared" si="13"/>
        <v>0</v>
      </c>
      <c r="D167" s="203">
        <v>5000</v>
      </c>
      <c r="E167" s="203">
        <v>120</v>
      </c>
      <c r="F167" s="203">
        <v>100</v>
      </c>
      <c r="G167" s="202">
        <f t="shared" si="14"/>
        <v>75091.943611899362</v>
      </c>
      <c r="H167" s="202">
        <f t="shared" si="15"/>
        <v>67576.619676582806</v>
      </c>
      <c r="I167" s="202">
        <f t="shared" si="16"/>
        <v>18772.985902974833</v>
      </c>
      <c r="J167" s="202">
        <f t="shared" si="17"/>
        <v>26288.309838291389</v>
      </c>
    </row>
    <row r="168" spans="1:10" x14ac:dyDescent="0.2">
      <c r="A168" s="228">
        <v>452.46904327183449</v>
      </c>
      <c r="B168" s="202">
        <f t="shared" si="12"/>
        <v>67870.356490775172</v>
      </c>
      <c r="C168" s="181">
        <f t="shared" si="13"/>
        <v>0</v>
      </c>
      <c r="D168" s="203">
        <v>5000</v>
      </c>
      <c r="E168" s="203">
        <v>120</v>
      </c>
      <c r="F168" s="203">
        <v>100</v>
      </c>
      <c r="G168" s="202">
        <f t="shared" si="14"/>
        <v>54296.28519262014</v>
      </c>
      <c r="H168" s="202">
        <f t="shared" si="15"/>
        <v>50246.904327183453</v>
      </c>
      <c r="I168" s="202">
        <f t="shared" si="16"/>
        <v>13574.071298155031</v>
      </c>
      <c r="J168" s="202">
        <f t="shared" si="17"/>
        <v>17623.452163591719</v>
      </c>
    </row>
    <row r="169" spans="1:10" x14ac:dyDescent="0.2">
      <c r="A169" s="228">
        <v>247.2102697227198</v>
      </c>
      <c r="B169" s="202">
        <f t="shared" si="12"/>
        <v>37081.540458407973</v>
      </c>
      <c r="C169" s="181">
        <f t="shared" si="13"/>
        <v>0</v>
      </c>
      <c r="D169" s="203">
        <v>5000</v>
      </c>
      <c r="E169" s="203">
        <v>120</v>
      </c>
      <c r="F169" s="203">
        <v>100</v>
      </c>
      <c r="G169" s="202">
        <f t="shared" si="14"/>
        <v>29665.232366726377</v>
      </c>
      <c r="H169" s="202">
        <f t="shared" si="15"/>
        <v>29721.026972271979</v>
      </c>
      <c r="I169" s="202">
        <f t="shared" si="16"/>
        <v>7416.3080916815961</v>
      </c>
      <c r="J169" s="202">
        <f t="shared" si="17"/>
        <v>7360.5134861359948</v>
      </c>
    </row>
    <row r="170" spans="1:10" x14ac:dyDescent="0.2">
      <c r="A170" s="228">
        <v>463.00322975171883</v>
      </c>
      <c r="B170" s="202">
        <f t="shared" si="12"/>
        <v>69450.484462757828</v>
      </c>
      <c r="C170" s="181">
        <f t="shared" si="13"/>
        <v>0</v>
      </c>
      <c r="D170" s="203">
        <v>5000</v>
      </c>
      <c r="E170" s="203">
        <v>120</v>
      </c>
      <c r="F170" s="203">
        <v>100</v>
      </c>
      <c r="G170" s="202">
        <f t="shared" si="14"/>
        <v>55560.387570206258</v>
      </c>
      <c r="H170" s="202">
        <f t="shared" si="15"/>
        <v>51300.322975171883</v>
      </c>
      <c r="I170" s="202">
        <f t="shared" si="16"/>
        <v>13890.09689255157</v>
      </c>
      <c r="J170" s="202">
        <f t="shared" si="17"/>
        <v>18150.161487585945</v>
      </c>
    </row>
    <row r="171" spans="1:10" x14ac:dyDescent="0.2">
      <c r="A171" s="228">
        <v>295.28243713792529</v>
      </c>
      <c r="B171" s="202">
        <f t="shared" si="12"/>
        <v>44292.365570688795</v>
      </c>
      <c r="C171" s="181">
        <f t="shared" si="13"/>
        <v>0</v>
      </c>
      <c r="D171" s="203">
        <v>5000</v>
      </c>
      <c r="E171" s="203">
        <v>120</v>
      </c>
      <c r="F171" s="203">
        <v>100</v>
      </c>
      <c r="G171" s="202">
        <f t="shared" si="14"/>
        <v>35433.892456551032</v>
      </c>
      <c r="H171" s="202">
        <f t="shared" si="15"/>
        <v>34528.24371379253</v>
      </c>
      <c r="I171" s="202">
        <f t="shared" si="16"/>
        <v>8858.4731141377633</v>
      </c>
      <c r="J171" s="202">
        <f t="shared" si="17"/>
        <v>9764.1218568962649</v>
      </c>
    </row>
    <row r="172" spans="1:10" x14ac:dyDescent="0.2">
      <c r="A172" s="228">
        <v>211.92097711000636</v>
      </c>
      <c r="B172" s="202">
        <f t="shared" si="12"/>
        <v>31788.146566500953</v>
      </c>
      <c r="C172" s="181">
        <f t="shared" si="13"/>
        <v>0</v>
      </c>
      <c r="D172" s="203">
        <v>5000</v>
      </c>
      <c r="E172" s="203">
        <v>120</v>
      </c>
      <c r="F172" s="203">
        <v>100</v>
      </c>
      <c r="G172" s="202">
        <f t="shared" si="14"/>
        <v>25430.517253200764</v>
      </c>
      <c r="H172" s="202">
        <f t="shared" si="15"/>
        <v>26192.097711000635</v>
      </c>
      <c r="I172" s="202">
        <f t="shared" si="16"/>
        <v>6357.6293133001891</v>
      </c>
      <c r="J172" s="202">
        <f t="shared" si="17"/>
        <v>5596.0488555003176</v>
      </c>
    </row>
    <row r="173" spans="1:10" x14ac:dyDescent="0.2">
      <c r="A173" s="228">
        <v>755.86228787706341</v>
      </c>
      <c r="B173" s="202">
        <f t="shared" si="12"/>
        <v>113379.34318155951</v>
      </c>
      <c r="C173" s="181">
        <f t="shared" si="13"/>
        <v>0</v>
      </c>
      <c r="D173" s="203">
        <v>5000</v>
      </c>
      <c r="E173" s="203">
        <v>120</v>
      </c>
      <c r="F173" s="203">
        <v>100</v>
      </c>
      <c r="G173" s="202">
        <f t="shared" si="14"/>
        <v>90703.474545247605</v>
      </c>
      <c r="H173" s="202">
        <f t="shared" si="15"/>
        <v>80586.228787706335</v>
      </c>
      <c r="I173" s="202">
        <f t="shared" si="16"/>
        <v>22675.868636311905</v>
      </c>
      <c r="J173" s="202">
        <f t="shared" si="17"/>
        <v>32793.114393853175</v>
      </c>
    </row>
    <row r="174" spans="1:10" x14ac:dyDescent="0.2">
      <c r="A174" s="228">
        <v>577.4723498045804</v>
      </c>
      <c r="B174" s="202">
        <f t="shared" si="12"/>
        <v>86620.852470687067</v>
      </c>
      <c r="C174" s="181">
        <f t="shared" si="13"/>
        <v>0</v>
      </c>
      <c r="D174" s="203">
        <v>5000</v>
      </c>
      <c r="E174" s="203">
        <v>120</v>
      </c>
      <c r="F174" s="203">
        <v>100</v>
      </c>
      <c r="G174" s="202">
        <f t="shared" si="14"/>
        <v>69296.681976549648</v>
      </c>
      <c r="H174" s="202">
        <f t="shared" si="15"/>
        <v>62747.234980458037</v>
      </c>
      <c r="I174" s="202">
        <f t="shared" si="16"/>
        <v>17324.170494137419</v>
      </c>
      <c r="J174" s="202">
        <f t="shared" si="17"/>
        <v>23873.617490229029</v>
      </c>
    </row>
    <row r="175" spans="1:10" x14ac:dyDescent="0.2">
      <c r="A175" s="228">
        <v>577.78316558235474</v>
      </c>
      <c r="B175" s="202">
        <f t="shared" si="12"/>
        <v>86667.474837353206</v>
      </c>
      <c r="C175" s="181">
        <f t="shared" si="13"/>
        <v>0</v>
      </c>
      <c r="D175" s="203">
        <v>5000</v>
      </c>
      <c r="E175" s="203">
        <v>120</v>
      </c>
      <c r="F175" s="203">
        <v>100</v>
      </c>
      <c r="G175" s="202">
        <f t="shared" si="14"/>
        <v>69333.979869882576</v>
      </c>
      <c r="H175" s="202">
        <f t="shared" si="15"/>
        <v>62778.31655823547</v>
      </c>
      <c r="I175" s="202">
        <f t="shared" si="16"/>
        <v>17333.494967470629</v>
      </c>
      <c r="J175" s="202">
        <f t="shared" si="17"/>
        <v>23889.158279117735</v>
      </c>
    </row>
    <row r="176" spans="1:10" x14ac:dyDescent="0.2">
      <c r="A176" s="228">
        <v>401.66394263583419</v>
      </c>
      <c r="B176" s="202">
        <f t="shared" si="12"/>
        <v>60249.59139537513</v>
      </c>
      <c r="C176" s="181">
        <f t="shared" si="13"/>
        <v>0</v>
      </c>
      <c r="D176" s="203">
        <v>5000</v>
      </c>
      <c r="E176" s="203">
        <v>120</v>
      </c>
      <c r="F176" s="203">
        <v>100</v>
      </c>
      <c r="G176" s="202">
        <f t="shared" si="14"/>
        <v>48199.673116300102</v>
      </c>
      <c r="H176" s="202">
        <f t="shared" si="15"/>
        <v>45166.394263583417</v>
      </c>
      <c r="I176" s="202">
        <f t="shared" si="16"/>
        <v>12049.918279075027</v>
      </c>
      <c r="J176" s="202">
        <f t="shared" si="17"/>
        <v>15083.197131791712</v>
      </c>
    </row>
    <row r="177" spans="1:10" x14ac:dyDescent="0.2">
      <c r="A177" s="228">
        <v>765.88388046523733</v>
      </c>
      <c r="B177" s="202">
        <f t="shared" si="12"/>
        <v>114882.5820697856</v>
      </c>
      <c r="C177" s="181">
        <f t="shared" si="13"/>
        <v>0</v>
      </c>
      <c r="D177" s="203">
        <v>5000</v>
      </c>
      <c r="E177" s="203">
        <v>120</v>
      </c>
      <c r="F177" s="203">
        <v>100</v>
      </c>
      <c r="G177" s="202">
        <f t="shared" si="14"/>
        <v>91906.065655828483</v>
      </c>
      <c r="H177" s="202">
        <f t="shared" si="15"/>
        <v>81588.388046523731</v>
      </c>
      <c r="I177" s="202">
        <f t="shared" si="16"/>
        <v>22976.516413957113</v>
      </c>
      <c r="J177" s="202">
        <f t="shared" si="17"/>
        <v>33294.194023261865</v>
      </c>
    </row>
    <row r="178" spans="1:10" x14ac:dyDescent="0.2">
      <c r="A178" s="228">
        <v>410.37897924444587</v>
      </c>
      <c r="B178" s="202">
        <f t="shared" si="12"/>
        <v>61556.846886666885</v>
      </c>
      <c r="C178" s="181">
        <f t="shared" si="13"/>
        <v>0</v>
      </c>
      <c r="D178" s="203">
        <v>5000</v>
      </c>
      <c r="E178" s="203">
        <v>120</v>
      </c>
      <c r="F178" s="203">
        <v>100</v>
      </c>
      <c r="G178" s="202">
        <f t="shared" si="14"/>
        <v>49245.477509333505</v>
      </c>
      <c r="H178" s="202">
        <f t="shared" si="15"/>
        <v>46037.897924444587</v>
      </c>
      <c r="I178" s="202">
        <f t="shared" si="16"/>
        <v>12311.36937733338</v>
      </c>
      <c r="J178" s="202">
        <f t="shared" si="17"/>
        <v>15518.948962222297</v>
      </c>
    </row>
    <row r="179" spans="1:10" x14ac:dyDescent="0.2">
      <c r="A179" s="228">
        <v>239.50416140235222</v>
      </c>
      <c r="B179" s="202">
        <f t="shared" si="12"/>
        <v>35925.624210352835</v>
      </c>
      <c r="C179" s="181">
        <f t="shared" si="13"/>
        <v>0</v>
      </c>
      <c r="D179" s="203">
        <v>5000</v>
      </c>
      <c r="E179" s="203">
        <v>120</v>
      </c>
      <c r="F179" s="203">
        <v>100</v>
      </c>
      <c r="G179" s="202">
        <f t="shared" si="14"/>
        <v>28740.499368282268</v>
      </c>
      <c r="H179" s="202">
        <f t="shared" si="15"/>
        <v>28950.416140235222</v>
      </c>
      <c r="I179" s="202">
        <f t="shared" si="16"/>
        <v>7185.124842070567</v>
      </c>
      <c r="J179" s="202">
        <f t="shared" si="17"/>
        <v>6975.2080701176128</v>
      </c>
    </row>
    <row r="180" spans="1:10" x14ac:dyDescent="0.2">
      <c r="A180" s="228">
        <v>546.44068933391975</v>
      </c>
      <c r="B180" s="202">
        <f t="shared" si="12"/>
        <v>81966.103400087959</v>
      </c>
      <c r="C180" s="181">
        <f t="shared" si="13"/>
        <v>0</v>
      </c>
      <c r="D180" s="203">
        <v>5000</v>
      </c>
      <c r="E180" s="203">
        <v>120</v>
      </c>
      <c r="F180" s="203">
        <v>100</v>
      </c>
      <c r="G180" s="202">
        <f t="shared" si="14"/>
        <v>65572.882720070367</v>
      </c>
      <c r="H180" s="202">
        <f t="shared" si="15"/>
        <v>59644.068933391973</v>
      </c>
      <c r="I180" s="202">
        <f t="shared" si="16"/>
        <v>16393.220680017592</v>
      </c>
      <c r="J180" s="202">
        <f t="shared" si="17"/>
        <v>22322.034466695986</v>
      </c>
    </row>
    <row r="181" spans="1:10" x14ac:dyDescent="0.2">
      <c r="A181" s="228">
        <v>428.66563518935146</v>
      </c>
      <c r="B181" s="202">
        <f t="shared" si="12"/>
        <v>64299.845278402718</v>
      </c>
      <c r="C181" s="181">
        <f t="shared" si="13"/>
        <v>0</v>
      </c>
      <c r="D181" s="203">
        <v>5000</v>
      </c>
      <c r="E181" s="203">
        <v>120</v>
      </c>
      <c r="F181" s="203">
        <v>100</v>
      </c>
      <c r="G181" s="202">
        <f t="shared" si="14"/>
        <v>51439.876222722174</v>
      </c>
      <c r="H181" s="202">
        <f t="shared" si="15"/>
        <v>47866.563518935145</v>
      </c>
      <c r="I181" s="202">
        <f t="shared" si="16"/>
        <v>12859.969055680544</v>
      </c>
      <c r="J181" s="202">
        <f t="shared" si="17"/>
        <v>16433.281759467573</v>
      </c>
    </row>
    <row r="182" spans="1:10" x14ac:dyDescent="0.2">
      <c r="A182" s="228">
        <v>383.33062742991871</v>
      </c>
      <c r="B182" s="202">
        <f t="shared" si="12"/>
        <v>57499.594114487809</v>
      </c>
      <c r="C182" s="181">
        <f t="shared" si="13"/>
        <v>0</v>
      </c>
      <c r="D182" s="203">
        <v>5000</v>
      </c>
      <c r="E182" s="203">
        <v>120</v>
      </c>
      <c r="F182" s="203">
        <v>100</v>
      </c>
      <c r="G182" s="202">
        <f t="shared" si="14"/>
        <v>45999.675291590247</v>
      </c>
      <c r="H182" s="202">
        <f t="shared" si="15"/>
        <v>43333.062742991868</v>
      </c>
      <c r="I182" s="202">
        <f t="shared" si="16"/>
        <v>11499.918822897562</v>
      </c>
      <c r="J182" s="202">
        <f t="shared" si="17"/>
        <v>14166.531371495941</v>
      </c>
    </row>
    <row r="183" spans="1:10" x14ac:dyDescent="0.2">
      <c r="A183" s="228">
        <v>437.85521464322471</v>
      </c>
      <c r="B183" s="202">
        <f t="shared" si="12"/>
        <v>65678.282196483706</v>
      </c>
      <c r="C183" s="181">
        <f t="shared" si="13"/>
        <v>0</v>
      </c>
      <c r="D183" s="203">
        <v>5000</v>
      </c>
      <c r="E183" s="203">
        <v>120</v>
      </c>
      <c r="F183" s="203">
        <v>100</v>
      </c>
      <c r="G183" s="202">
        <f t="shared" si="14"/>
        <v>52542.625757186965</v>
      </c>
      <c r="H183" s="202">
        <f t="shared" si="15"/>
        <v>48785.521464322468</v>
      </c>
      <c r="I183" s="202">
        <f t="shared" si="16"/>
        <v>13135.656439296741</v>
      </c>
      <c r="J183" s="202">
        <f t="shared" si="17"/>
        <v>16892.760732161238</v>
      </c>
    </row>
    <row r="184" spans="1:10" x14ac:dyDescent="0.2">
      <c r="A184" s="228">
        <v>632.59250867766912</v>
      </c>
      <c r="B184" s="202">
        <f t="shared" si="12"/>
        <v>94888.876301650365</v>
      </c>
      <c r="C184" s="181">
        <f t="shared" si="13"/>
        <v>0</v>
      </c>
      <c r="D184" s="203">
        <v>5000</v>
      </c>
      <c r="E184" s="203">
        <v>120</v>
      </c>
      <c r="F184" s="203">
        <v>100</v>
      </c>
      <c r="G184" s="202">
        <f t="shared" si="14"/>
        <v>75911.101041320289</v>
      </c>
      <c r="H184" s="202">
        <f t="shared" si="15"/>
        <v>68259.25086776691</v>
      </c>
      <c r="I184" s="202">
        <f t="shared" si="16"/>
        <v>18977.775260330076</v>
      </c>
      <c r="J184" s="202">
        <f t="shared" si="17"/>
        <v>26629.625433883455</v>
      </c>
    </row>
    <row r="185" spans="1:10" x14ac:dyDescent="0.2">
      <c r="A185" s="228">
        <v>582.29334558467065</v>
      </c>
      <c r="B185" s="202">
        <f t="shared" si="12"/>
        <v>87344.001837700591</v>
      </c>
      <c r="C185" s="181">
        <f t="shared" si="13"/>
        <v>0</v>
      </c>
      <c r="D185" s="203">
        <v>5000</v>
      </c>
      <c r="E185" s="203">
        <v>120</v>
      </c>
      <c r="F185" s="203">
        <v>100</v>
      </c>
      <c r="G185" s="202">
        <f t="shared" si="14"/>
        <v>69875.201470160478</v>
      </c>
      <c r="H185" s="202">
        <f t="shared" si="15"/>
        <v>63229.334558467068</v>
      </c>
      <c r="I185" s="202">
        <f t="shared" si="16"/>
        <v>17468.800367540112</v>
      </c>
      <c r="J185" s="202">
        <f t="shared" si="17"/>
        <v>24114.667279233523</v>
      </c>
    </row>
    <row r="186" spans="1:10" x14ac:dyDescent="0.2">
      <c r="A186" s="228">
        <v>604.25924156059477</v>
      </c>
      <c r="B186" s="202">
        <f t="shared" si="12"/>
        <v>90638.886234089223</v>
      </c>
      <c r="C186" s="181">
        <f t="shared" si="13"/>
        <v>0</v>
      </c>
      <c r="D186" s="203">
        <v>5000</v>
      </c>
      <c r="E186" s="203">
        <v>120</v>
      </c>
      <c r="F186" s="203">
        <v>100</v>
      </c>
      <c r="G186" s="202">
        <f t="shared" si="14"/>
        <v>72511.108987271378</v>
      </c>
      <c r="H186" s="202">
        <f t="shared" si="15"/>
        <v>65425.924156059475</v>
      </c>
      <c r="I186" s="202">
        <f t="shared" si="16"/>
        <v>18127.777246817845</v>
      </c>
      <c r="J186" s="202">
        <f t="shared" si="17"/>
        <v>25212.962078029748</v>
      </c>
    </row>
    <row r="187" spans="1:10" x14ac:dyDescent="0.2">
      <c r="A187" s="228">
        <v>785.07290891607897</v>
      </c>
      <c r="B187" s="202">
        <f t="shared" si="12"/>
        <v>117760.93633741184</v>
      </c>
      <c r="C187" s="181">
        <f t="shared" si="13"/>
        <v>0</v>
      </c>
      <c r="D187" s="203">
        <v>5000</v>
      </c>
      <c r="E187" s="203">
        <v>120</v>
      </c>
      <c r="F187" s="203">
        <v>100</v>
      </c>
      <c r="G187" s="202">
        <f t="shared" si="14"/>
        <v>94208.749069929472</v>
      </c>
      <c r="H187" s="202">
        <f t="shared" si="15"/>
        <v>83507.290891607903</v>
      </c>
      <c r="I187" s="202">
        <f t="shared" si="16"/>
        <v>23552.187267482368</v>
      </c>
      <c r="J187" s="202">
        <f t="shared" si="17"/>
        <v>34253.645445803937</v>
      </c>
    </row>
    <row r="188" spans="1:10" x14ac:dyDescent="0.2">
      <c r="A188" s="228">
        <v>720.38015253859578</v>
      </c>
      <c r="B188" s="202">
        <f t="shared" si="12"/>
        <v>108057.02288078937</v>
      </c>
      <c r="C188" s="181">
        <f t="shared" si="13"/>
        <v>0</v>
      </c>
      <c r="D188" s="203">
        <v>5000</v>
      </c>
      <c r="E188" s="203">
        <v>120</v>
      </c>
      <c r="F188" s="203">
        <v>100</v>
      </c>
      <c r="G188" s="202">
        <f t="shared" si="14"/>
        <v>86445.618304631498</v>
      </c>
      <c r="H188" s="202">
        <f t="shared" si="15"/>
        <v>77038.015253859572</v>
      </c>
      <c r="I188" s="202">
        <f t="shared" si="16"/>
        <v>21611.404576157875</v>
      </c>
      <c r="J188" s="202">
        <f t="shared" si="17"/>
        <v>31019.007626929801</v>
      </c>
    </row>
    <row r="189" spans="1:10" x14ac:dyDescent="0.2">
      <c r="A189" s="228">
        <v>629.22371617947874</v>
      </c>
      <c r="B189" s="202">
        <f t="shared" si="12"/>
        <v>94383.557426921805</v>
      </c>
      <c r="C189" s="181">
        <f t="shared" si="13"/>
        <v>0</v>
      </c>
      <c r="D189" s="203">
        <v>5000</v>
      </c>
      <c r="E189" s="203">
        <v>120</v>
      </c>
      <c r="F189" s="203">
        <v>100</v>
      </c>
      <c r="G189" s="202">
        <f t="shared" si="14"/>
        <v>75506.845941537453</v>
      </c>
      <c r="H189" s="202">
        <f t="shared" si="15"/>
        <v>67922.37161794788</v>
      </c>
      <c r="I189" s="202">
        <f t="shared" si="16"/>
        <v>18876.711485384352</v>
      </c>
      <c r="J189" s="202">
        <f t="shared" si="17"/>
        <v>26461.185808973925</v>
      </c>
    </row>
    <row r="190" spans="1:10" x14ac:dyDescent="0.2">
      <c r="A190" s="228">
        <v>362.99782849987866</v>
      </c>
      <c r="B190" s="202">
        <f t="shared" si="12"/>
        <v>54449.6742749818</v>
      </c>
      <c r="C190" s="181">
        <f t="shared" si="13"/>
        <v>0</v>
      </c>
      <c r="D190" s="203">
        <v>5000</v>
      </c>
      <c r="E190" s="203">
        <v>120</v>
      </c>
      <c r="F190" s="203">
        <v>100</v>
      </c>
      <c r="G190" s="202">
        <f t="shared" si="14"/>
        <v>43559.739419985439</v>
      </c>
      <c r="H190" s="202">
        <f t="shared" si="15"/>
        <v>41299.782849987867</v>
      </c>
      <c r="I190" s="202">
        <f t="shared" si="16"/>
        <v>10889.934854996362</v>
      </c>
      <c r="J190" s="202">
        <f t="shared" si="17"/>
        <v>13149.891424993933</v>
      </c>
    </row>
    <row r="191" spans="1:10" x14ac:dyDescent="0.2">
      <c r="A191" s="228">
        <v>704.5035974609217</v>
      </c>
      <c r="B191" s="202">
        <f t="shared" si="12"/>
        <v>105675.53961913826</v>
      </c>
      <c r="C191" s="181">
        <f t="shared" si="13"/>
        <v>0</v>
      </c>
      <c r="D191" s="203">
        <v>5000</v>
      </c>
      <c r="E191" s="203">
        <v>120</v>
      </c>
      <c r="F191" s="203">
        <v>100</v>
      </c>
      <c r="G191" s="202">
        <f t="shared" si="14"/>
        <v>84540.431695310603</v>
      </c>
      <c r="H191" s="202">
        <f t="shared" si="15"/>
        <v>75450.359746092174</v>
      </c>
      <c r="I191" s="202">
        <f t="shared" si="16"/>
        <v>21135.107923827658</v>
      </c>
      <c r="J191" s="202">
        <f t="shared" si="17"/>
        <v>30225.179873046087</v>
      </c>
    </row>
    <row r="192" spans="1:10" x14ac:dyDescent="0.2">
      <c r="A192" s="228">
        <v>791.96252571044613</v>
      </c>
      <c r="B192" s="202">
        <f t="shared" si="12"/>
        <v>118794.37885656692</v>
      </c>
      <c r="C192" s="181">
        <f t="shared" si="13"/>
        <v>0</v>
      </c>
      <c r="D192" s="203">
        <v>5000</v>
      </c>
      <c r="E192" s="203">
        <v>120</v>
      </c>
      <c r="F192" s="203">
        <v>100</v>
      </c>
      <c r="G192" s="202">
        <f t="shared" si="14"/>
        <v>95035.503085253542</v>
      </c>
      <c r="H192" s="202">
        <f t="shared" si="15"/>
        <v>84196.252571044606</v>
      </c>
      <c r="I192" s="202">
        <f t="shared" si="16"/>
        <v>23758.875771313382</v>
      </c>
      <c r="J192" s="202">
        <f t="shared" si="17"/>
        <v>34598.126285522318</v>
      </c>
    </row>
    <row r="193" spans="1:10" x14ac:dyDescent="0.2">
      <c r="A193" s="228">
        <v>714.169615467158</v>
      </c>
      <c r="B193" s="202">
        <f t="shared" si="12"/>
        <v>107125.44232007369</v>
      </c>
      <c r="C193" s="181">
        <f t="shared" si="13"/>
        <v>0</v>
      </c>
      <c r="D193" s="203">
        <v>5000</v>
      </c>
      <c r="E193" s="203">
        <v>120</v>
      </c>
      <c r="F193" s="203">
        <v>100</v>
      </c>
      <c r="G193" s="202">
        <f t="shared" si="14"/>
        <v>85700.353856058966</v>
      </c>
      <c r="H193" s="202">
        <f t="shared" si="15"/>
        <v>76416.9615467158</v>
      </c>
      <c r="I193" s="202">
        <f t="shared" si="16"/>
        <v>21425.088464014727</v>
      </c>
      <c r="J193" s="202">
        <f t="shared" si="17"/>
        <v>30708.480773357893</v>
      </c>
    </row>
    <row r="194" spans="1:10" x14ac:dyDescent="0.2">
      <c r="A194" s="228">
        <v>648.72715652395368</v>
      </c>
      <c r="B194" s="202">
        <f t="shared" si="12"/>
        <v>97309.073478593054</v>
      </c>
      <c r="C194" s="181">
        <f t="shared" si="13"/>
        <v>0</v>
      </c>
      <c r="D194" s="203">
        <v>5000</v>
      </c>
      <c r="E194" s="203">
        <v>120</v>
      </c>
      <c r="F194" s="203">
        <v>100</v>
      </c>
      <c r="G194" s="202">
        <f t="shared" si="14"/>
        <v>77847.258782874444</v>
      </c>
      <c r="H194" s="202">
        <f t="shared" si="15"/>
        <v>69872.71565239536</v>
      </c>
      <c r="I194" s="202">
        <f t="shared" si="16"/>
        <v>19461.814695718611</v>
      </c>
      <c r="J194" s="202">
        <f t="shared" si="17"/>
        <v>27436.357826197695</v>
      </c>
    </row>
    <row r="195" spans="1:10" x14ac:dyDescent="0.2">
      <c r="A195" s="228">
        <v>557.31969809034831</v>
      </c>
      <c r="B195" s="202">
        <f t="shared" si="12"/>
        <v>83597.954713552244</v>
      </c>
      <c r="C195" s="181">
        <f t="shared" si="13"/>
        <v>0</v>
      </c>
      <c r="D195" s="203">
        <v>5000</v>
      </c>
      <c r="E195" s="203">
        <v>120</v>
      </c>
      <c r="F195" s="203">
        <v>100</v>
      </c>
      <c r="G195" s="202">
        <f t="shared" si="14"/>
        <v>66878.363770841795</v>
      </c>
      <c r="H195" s="202">
        <f t="shared" si="15"/>
        <v>60731.969809034832</v>
      </c>
      <c r="I195" s="202">
        <f t="shared" si="16"/>
        <v>16719.590942710449</v>
      </c>
      <c r="J195" s="202">
        <f t="shared" si="17"/>
        <v>22865.984904517412</v>
      </c>
    </row>
    <row r="196" spans="1:10" x14ac:dyDescent="0.2">
      <c r="A196" s="228">
        <v>272.16580448307366</v>
      </c>
      <c r="B196" s="202">
        <f t="shared" si="12"/>
        <v>40824.870672461046</v>
      </c>
      <c r="C196" s="181">
        <f t="shared" si="13"/>
        <v>0</v>
      </c>
      <c r="D196" s="203">
        <v>5000</v>
      </c>
      <c r="E196" s="203">
        <v>120</v>
      </c>
      <c r="F196" s="203">
        <v>100</v>
      </c>
      <c r="G196" s="202">
        <f t="shared" si="14"/>
        <v>32659.896537968838</v>
      </c>
      <c r="H196" s="202">
        <f t="shared" si="15"/>
        <v>32216.580448307366</v>
      </c>
      <c r="I196" s="202">
        <f t="shared" si="16"/>
        <v>8164.9741344922077</v>
      </c>
      <c r="J196" s="202">
        <f t="shared" si="17"/>
        <v>8608.2902241536794</v>
      </c>
    </row>
    <row r="197" spans="1:10" x14ac:dyDescent="0.2">
      <c r="A197" s="228">
        <v>490.67594701921377</v>
      </c>
      <c r="B197" s="202">
        <f t="shared" si="12"/>
        <v>73601.39205288206</v>
      </c>
      <c r="C197" s="181">
        <f t="shared" si="13"/>
        <v>0</v>
      </c>
      <c r="D197" s="203">
        <v>5000</v>
      </c>
      <c r="E197" s="203">
        <v>120</v>
      </c>
      <c r="F197" s="203">
        <v>100</v>
      </c>
      <c r="G197" s="202">
        <f t="shared" si="14"/>
        <v>58881.113642305652</v>
      </c>
      <c r="H197" s="202">
        <f t="shared" si="15"/>
        <v>54067.594701921378</v>
      </c>
      <c r="I197" s="202">
        <f t="shared" si="16"/>
        <v>14720.278410576408</v>
      </c>
      <c r="J197" s="202">
        <f t="shared" si="17"/>
        <v>19533.797350960682</v>
      </c>
    </row>
    <row r="198" spans="1:10" x14ac:dyDescent="0.2">
      <c r="A198" s="228">
        <v>390.64155192609951</v>
      </c>
      <c r="B198" s="202">
        <f t="shared" si="12"/>
        <v>58596.232788914924</v>
      </c>
      <c r="C198" s="181">
        <f t="shared" si="13"/>
        <v>0</v>
      </c>
      <c r="D198" s="203">
        <v>5000</v>
      </c>
      <c r="E198" s="203">
        <v>120</v>
      </c>
      <c r="F198" s="203">
        <v>100</v>
      </c>
      <c r="G198" s="202">
        <f t="shared" si="14"/>
        <v>46876.986231131945</v>
      </c>
      <c r="H198" s="202">
        <f t="shared" si="15"/>
        <v>44064.155192609949</v>
      </c>
      <c r="I198" s="202">
        <f t="shared" si="16"/>
        <v>11719.246557782979</v>
      </c>
      <c r="J198" s="202">
        <f t="shared" si="17"/>
        <v>14532.077596304975</v>
      </c>
    </row>
    <row r="199" spans="1:10" x14ac:dyDescent="0.2">
      <c r="A199" s="228">
        <v>312.56322195407154</v>
      </c>
      <c r="B199" s="202">
        <f t="shared" si="12"/>
        <v>46884.48329311073</v>
      </c>
      <c r="C199" s="181">
        <f t="shared" si="13"/>
        <v>0</v>
      </c>
      <c r="D199" s="203">
        <v>5000</v>
      </c>
      <c r="E199" s="203">
        <v>120</v>
      </c>
      <c r="F199" s="203">
        <v>100</v>
      </c>
      <c r="G199" s="202">
        <f t="shared" si="14"/>
        <v>37507.586634488587</v>
      </c>
      <c r="H199" s="202">
        <f t="shared" si="15"/>
        <v>36256.322195407149</v>
      </c>
      <c r="I199" s="202">
        <f t="shared" si="16"/>
        <v>9376.8966586221431</v>
      </c>
      <c r="J199" s="202">
        <f t="shared" si="17"/>
        <v>10628.161097703582</v>
      </c>
    </row>
    <row r="200" spans="1:10" x14ac:dyDescent="0.2">
      <c r="A200" s="228">
        <v>250.07138208023804</v>
      </c>
      <c r="B200" s="202">
        <f t="shared" si="12"/>
        <v>37510.707312035709</v>
      </c>
      <c r="C200" s="181">
        <f t="shared" si="13"/>
        <v>0</v>
      </c>
      <c r="D200" s="203">
        <v>5000</v>
      </c>
      <c r="E200" s="203">
        <v>120</v>
      </c>
      <c r="F200" s="203">
        <v>100</v>
      </c>
      <c r="G200" s="202">
        <f t="shared" si="14"/>
        <v>30008.565849628565</v>
      </c>
      <c r="H200" s="202">
        <f t="shared" si="15"/>
        <v>30007.138208023804</v>
      </c>
      <c r="I200" s="202">
        <f t="shared" si="16"/>
        <v>7502.141462407144</v>
      </c>
      <c r="J200" s="202">
        <f t="shared" si="17"/>
        <v>7503.5691040119054</v>
      </c>
    </row>
    <row r="201" spans="1:10" x14ac:dyDescent="0.2">
      <c r="A201" s="228">
        <v>549.71862256048178</v>
      </c>
      <c r="B201" s="202">
        <f t="shared" si="12"/>
        <v>82457.793384072269</v>
      </c>
      <c r="C201" s="181">
        <f t="shared" si="13"/>
        <v>0</v>
      </c>
      <c r="D201" s="203">
        <v>5000</v>
      </c>
      <c r="E201" s="203">
        <v>120</v>
      </c>
      <c r="F201" s="203">
        <v>100</v>
      </c>
      <c r="G201" s="202">
        <f t="shared" si="14"/>
        <v>65966.234707257812</v>
      </c>
      <c r="H201" s="202">
        <f t="shared" si="15"/>
        <v>59971.862256048174</v>
      </c>
      <c r="I201" s="202">
        <f t="shared" si="16"/>
        <v>16491.558676814457</v>
      </c>
      <c r="J201" s="202">
        <f t="shared" si="17"/>
        <v>22485.931128024095</v>
      </c>
    </row>
    <row r="202" spans="1:10" x14ac:dyDescent="0.2">
      <c r="A202" s="228">
        <v>320.88937401812962</v>
      </c>
      <c r="B202" s="202">
        <f t="shared" si="12"/>
        <v>48133.40610271944</v>
      </c>
      <c r="C202" s="181">
        <f t="shared" si="13"/>
        <v>0</v>
      </c>
      <c r="D202" s="203">
        <v>5000</v>
      </c>
      <c r="E202" s="203">
        <v>120</v>
      </c>
      <c r="F202" s="203">
        <v>100</v>
      </c>
      <c r="G202" s="202">
        <f t="shared" si="14"/>
        <v>38506.724882175557</v>
      </c>
      <c r="H202" s="202">
        <f t="shared" si="15"/>
        <v>37088.93740181296</v>
      </c>
      <c r="I202" s="202">
        <f t="shared" si="16"/>
        <v>9626.6812205438837</v>
      </c>
      <c r="J202" s="202">
        <f t="shared" si="17"/>
        <v>11044.46870090648</v>
      </c>
    </row>
    <row r="203" spans="1:10" x14ac:dyDescent="0.2">
      <c r="A203" s="228">
        <v>387.70912270420655</v>
      </c>
      <c r="B203" s="202">
        <f t="shared" si="12"/>
        <v>58156.368405630979</v>
      </c>
      <c r="C203" s="181">
        <f t="shared" si="13"/>
        <v>0</v>
      </c>
      <c r="D203" s="203">
        <v>5000</v>
      </c>
      <c r="E203" s="203">
        <v>120</v>
      </c>
      <c r="F203" s="203">
        <v>100</v>
      </c>
      <c r="G203" s="202">
        <f t="shared" si="14"/>
        <v>46525.094724504786</v>
      </c>
      <c r="H203" s="202">
        <f t="shared" si="15"/>
        <v>43770.912270420653</v>
      </c>
      <c r="I203" s="202">
        <f t="shared" si="16"/>
        <v>11631.273681126193</v>
      </c>
      <c r="J203" s="202">
        <f t="shared" si="17"/>
        <v>14385.456135210326</v>
      </c>
    </row>
    <row r="204" spans="1:10" x14ac:dyDescent="0.2">
      <c r="A204" s="228">
        <v>227.22528959960923</v>
      </c>
      <c r="B204" s="202">
        <f t="shared" si="12"/>
        <v>34083.793439941386</v>
      </c>
      <c r="C204" s="181">
        <f t="shared" si="13"/>
        <v>0</v>
      </c>
      <c r="D204" s="203">
        <v>5000</v>
      </c>
      <c r="E204" s="203">
        <v>120</v>
      </c>
      <c r="F204" s="203">
        <v>100</v>
      </c>
      <c r="G204" s="202">
        <f t="shared" si="14"/>
        <v>27267.034751953106</v>
      </c>
      <c r="H204" s="202">
        <f t="shared" si="15"/>
        <v>27722.528959960924</v>
      </c>
      <c r="I204" s="202">
        <f t="shared" si="16"/>
        <v>6816.7586879882801</v>
      </c>
      <c r="J204" s="202">
        <f t="shared" si="17"/>
        <v>6361.2644799804621</v>
      </c>
    </row>
    <row r="205" spans="1:10" x14ac:dyDescent="0.2">
      <c r="A205" s="228">
        <v>575.44230063233636</v>
      </c>
      <c r="B205" s="202">
        <f t="shared" ref="B205:B268" si="18">A205*$B$4</f>
        <v>86316.345094850447</v>
      </c>
      <c r="C205" s="181">
        <f t="shared" ref="C205:C268" si="19">$B$6</f>
        <v>0</v>
      </c>
      <c r="D205" s="203">
        <v>5000</v>
      </c>
      <c r="E205" s="203">
        <v>120</v>
      </c>
      <c r="F205" s="203">
        <v>100</v>
      </c>
      <c r="G205" s="202">
        <f t="shared" ref="G205:G268" si="20">C205+ (E205*A205)</f>
        <v>69053.076075880366</v>
      </c>
      <c r="H205" s="202">
        <f t="shared" ref="H205:H268" si="21">D205+(F205*A205)</f>
        <v>62544.230063233634</v>
      </c>
      <c r="I205" s="202">
        <f t="shared" ref="I205:I268" si="22">B205-G205</f>
        <v>17263.269018970081</v>
      </c>
      <c r="J205" s="202">
        <f t="shared" ref="J205:J268" si="23">B205-H205</f>
        <v>23772.115031616813</v>
      </c>
    </row>
    <row r="206" spans="1:10" x14ac:dyDescent="0.2">
      <c r="A206" s="228">
        <v>658.7467276764786</v>
      </c>
      <c r="B206" s="202">
        <f t="shared" si="18"/>
        <v>98812.009151471793</v>
      </c>
      <c r="C206" s="181">
        <f t="shared" si="19"/>
        <v>0</v>
      </c>
      <c r="D206" s="203">
        <v>5000</v>
      </c>
      <c r="E206" s="203">
        <v>120</v>
      </c>
      <c r="F206" s="203">
        <v>100</v>
      </c>
      <c r="G206" s="202">
        <f t="shared" si="20"/>
        <v>79049.607321177435</v>
      </c>
      <c r="H206" s="202">
        <f t="shared" si="21"/>
        <v>70874.672767647862</v>
      </c>
      <c r="I206" s="202">
        <f t="shared" si="22"/>
        <v>19762.401830294359</v>
      </c>
      <c r="J206" s="202">
        <f t="shared" si="23"/>
        <v>27937.336383823931</v>
      </c>
    </row>
    <row r="207" spans="1:10" x14ac:dyDescent="0.2">
      <c r="A207" s="228">
        <v>356.25205857504722</v>
      </c>
      <c r="B207" s="202">
        <f t="shared" si="18"/>
        <v>53437.808786257083</v>
      </c>
      <c r="C207" s="181">
        <f t="shared" si="19"/>
        <v>0</v>
      </c>
      <c r="D207" s="203">
        <v>5000</v>
      </c>
      <c r="E207" s="203">
        <v>120</v>
      </c>
      <c r="F207" s="203">
        <v>100</v>
      </c>
      <c r="G207" s="202">
        <f t="shared" si="20"/>
        <v>42750.247029005666</v>
      </c>
      <c r="H207" s="202">
        <f t="shared" si="21"/>
        <v>40625.205857504719</v>
      </c>
      <c r="I207" s="202">
        <f t="shared" si="22"/>
        <v>10687.561757251417</v>
      </c>
      <c r="J207" s="202">
        <f t="shared" si="23"/>
        <v>12812.602928752363</v>
      </c>
    </row>
    <row r="208" spans="1:10" x14ac:dyDescent="0.2">
      <c r="A208" s="228">
        <v>728.34847081841372</v>
      </c>
      <c r="B208" s="202">
        <f t="shared" si="18"/>
        <v>109252.27062276205</v>
      </c>
      <c r="C208" s="181">
        <f t="shared" si="19"/>
        <v>0</v>
      </c>
      <c r="D208" s="203">
        <v>5000</v>
      </c>
      <c r="E208" s="203">
        <v>120</v>
      </c>
      <c r="F208" s="203">
        <v>100</v>
      </c>
      <c r="G208" s="202">
        <f t="shared" si="20"/>
        <v>87401.81649820965</v>
      </c>
      <c r="H208" s="202">
        <f t="shared" si="21"/>
        <v>77834.847081841377</v>
      </c>
      <c r="I208" s="202">
        <f t="shared" si="22"/>
        <v>21850.454124552401</v>
      </c>
      <c r="J208" s="202">
        <f t="shared" si="23"/>
        <v>31417.423540920674</v>
      </c>
    </row>
    <row r="209" spans="1:10" x14ac:dyDescent="0.2">
      <c r="A209" s="228">
        <v>752.74904507806013</v>
      </c>
      <c r="B209" s="202">
        <f t="shared" si="18"/>
        <v>112912.35676170902</v>
      </c>
      <c r="C209" s="181">
        <f t="shared" si="19"/>
        <v>0</v>
      </c>
      <c r="D209" s="203">
        <v>5000</v>
      </c>
      <c r="E209" s="203">
        <v>120</v>
      </c>
      <c r="F209" s="203">
        <v>100</v>
      </c>
      <c r="G209" s="202">
        <f t="shared" si="20"/>
        <v>90329.885409367213</v>
      </c>
      <c r="H209" s="202">
        <f t="shared" si="21"/>
        <v>80274.904507806015</v>
      </c>
      <c r="I209" s="202">
        <f t="shared" si="22"/>
        <v>22582.471352341803</v>
      </c>
      <c r="J209" s="202">
        <f t="shared" si="23"/>
        <v>32637.452253903</v>
      </c>
    </row>
    <row r="210" spans="1:10" x14ac:dyDescent="0.2">
      <c r="A210" s="228">
        <v>453.200626956858</v>
      </c>
      <c r="B210" s="202">
        <f t="shared" si="18"/>
        <v>67980.094043528705</v>
      </c>
      <c r="C210" s="181">
        <f t="shared" si="19"/>
        <v>0</v>
      </c>
      <c r="D210" s="203">
        <v>5000</v>
      </c>
      <c r="E210" s="203">
        <v>120</v>
      </c>
      <c r="F210" s="203">
        <v>100</v>
      </c>
      <c r="G210" s="202">
        <f t="shared" si="20"/>
        <v>54384.075234822958</v>
      </c>
      <c r="H210" s="202">
        <f t="shared" si="21"/>
        <v>50320.062695685803</v>
      </c>
      <c r="I210" s="202">
        <f t="shared" si="22"/>
        <v>13596.018808705747</v>
      </c>
      <c r="J210" s="202">
        <f t="shared" si="23"/>
        <v>17660.031347842902</v>
      </c>
    </row>
    <row r="211" spans="1:10" x14ac:dyDescent="0.2">
      <c r="A211" s="228">
        <v>542.93726391295775</v>
      </c>
      <c r="B211" s="202">
        <f t="shared" si="18"/>
        <v>81440.589586943664</v>
      </c>
      <c r="C211" s="181">
        <f t="shared" si="19"/>
        <v>0</v>
      </c>
      <c r="D211" s="203">
        <v>5000</v>
      </c>
      <c r="E211" s="203">
        <v>120</v>
      </c>
      <c r="F211" s="203">
        <v>100</v>
      </c>
      <c r="G211" s="202">
        <f t="shared" si="20"/>
        <v>65152.471669554929</v>
      </c>
      <c r="H211" s="202">
        <f t="shared" si="21"/>
        <v>59293.726391295771</v>
      </c>
      <c r="I211" s="202">
        <f t="shared" si="22"/>
        <v>16288.117917388736</v>
      </c>
      <c r="J211" s="202">
        <f t="shared" si="23"/>
        <v>22146.863195647893</v>
      </c>
    </row>
    <row r="212" spans="1:10" x14ac:dyDescent="0.2">
      <c r="A212" s="228">
        <v>346.59458508090796</v>
      </c>
      <c r="B212" s="202">
        <f t="shared" si="18"/>
        <v>51989.187762136193</v>
      </c>
      <c r="C212" s="181">
        <f t="shared" si="19"/>
        <v>0</v>
      </c>
      <c r="D212" s="203">
        <v>5000</v>
      </c>
      <c r="E212" s="203">
        <v>120</v>
      </c>
      <c r="F212" s="203">
        <v>100</v>
      </c>
      <c r="G212" s="202">
        <f t="shared" si="20"/>
        <v>41591.350209708959</v>
      </c>
      <c r="H212" s="202">
        <f t="shared" si="21"/>
        <v>39659.458508090793</v>
      </c>
      <c r="I212" s="202">
        <f t="shared" si="22"/>
        <v>10397.837552427234</v>
      </c>
      <c r="J212" s="202">
        <f t="shared" si="23"/>
        <v>12329.7292540454</v>
      </c>
    </row>
    <row r="213" spans="1:10" x14ac:dyDescent="0.2">
      <c r="A213" s="228">
        <v>415.19145481995844</v>
      </c>
      <c r="B213" s="202">
        <f t="shared" si="18"/>
        <v>62278.718222993768</v>
      </c>
      <c r="C213" s="181">
        <f t="shared" si="19"/>
        <v>0</v>
      </c>
      <c r="D213" s="203">
        <v>5000</v>
      </c>
      <c r="E213" s="203">
        <v>120</v>
      </c>
      <c r="F213" s="203">
        <v>100</v>
      </c>
      <c r="G213" s="202">
        <f t="shared" si="20"/>
        <v>49822.974578395013</v>
      </c>
      <c r="H213" s="202">
        <f t="shared" si="21"/>
        <v>46519.145481995845</v>
      </c>
      <c r="I213" s="202">
        <f t="shared" si="22"/>
        <v>12455.743644598755</v>
      </c>
      <c r="J213" s="202">
        <f t="shared" si="23"/>
        <v>15759.572740997923</v>
      </c>
    </row>
    <row r="214" spans="1:10" x14ac:dyDescent="0.2">
      <c r="A214" s="228">
        <v>722.7811590408819</v>
      </c>
      <c r="B214" s="202">
        <f t="shared" si="18"/>
        <v>108417.17385613229</v>
      </c>
      <c r="C214" s="181">
        <f t="shared" si="19"/>
        <v>0</v>
      </c>
      <c r="D214" s="203">
        <v>5000</v>
      </c>
      <c r="E214" s="203">
        <v>120</v>
      </c>
      <c r="F214" s="203">
        <v>100</v>
      </c>
      <c r="G214" s="202">
        <f t="shared" si="20"/>
        <v>86733.739084905828</v>
      </c>
      <c r="H214" s="202">
        <f t="shared" si="21"/>
        <v>77278.11590408819</v>
      </c>
      <c r="I214" s="202">
        <f t="shared" si="22"/>
        <v>21683.434771226457</v>
      </c>
      <c r="J214" s="202">
        <f t="shared" si="23"/>
        <v>31139.057952044095</v>
      </c>
    </row>
    <row r="215" spans="1:10" x14ac:dyDescent="0.2">
      <c r="A215" s="228">
        <v>782.94000010143031</v>
      </c>
      <c r="B215" s="202">
        <f t="shared" si="18"/>
        <v>117441.00001521455</v>
      </c>
      <c r="C215" s="181">
        <f t="shared" si="19"/>
        <v>0</v>
      </c>
      <c r="D215" s="203">
        <v>5000</v>
      </c>
      <c r="E215" s="203">
        <v>120</v>
      </c>
      <c r="F215" s="203">
        <v>100</v>
      </c>
      <c r="G215" s="202">
        <f t="shared" si="20"/>
        <v>93952.800012171632</v>
      </c>
      <c r="H215" s="202">
        <f t="shared" si="21"/>
        <v>83294.000010143034</v>
      </c>
      <c r="I215" s="202">
        <f t="shared" si="22"/>
        <v>23488.200003042919</v>
      </c>
      <c r="J215" s="202">
        <f t="shared" si="23"/>
        <v>34147.000005071517</v>
      </c>
    </row>
    <row r="216" spans="1:10" x14ac:dyDescent="0.2">
      <c r="A216" s="228">
        <v>272.58170473975207</v>
      </c>
      <c r="B216" s="202">
        <f t="shared" si="18"/>
        <v>40887.255710962811</v>
      </c>
      <c r="C216" s="181">
        <f t="shared" si="19"/>
        <v>0</v>
      </c>
      <c r="D216" s="203">
        <v>5000</v>
      </c>
      <c r="E216" s="203">
        <v>120</v>
      </c>
      <c r="F216" s="203">
        <v>100</v>
      </c>
      <c r="G216" s="202">
        <f t="shared" si="20"/>
        <v>32709.804568770247</v>
      </c>
      <c r="H216" s="202">
        <f t="shared" si="21"/>
        <v>32258.170473975206</v>
      </c>
      <c r="I216" s="202">
        <f t="shared" si="22"/>
        <v>8177.4511421925636</v>
      </c>
      <c r="J216" s="202">
        <f t="shared" si="23"/>
        <v>8629.0852369876047</v>
      </c>
    </row>
    <row r="217" spans="1:10" x14ac:dyDescent="0.2">
      <c r="A217" s="228">
        <v>280.71156101334446</v>
      </c>
      <c r="B217" s="202">
        <f t="shared" si="18"/>
        <v>42106.734152001671</v>
      </c>
      <c r="C217" s="181">
        <f t="shared" si="19"/>
        <v>0</v>
      </c>
      <c r="D217" s="203">
        <v>5000</v>
      </c>
      <c r="E217" s="203">
        <v>120</v>
      </c>
      <c r="F217" s="203">
        <v>100</v>
      </c>
      <c r="G217" s="202">
        <f t="shared" si="20"/>
        <v>33685.387321601338</v>
      </c>
      <c r="H217" s="202">
        <f t="shared" si="21"/>
        <v>33071.156101334447</v>
      </c>
      <c r="I217" s="202">
        <f t="shared" si="22"/>
        <v>8421.3468304003327</v>
      </c>
      <c r="J217" s="202">
        <f t="shared" si="23"/>
        <v>9035.5780506672236</v>
      </c>
    </row>
    <row r="218" spans="1:10" x14ac:dyDescent="0.2">
      <c r="A218" s="228">
        <v>719.20595128052219</v>
      </c>
      <c r="B218" s="202">
        <f t="shared" si="18"/>
        <v>107880.89269207833</v>
      </c>
      <c r="C218" s="181">
        <f t="shared" si="19"/>
        <v>0</v>
      </c>
      <c r="D218" s="203">
        <v>5000</v>
      </c>
      <c r="E218" s="203">
        <v>120</v>
      </c>
      <c r="F218" s="203">
        <v>100</v>
      </c>
      <c r="G218" s="202">
        <f t="shared" si="20"/>
        <v>86304.714153662659</v>
      </c>
      <c r="H218" s="202">
        <f t="shared" si="21"/>
        <v>76920.595128052213</v>
      </c>
      <c r="I218" s="202">
        <f t="shared" si="22"/>
        <v>21576.178538415668</v>
      </c>
      <c r="J218" s="202">
        <f t="shared" si="23"/>
        <v>30960.297564026114</v>
      </c>
    </row>
    <row r="219" spans="1:10" x14ac:dyDescent="0.2">
      <c r="A219" s="228">
        <v>694.42317173556569</v>
      </c>
      <c r="B219" s="202">
        <f t="shared" si="18"/>
        <v>104163.47576033486</v>
      </c>
      <c r="C219" s="181">
        <f t="shared" si="19"/>
        <v>0</v>
      </c>
      <c r="D219" s="203">
        <v>5000</v>
      </c>
      <c r="E219" s="203">
        <v>120</v>
      </c>
      <c r="F219" s="203">
        <v>100</v>
      </c>
      <c r="G219" s="202">
        <f t="shared" si="20"/>
        <v>83330.780608267887</v>
      </c>
      <c r="H219" s="202">
        <f t="shared" si="21"/>
        <v>74442.31717355657</v>
      </c>
      <c r="I219" s="202">
        <f t="shared" si="22"/>
        <v>20832.695152066968</v>
      </c>
      <c r="J219" s="202">
        <f t="shared" si="23"/>
        <v>29721.158586778285</v>
      </c>
    </row>
    <row r="220" spans="1:10" x14ac:dyDescent="0.2">
      <c r="A220" s="228">
        <v>570.24735965311868</v>
      </c>
      <c r="B220" s="202">
        <f t="shared" si="18"/>
        <v>85537.1039479678</v>
      </c>
      <c r="C220" s="181">
        <f t="shared" si="19"/>
        <v>0</v>
      </c>
      <c r="D220" s="203">
        <v>5000</v>
      </c>
      <c r="E220" s="203">
        <v>120</v>
      </c>
      <c r="F220" s="203">
        <v>100</v>
      </c>
      <c r="G220" s="202">
        <f t="shared" si="20"/>
        <v>68429.683158374246</v>
      </c>
      <c r="H220" s="202">
        <f t="shared" si="21"/>
        <v>62024.735965311869</v>
      </c>
      <c r="I220" s="202">
        <f t="shared" si="22"/>
        <v>17107.420789593554</v>
      </c>
      <c r="J220" s="202">
        <f t="shared" si="23"/>
        <v>23512.367982655931</v>
      </c>
    </row>
    <row r="221" spans="1:10" x14ac:dyDescent="0.2">
      <c r="A221" s="228">
        <v>347.37368996598462</v>
      </c>
      <c r="B221" s="202">
        <f t="shared" si="18"/>
        <v>52106.053494897693</v>
      </c>
      <c r="C221" s="181">
        <f t="shared" si="19"/>
        <v>0</v>
      </c>
      <c r="D221" s="203">
        <v>5000</v>
      </c>
      <c r="E221" s="203">
        <v>120</v>
      </c>
      <c r="F221" s="203">
        <v>100</v>
      </c>
      <c r="G221" s="202">
        <f t="shared" si="20"/>
        <v>41684.842795918157</v>
      </c>
      <c r="H221" s="202">
        <f t="shared" si="21"/>
        <v>39737.368996598459</v>
      </c>
      <c r="I221" s="202">
        <f t="shared" si="22"/>
        <v>10421.210698979536</v>
      </c>
      <c r="J221" s="202">
        <f t="shared" si="23"/>
        <v>12368.684498299233</v>
      </c>
    </row>
    <row r="222" spans="1:10" x14ac:dyDescent="0.2">
      <c r="A222" s="228">
        <v>309.60725830383939</v>
      </c>
      <c r="B222" s="202">
        <f t="shared" si="18"/>
        <v>46441.088745575908</v>
      </c>
      <c r="C222" s="181">
        <f t="shared" si="19"/>
        <v>0</v>
      </c>
      <c r="D222" s="203">
        <v>5000</v>
      </c>
      <c r="E222" s="203">
        <v>120</v>
      </c>
      <c r="F222" s="203">
        <v>100</v>
      </c>
      <c r="G222" s="202">
        <f t="shared" si="20"/>
        <v>37152.870996460726</v>
      </c>
      <c r="H222" s="202">
        <f t="shared" si="21"/>
        <v>35960.725830383933</v>
      </c>
      <c r="I222" s="202">
        <f t="shared" si="22"/>
        <v>9288.2177491151815</v>
      </c>
      <c r="J222" s="202">
        <f t="shared" si="23"/>
        <v>10480.362915191974</v>
      </c>
    </row>
    <row r="223" spans="1:10" x14ac:dyDescent="0.2">
      <c r="A223" s="228">
        <v>369.19031262825723</v>
      </c>
      <c r="B223" s="202">
        <f t="shared" si="18"/>
        <v>55378.546894238585</v>
      </c>
      <c r="C223" s="181">
        <f t="shared" si="19"/>
        <v>0</v>
      </c>
      <c r="D223" s="203">
        <v>5000</v>
      </c>
      <c r="E223" s="203">
        <v>120</v>
      </c>
      <c r="F223" s="203">
        <v>100</v>
      </c>
      <c r="G223" s="202">
        <f t="shared" si="20"/>
        <v>44302.837515390871</v>
      </c>
      <c r="H223" s="202">
        <f t="shared" si="21"/>
        <v>41919.031262825723</v>
      </c>
      <c r="I223" s="202">
        <f t="shared" si="22"/>
        <v>11075.709378847714</v>
      </c>
      <c r="J223" s="202">
        <f t="shared" si="23"/>
        <v>13459.515631412862</v>
      </c>
    </row>
    <row r="224" spans="1:10" x14ac:dyDescent="0.2">
      <c r="A224" s="228">
        <v>381.58434311933087</v>
      </c>
      <c r="B224" s="202">
        <f t="shared" si="18"/>
        <v>57237.651467899632</v>
      </c>
      <c r="C224" s="181">
        <f t="shared" si="19"/>
        <v>0</v>
      </c>
      <c r="D224" s="203">
        <v>5000</v>
      </c>
      <c r="E224" s="203">
        <v>120</v>
      </c>
      <c r="F224" s="203">
        <v>100</v>
      </c>
      <c r="G224" s="202">
        <f t="shared" si="20"/>
        <v>45790.121174319705</v>
      </c>
      <c r="H224" s="202">
        <f t="shared" si="21"/>
        <v>43158.434311933088</v>
      </c>
      <c r="I224" s="202">
        <f t="shared" si="22"/>
        <v>11447.530293579926</v>
      </c>
      <c r="J224" s="202">
        <f t="shared" si="23"/>
        <v>14079.217155966544</v>
      </c>
    </row>
    <row r="225" spans="1:10" x14ac:dyDescent="0.2">
      <c r="A225" s="228">
        <v>488.05480659383107</v>
      </c>
      <c r="B225" s="202">
        <f t="shared" si="18"/>
        <v>73208.22098907466</v>
      </c>
      <c r="C225" s="181">
        <f t="shared" si="19"/>
        <v>0</v>
      </c>
      <c r="D225" s="203">
        <v>5000</v>
      </c>
      <c r="E225" s="203">
        <v>120</v>
      </c>
      <c r="F225" s="203">
        <v>100</v>
      </c>
      <c r="G225" s="202">
        <f t="shared" si="20"/>
        <v>58566.576791259729</v>
      </c>
      <c r="H225" s="202">
        <f t="shared" si="21"/>
        <v>53805.480659383109</v>
      </c>
      <c r="I225" s="202">
        <f t="shared" si="22"/>
        <v>14641.644197814931</v>
      </c>
      <c r="J225" s="202">
        <f t="shared" si="23"/>
        <v>19402.740329691551</v>
      </c>
    </row>
    <row r="226" spans="1:10" x14ac:dyDescent="0.2">
      <c r="A226" s="228">
        <v>737.13442251884123</v>
      </c>
      <c r="B226" s="202">
        <f t="shared" si="18"/>
        <v>110570.16337782619</v>
      </c>
      <c r="C226" s="181">
        <f t="shared" si="19"/>
        <v>0</v>
      </c>
      <c r="D226" s="203">
        <v>5000</v>
      </c>
      <c r="E226" s="203">
        <v>120</v>
      </c>
      <c r="F226" s="203">
        <v>100</v>
      </c>
      <c r="G226" s="202">
        <f t="shared" si="20"/>
        <v>88456.130702260954</v>
      </c>
      <c r="H226" s="202">
        <f t="shared" si="21"/>
        <v>78713.442251884117</v>
      </c>
      <c r="I226" s="202">
        <f t="shared" si="22"/>
        <v>22114.032675565235</v>
      </c>
      <c r="J226" s="202">
        <f t="shared" si="23"/>
        <v>31856.721125942073</v>
      </c>
    </row>
    <row r="227" spans="1:10" x14ac:dyDescent="0.2">
      <c r="A227" s="228">
        <v>218.23927416384186</v>
      </c>
      <c r="B227" s="202">
        <f t="shared" si="18"/>
        <v>32735.891124576279</v>
      </c>
      <c r="C227" s="181">
        <f t="shared" si="19"/>
        <v>0</v>
      </c>
      <c r="D227" s="203">
        <v>5000</v>
      </c>
      <c r="E227" s="203">
        <v>120</v>
      </c>
      <c r="F227" s="203">
        <v>100</v>
      </c>
      <c r="G227" s="202">
        <f t="shared" si="20"/>
        <v>26188.712899661023</v>
      </c>
      <c r="H227" s="202">
        <f t="shared" si="21"/>
        <v>26823.927416384184</v>
      </c>
      <c r="I227" s="202">
        <f t="shared" si="22"/>
        <v>6547.1782249152566</v>
      </c>
      <c r="J227" s="202">
        <f t="shared" si="23"/>
        <v>5911.9637081920955</v>
      </c>
    </row>
    <row r="228" spans="1:10" x14ac:dyDescent="0.2">
      <c r="A228" s="228">
        <v>747.4808716901955</v>
      </c>
      <c r="B228" s="202">
        <f t="shared" si="18"/>
        <v>112122.13075352933</v>
      </c>
      <c r="C228" s="181">
        <f t="shared" si="19"/>
        <v>0</v>
      </c>
      <c r="D228" s="203">
        <v>5000</v>
      </c>
      <c r="E228" s="203">
        <v>120</v>
      </c>
      <c r="F228" s="203">
        <v>100</v>
      </c>
      <c r="G228" s="202">
        <f t="shared" si="20"/>
        <v>89697.704602823462</v>
      </c>
      <c r="H228" s="202">
        <f t="shared" si="21"/>
        <v>79748.087169019549</v>
      </c>
      <c r="I228" s="202">
        <f t="shared" si="22"/>
        <v>22424.426150705869</v>
      </c>
      <c r="J228" s="202">
        <f t="shared" si="23"/>
        <v>32374.043584509782</v>
      </c>
    </row>
    <row r="229" spans="1:10" x14ac:dyDescent="0.2">
      <c r="A229" s="228">
        <v>711.01049711509165</v>
      </c>
      <c r="B229" s="202">
        <f t="shared" si="18"/>
        <v>106651.57456726374</v>
      </c>
      <c r="C229" s="181">
        <f t="shared" si="19"/>
        <v>0</v>
      </c>
      <c r="D229" s="203">
        <v>5000</v>
      </c>
      <c r="E229" s="203">
        <v>120</v>
      </c>
      <c r="F229" s="203">
        <v>100</v>
      </c>
      <c r="G229" s="202">
        <f t="shared" si="20"/>
        <v>85321.259653810994</v>
      </c>
      <c r="H229" s="202">
        <f t="shared" si="21"/>
        <v>76101.049711509171</v>
      </c>
      <c r="I229" s="202">
        <f t="shared" si="22"/>
        <v>21330.314913452748</v>
      </c>
      <c r="J229" s="202">
        <f t="shared" si="23"/>
        <v>30550.524855754571</v>
      </c>
    </row>
    <row r="230" spans="1:10" x14ac:dyDescent="0.2">
      <c r="A230" s="228">
        <v>353.4250133453985</v>
      </c>
      <c r="B230" s="202">
        <f t="shared" si="18"/>
        <v>53013.752001809771</v>
      </c>
      <c r="C230" s="181">
        <f t="shared" si="19"/>
        <v>0</v>
      </c>
      <c r="D230" s="203">
        <v>5000</v>
      </c>
      <c r="E230" s="203">
        <v>120</v>
      </c>
      <c r="F230" s="203">
        <v>100</v>
      </c>
      <c r="G230" s="202">
        <f t="shared" si="20"/>
        <v>42411.001601447817</v>
      </c>
      <c r="H230" s="202">
        <f t="shared" si="21"/>
        <v>40342.501334539847</v>
      </c>
      <c r="I230" s="202">
        <f t="shared" si="22"/>
        <v>10602.750400361954</v>
      </c>
      <c r="J230" s="202">
        <f t="shared" si="23"/>
        <v>12671.250667269924</v>
      </c>
    </row>
    <row r="231" spans="1:10" x14ac:dyDescent="0.2">
      <c r="A231" s="228">
        <v>614.19929611226507</v>
      </c>
      <c r="B231" s="202">
        <f t="shared" si="18"/>
        <v>92129.894416839757</v>
      </c>
      <c r="C231" s="181">
        <f t="shared" si="19"/>
        <v>0</v>
      </c>
      <c r="D231" s="203">
        <v>5000</v>
      </c>
      <c r="E231" s="203">
        <v>120</v>
      </c>
      <c r="F231" s="203">
        <v>100</v>
      </c>
      <c r="G231" s="202">
        <f t="shared" si="20"/>
        <v>73703.915533471809</v>
      </c>
      <c r="H231" s="202">
        <f t="shared" si="21"/>
        <v>66419.929611226515</v>
      </c>
      <c r="I231" s="202">
        <f t="shared" si="22"/>
        <v>18425.978883367949</v>
      </c>
      <c r="J231" s="202">
        <f t="shared" si="23"/>
        <v>25709.964805613243</v>
      </c>
    </row>
    <row r="232" spans="1:10" x14ac:dyDescent="0.2">
      <c r="A232" s="228">
        <v>447.56975883970489</v>
      </c>
      <c r="B232" s="202">
        <f t="shared" si="18"/>
        <v>67135.46382595574</v>
      </c>
      <c r="C232" s="181">
        <f t="shared" si="19"/>
        <v>0</v>
      </c>
      <c r="D232" s="203">
        <v>5000</v>
      </c>
      <c r="E232" s="203">
        <v>120</v>
      </c>
      <c r="F232" s="203">
        <v>100</v>
      </c>
      <c r="G232" s="202">
        <f t="shared" si="20"/>
        <v>53708.371060764584</v>
      </c>
      <c r="H232" s="202">
        <f t="shared" si="21"/>
        <v>49756.975883970488</v>
      </c>
      <c r="I232" s="202">
        <f t="shared" si="22"/>
        <v>13427.092765191155</v>
      </c>
      <c r="J232" s="202">
        <f t="shared" si="23"/>
        <v>17378.487941985251</v>
      </c>
    </row>
    <row r="233" spans="1:10" x14ac:dyDescent="0.2">
      <c r="A233" s="228">
        <v>704.93681892051211</v>
      </c>
      <c r="B233" s="202">
        <f t="shared" si="18"/>
        <v>105740.52283807681</v>
      </c>
      <c r="C233" s="181">
        <f t="shared" si="19"/>
        <v>0</v>
      </c>
      <c r="D233" s="203">
        <v>5000</v>
      </c>
      <c r="E233" s="203">
        <v>120</v>
      </c>
      <c r="F233" s="203">
        <v>100</v>
      </c>
      <c r="G233" s="202">
        <f t="shared" si="20"/>
        <v>84592.41827046145</v>
      </c>
      <c r="H233" s="202">
        <f t="shared" si="21"/>
        <v>75493.681892051216</v>
      </c>
      <c r="I233" s="202">
        <f t="shared" si="22"/>
        <v>21148.104567615359</v>
      </c>
      <c r="J233" s="202">
        <f t="shared" si="23"/>
        <v>30246.840946025593</v>
      </c>
    </row>
    <row r="234" spans="1:10" x14ac:dyDescent="0.2">
      <c r="A234" s="228">
        <v>273.11559704743121</v>
      </c>
      <c r="B234" s="202">
        <f t="shared" si="18"/>
        <v>40967.339557114683</v>
      </c>
      <c r="C234" s="181">
        <f t="shared" si="19"/>
        <v>0</v>
      </c>
      <c r="D234" s="203">
        <v>5000</v>
      </c>
      <c r="E234" s="203">
        <v>120</v>
      </c>
      <c r="F234" s="203">
        <v>100</v>
      </c>
      <c r="G234" s="202">
        <f t="shared" si="20"/>
        <v>32773.871645691746</v>
      </c>
      <c r="H234" s="202">
        <f t="shared" si="21"/>
        <v>32311.559704743122</v>
      </c>
      <c r="I234" s="202">
        <f t="shared" si="22"/>
        <v>8193.4679114229366</v>
      </c>
      <c r="J234" s="202">
        <f t="shared" si="23"/>
        <v>8655.779852371561</v>
      </c>
    </row>
    <row r="235" spans="1:10" x14ac:dyDescent="0.2">
      <c r="A235" s="228">
        <v>253.83957617629301</v>
      </c>
      <c r="B235" s="202">
        <f t="shared" si="18"/>
        <v>38075.93642644395</v>
      </c>
      <c r="C235" s="181">
        <f t="shared" si="19"/>
        <v>0</v>
      </c>
      <c r="D235" s="203">
        <v>5000</v>
      </c>
      <c r="E235" s="203">
        <v>120</v>
      </c>
      <c r="F235" s="203">
        <v>100</v>
      </c>
      <c r="G235" s="202">
        <f t="shared" si="20"/>
        <v>30460.74914115516</v>
      </c>
      <c r="H235" s="202">
        <f t="shared" si="21"/>
        <v>30383.957617629301</v>
      </c>
      <c r="I235" s="202">
        <f t="shared" si="22"/>
        <v>7615.18728528879</v>
      </c>
      <c r="J235" s="202">
        <f t="shared" si="23"/>
        <v>7691.9788088146488</v>
      </c>
    </row>
    <row r="236" spans="1:10" x14ac:dyDescent="0.2">
      <c r="A236" s="228">
        <v>281.75679495639952</v>
      </c>
      <c r="B236" s="202">
        <f t="shared" si="18"/>
        <v>42263.51924345993</v>
      </c>
      <c r="C236" s="181">
        <f t="shared" si="19"/>
        <v>0</v>
      </c>
      <c r="D236" s="203">
        <v>5000</v>
      </c>
      <c r="E236" s="203">
        <v>120</v>
      </c>
      <c r="F236" s="203">
        <v>100</v>
      </c>
      <c r="G236" s="202">
        <f t="shared" si="20"/>
        <v>33810.815394767938</v>
      </c>
      <c r="H236" s="202">
        <f t="shared" si="21"/>
        <v>33175.679495639954</v>
      </c>
      <c r="I236" s="202">
        <f t="shared" si="22"/>
        <v>8452.7038486919919</v>
      </c>
      <c r="J236" s="202">
        <f t="shared" si="23"/>
        <v>9087.8397478199768</v>
      </c>
    </row>
    <row r="237" spans="1:10" x14ac:dyDescent="0.2">
      <c r="A237" s="228">
        <v>286.45283220636321</v>
      </c>
      <c r="B237" s="202">
        <f t="shared" si="18"/>
        <v>42967.924830954478</v>
      </c>
      <c r="C237" s="181">
        <f t="shared" si="19"/>
        <v>0</v>
      </c>
      <c r="D237" s="203">
        <v>5000</v>
      </c>
      <c r="E237" s="203">
        <v>120</v>
      </c>
      <c r="F237" s="203">
        <v>100</v>
      </c>
      <c r="G237" s="202">
        <f t="shared" si="20"/>
        <v>34374.339864763584</v>
      </c>
      <c r="H237" s="202">
        <f t="shared" si="21"/>
        <v>33645.283220636324</v>
      </c>
      <c r="I237" s="202">
        <f t="shared" si="22"/>
        <v>8593.5849661908942</v>
      </c>
      <c r="J237" s="202">
        <f t="shared" si="23"/>
        <v>9322.6416103181546</v>
      </c>
    </row>
    <row r="238" spans="1:10" x14ac:dyDescent="0.2">
      <c r="A238" s="228">
        <v>612.75089234707457</v>
      </c>
      <c r="B238" s="202">
        <f t="shared" si="18"/>
        <v>91912.63385206119</v>
      </c>
      <c r="C238" s="181">
        <f t="shared" si="19"/>
        <v>0</v>
      </c>
      <c r="D238" s="203">
        <v>5000</v>
      </c>
      <c r="E238" s="203">
        <v>120</v>
      </c>
      <c r="F238" s="203">
        <v>100</v>
      </c>
      <c r="G238" s="202">
        <f t="shared" si="20"/>
        <v>73530.107081648952</v>
      </c>
      <c r="H238" s="202">
        <f t="shared" si="21"/>
        <v>66275.089234707455</v>
      </c>
      <c r="I238" s="202">
        <f t="shared" si="22"/>
        <v>18382.526770412238</v>
      </c>
      <c r="J238" s="202">
        <f t="shared" si="23"/>
        <v>25637.544617353735</v>
      </c>
    </row>
    <row r="239" spans="1:10" x14ac:dyDescent="0.2">
      <c r="A239" s="228">
        <v>704.2476772816143</v>
      </c>
      <c r="B239" s="202">
        <f t="shared" si="18"/>
        <v>105637.15159224214</v>
      </c>
      <c r="C239" s="181">
        <f t="shared" si="19"/>
        <v>0</v>
      </c>
      <c r="D239" s="203">
        <v>5000</v>
      </c>
      <c r="E239" s="203">
        <v>120</v>
      </c>
      <c r="F239" s="203">
        <v>100</v>
      </c>
      <c r="G239" s="202">
        <f t="shared" si="20"/>
        <v>84509.721273793723</v>
      </c>
      <c r="H239" s="202">
        <f t="shared" si="21"/>
        <v>75424.767728161431</v>
      </c>
      <c r="I239" s="202">
        <f t="shared" si="22"/>
        <v>21127.430318448416</v>
      </c>
      <c r="J239" s="202">
        <f t="shared" si="23"/>
        <v>30212.383864080708</v>
      </c>
    </row>
    <row r="240" spans="1:10" x14ac:dyDescent="0.2">
      <c r="A240" s="228">
        <v>690.71207209057741</v>
      </c>
      <c r="B240" s="202">
        <f t="shared" si="18"/>
        <v>103606.81081358661</v>
      </c>
      <c r="C240" s="181">
        <f t="shared" si="19"/>
        <v>0</v>
      </c>
      <c r="D240" s="203">
        <v>5000</v>
      </c>
      <c r="E240" s="203">
        <v>120</v>
      </c>
      <c r="F240" s="203">
        <v>100</v>
      </c>
      <c r="G240" s="202">
        <f t="shared" si="20"/>
        <v>82885.448650869293</v>
      </c>
      <c r="H240" s="202">
        <f t="shared" si="21"/>
        <v>74071.207209057742</v>
      </c>
      <c r="I240" s="202">
        <f t="shared" si="22"/>
        <v>20721.362162717312</v>
      </c>
      <c r="J240" s="202">
        <f t="shared" si="23"/>
        <v>29535.603604528864</v>
      </c>
    </row>
    <row r="241" spans="1:10" x14ac:dyDescent="0.2">
      <c r="A241" s="228">
        <v>597.79562633381954</v>
      </c>
      <c r="B241" s="202">
        <f t="shared" si="18"/>
        <v>89669.343950072929</v>
      </c>
      <c r="C241" s="181">
        <f t="shared" si="19"/>
        <v>0</v>
      </c>
      <c r="D241" s="203">
        <v>5000</v>
      </c>
      <c r="E241" s="203">
        <v>120</v>
      </c>
      <c r="F241" s="203">
        <v>100</v>
      </c>
      <c r="G241" s="202">
        <f t="shared" si="20"/>
        <v>71735.47516005834</v>
      </c>
      <c r="H241" s="202">
        <f t="shared" si="21"/>
        <v>64779.562633381953</v>
      </c>
      <c r="I241" s="202">
        <f t="shared" si="22"/>
        <v>17933.868790014589</v>
      </c>
      <c r="J241" s="202">
        <f t="shared" si="23"/>
        <v>24889.781316690976</v>
      </c>
    </row>
    <row r="242" spans="1:10" x14ac:dyDescent="0.2">
      <c r="A242" s="228">
        <v>751.09179250481156</v>
      </c>
      <c r="B242" s="202">
        <f t="shared" si="18"/>
        <v>112663.76887572174</v>
      </c>
      <c r="C242" s="181">
        <f t="shared" si="19"/>
        <v>0</v>
      </c>
      <c r="D242" s="203">
        <v>5000</v>
      </c>
      <c r="E242" s="203">
        <v>120</v>
      </c>
      <c r="F242" s="203">
        <v>100</v>
      </c>
      <c r="G242" s="202">
        <f t="shared" si="20"/>
        <v>90131.015100577381</v>
      </c>
      <c r="H242" s="202">
        <f t="shared" si="21"/>
        <v>80109.17925048116</v>
      </c>
      <c r="I242" s="202">
        <f t="shared" si="22"/>
        <v>22532.75377514436</v>
      </c>
      <c r="J242" s="202">
        <f t="shared" si="23"/>
        <v>32554.58962524058</v>
      </c>
    </row>
    <row r="243" spans="1:10" x14ac:dyDescent="0.2">
      <c r="A243" s="228">
        <v>799.75662836793651</v>
      </c>
      <c r="B243" s="202">
        <f t="shared" si="18"/>
        <v>119963.49425519048</v>
      </c>
      <c r="C243" s="181">
        <f t="shared" si="19"/>
        <v>0</v>
      </c>
      <c r="D243" s="203">
        <v>5000</v>
      </c>
      <c r="E243" s="203">
        <v>120</v>
      </c>
      <c r="F243" s="203">
        <v>100</v>
      </c>
      <c r="G243" s="202">
        <f t="shared" si="20"/>
        <v>95970.795404152377</v>
      </c>
      <c r="H243" s="202">
        <f t="shared" si="21"/>
        <v>84975.66283679365</v>
      </c>
      <c r="I243" s="202">
        <f t="shared" si="22"/>
        <v>23992.698851038105</v>
      </c>
      <c r="J243" s="202">
        <f t="shared" si="23"/>
        <v>34987.831418396832</v>
      </c>
    </row>
    <row r="244" spans="1:10" x14ac:dyDescent="0.2">
      <c r="A244" s="228">
        <v>309.65297990928076</v>
      </c>
      <c r="B244" s="202">
        <f t="shared" si="18"/>
        <v>46447.946986392111</v>
      </c>
      <c r="C244" s="181">
        <f t="shared" si="19"/>
        <v>0</v>
      </c>
      <c r="D244" s="203">
        <v>5000</v>
      </c>
      <c r="E244" s="203">
        <v>120</v>
      </c>
      <c r="F244" s="203">
        <v>100</v>
      </c>
      <c r="G244" s="202">
        <f t="shared" si="20"/>
        <v>37158.357589113693</v>
      </c>
      <c r="H244" s="202">
        <f t="shared" si="21"/>
        <v>35965.297990928077</v>
      </c>
      <c r="I244" s="202">
        <f t="shared" si="22"/>
        <v>9289.5893972784179</v>
      </c>
      <c r="J244" s="202">
        <f t="shared" si="23"/>
        <v>10482.648995464035</v>
      </c>
    </row>
    <row r="245" spans="1:10" x14ac:dyDescent="0.2">
      <c r="A245" s="228">
        <v>537.63333528192402</v>
      </c>
      <c r="B245" s="202">
        <f t="shared" si="18"/>
        <v>80645.000292288605</v>
      </c>
      <c r="C245" s="181">
        <f t="shared" si="19"/>
        <v>0</v>
      </c>
      <c r="D245" s="203">
        <v>5000</v>
      </c>
      <c r="E245" s="203">
        <v>120</v>
      </c>
      <c r="F245" s="203">
        <v>100</v>
      </c>
      <c r="G245" s="202">
        <f t="shared" si="20"/>
        <v>64516.000233830884</v>
      </c>
      <c r="H245" s="202">
        <f t="shared" si="21"/>
        <v>58763.333528192401</v>
      </c>
      <c r="I245" s="202">
        <f t="shared" si="22"/>
        <v>16129.000058457721</v>
      </c>
      <c r="J245" s="202">
        <f t="shared" si="23"/>
        <v>21881.666764096204</v>
      </c>
    </row>
    <row r="246" spans="1:10" x14ac:dyDescent="0.2">
      <c r="A246" s="228">
        <v>603.46608329725734</v>
      </c>
      <c r="B246" s="202">
        <f t="shared" si="18"/>
        <v>90519.9124945886</v>
      </c>
      <c r="C246" s="181">
        <f t="shared" si="19"/>
        <v>0</v>
      </c>
      <c r="D246" s="203">
        <v>5000</v>
      </c>
      <c r="E246" s="203">
        <v>120</v>
      </c>
      <c r="F246" s="203">
        <v>100</v>
      </c>
      <c r="G246" s="202">
        <f t="shared" si="20"/>
        <v>72415.929995670886</v>
      </c>
      <c r="H246" s="202">
        <f t="shared" si="21"/>
        <v>65346.608329725736</v>
      </c>
      <c r="I246" s="202">
        <f t="shared" si="22"/>
        <v>18103.982498917714</v>
      </c>
      <c r="J246" s="202">
        <f t="shared" si="23"/>
        <v>25173.304164862864</v>
      </c>
    </row>
    <row r="247" spans="1:10" x14ac:dyDescent="0.2">
      <c r="A247" s="228">
        <v>654.46197700428866</v>
      </c>
      <c r="B247" s="202">
        <f t="shared" si="18"/>
        <v>98169.296550643296</v>
      </c>
      <c r="C247" s="181">
        <f t="shared" si="19"/>
        <v>0</v>
      </c>
      <c r="D247" s="203">
        <v>5000</v>
      </c>
      <c r="E247" s="203">
        <v>120</v>
      </c>
      <c r="F247" s="203">
        <v>100</v>
      </c>
      <c r="G247" s="202">
        <f t="shared" si="20"/>
        <v>78535.437240514642</v>
      </c>
      <c r="H247" s="202">
        <f t="shared" si="21"/>
        <v>70446.197700428864</v>
      </c>
      <c r="I247" s="202">
        <f t="shared" si="22"/>
        <v>19633.859310128653</v>
      </c>
      <c r="J247" s="202">
        <f t="shared" si="23"/>
        <v>27723.098850214432</v>
      </c>
    </row>
    <row r="248" spans="1:10" x14ac:dyDescent="0.2">
      <c r="A248" s="228">
        <v>342.44751107992954</v>
      </c>
      <c r="B248" s="202">
        <f t="shared" si="18"/>
        <v>51367.12666198943</v>
      </c>
      <c r="C248" s="181">
        <f t="shared" si="19"/>
        <v>0</v>
      </c>
      <c r="D248" s="203">
        <v>5000</v>
      </c>
      <c r="E248" s="203">
        <v>120</v>
      </c>
      <c r="F248" s="203">
        <v>100</v>
      </c>
      <c r="G248" s="202">
        <f t="shared" si="20"/>
        <v>41093.701329591546</v>
      </c>
      <c r="H248" s="202">
        <f t="shared" si="21"/>
        <v>39244.751107992954</v>
      </c>
      <c r="I248" s="202">
        <f t="shared" si="22"/>
        <v>10273.425332397885</v>
      </c>
      <c r="J248" s="202">
        <f t="shared" si="23"/>
        <v>12122.375553996477</v>
      </c>
    </row>
    <row r="249" spans="1:10" x14ac:dyDescent="0.2">
      <c r="A249" s="228">
        <v>315.31872037580177</v>
      </c>
      <c r="B249" s="202">
        <f t="shared" si="18"/>
        <v>47297.808056370268</v>
      </c>
      <c r="C249" s="181">
        <f t="shared" si="19"/>
        <v>0</v>
      </c>
      <c r="D249" s="203">
        <v>5000</v>
      </c>
      <c r="E249" s="203">
        <v>120</v>
      </c>
      <c r="F249" s="203">
        <v>100</v>
      </c>
      <c r="G249" s="202">
        <f t="shared" si="20"/>
        <v>37838.246445096214</v>
      </c>
      <c r="H249" s="202">
        <f t="shared" si="21"/>
        <v>36531.872037580179</v>
      </c>
      <c r="I249" s="202">
        <f t="shared" si="22"/>
        <v>9459.5616112740536</v>
      </c>
      <c r="J249" s="202">
        <f t="shared" si="23"/>
        <v>10765.936018790089</v>
      </c>
    </row>
    <row r="250" spans="1:10" x14ac:dyDescent="0.2">
      <c r="A250" s="228">
        <v>361.73335610038293</v>
      </c>
      <c r="B250" s="202">
        <f t="shared" si="18"/>
        <v>54260.003415057443</v>
      </c>
      <c r="C250" s="181">
        <f t="shared" si="19"/>
        <v>0</v>
      </c>
      <c r="D250" s="203">
        <v>5000</v>
      </c>
      <c r="E250" s="203">
        <v>120</v>
      </c>
      <c r="F250" s="203">
        <v>100</v>
      </c>
      <c r="G250" s="202">
        <f t="shared" si="20"/>
        <v>43408.002732045949</v>
      </c>
      <c r="H250" s="202">
        <f t="shared" si="21"/>
        <v>41173.335610038295</v>
      </c>
      <c r="I250" s="202">
        <f t="shared" si="22"/>
        <v>10852.000683011494</v>
      </c>
      <c r="J250" s="202">
        <f t="shared" si="23"/>
        <v>13086.667805019148</v>
      </c>
    </row>
    <row r="251" spans="1:10" x14ac:dyDescent="0.2">
      <c r="A251" s="228">
        <v>452.51597913564927</v>
      </c>
      <c r="B251" s="202">
        <f t="shared" si="18"/>
        <v>67877.396870347395</v>
      </c>
      <c r="C251" s="181">
        <f t="shared" si="19"/>
        <v>0</v>
      </c>
      <c r="D251" s="203">
        <v>5000</v>
      </c>
      <c r="E251" s="203">
        <v>120</v>
      </c>
      <c r="F251" s="203">
        <v>100</v>
      </c>
      <c r="G251" s="202">
        <f t="shared" si="20"/>
        <v>54301.917496277914</v>
      </c>
      <c r="H251" s="202">
        <f t="shared" si="21"/>
        <v>50251.597913564925</v>
      </c>
      <c r="I251" s="202">
        <f t="shared" si="22"/>
        <v>13575.47937406948</v>
      </c>
      <c r="J251" s="202">
        <f t="shared" si="23"/>
        <v>17625.79895678247</v>
      </c>
    </row>
    <row r="252" spans="1:10" x14ac:dyDescent="0.2">
      <c r="A252" s="228">
        <v>436.06133285726486</v>
      </c>
      <c r="B252" s="202">
        <f t="shared" si="18"/>
        <v>65409.199928589725</v>
      </c>
      <c r="C252" s="181">
        <f t="shared" si="19"/>
        <v>0</v>
      </c>
      <c r="D252" s="203">
        <v>5000</v>
      </c>
      <c r="E252" s="203">
        <v>120</v>
      </c>
      <c r="F252" s="203">
        <v>100</v>
      </c>
      <c r="G252" s="202">
        <f t="shared" si="20"/>
        <v>52327.359942871786</v>
      </c>
      <c r="H252" s="202">
        <f t="shared" si="21"/>
        <v>48606.133285726486</v>
      </c>
      <c r="I252" s="202">
        <f t="shared" si="22"/>
        <v>13081.839985717939</v>
      </c>
      <c r="J252" s="202">
        <f t="shared" si="23"/>
        <v>16803.066642863239</v>
      </c>
    </row>
    <row r="253" spans="1:10" x14ac:dyDescent="0.2">
      <c r="A253" s="228">
        <v>482.82133204993852</v>
      </c>
      <c r="B253" s="202">
        <f t="shared" si="18"/>
        <v>72423.199807490775</v>
      </c>
      <c r="C253" s="181">
        <f t="shared" si="19"/>
        <v>0</v>
      </c>
      <c r="D253" s="203">
        <v>5000</v>
      </c>
      <c r="E253" s="203">
        <v>120</v>
      </c>
      <c r="F253" s="203">
        <v>100</v>
      </c>
      <c r="G253" s="202">
        <f t="shared" si="20"/>
        <v>57938.559845992626</v>
      </c>
      <c r="H253" s="202">
        <f t="shared" si="21"/>
        <v>53282.13320499385</v>
      </c>
      <c r="I253" s="202">
        <f t="shared" si="22"/>
        <v>14484.639961498149</v>
      </c>
      <c r="J253" s="202">
        <f t="shared" si="23"/>
        <v>19141.066602496925</v>
      </c>
    </row>
    <row r="254" spans="1:10" x14ac:dyDescent="0.2">
      <c r="A254" s="228">
        <v>378.12776331702611</v>
      </c>
      <c r="B254" s="202">
        <f t="shared" si="18"/>
        <v>56719.164497553917</v>
      </c>
      <c r="C254" s="181">
        <f t="shared" si="19"/>
        <v>0</v>
      </c>
      <c r="D254" s="203">
        <v>5000</v>
      </c>
      <c r="E254" s="203">
        <v>120</v>
      </c>
      <c r="F254" s="203">
        <v>100</v>
      </c>
      <c r="G254" s="202">
        <f t="shared" si="20"/>
        <v>45375.331598043136</v>
      </c>
      <c r="H254" s="202">
        <f t="shared" si="21"/>
        <v>42812.776331702611</v>
      </c>
      <c r="I254" s="202">
        <f t="shared" si="22"/>
        <v>11343.83289951078</v>
      </c>
      <c r="J254" s="202">
        <f t="shared" si="23"/>
        <v>13906.388165851306</v>
      </c>
    </row>
    <row r="255" spans="1:10" x14ac:dyDescent="0.2">
      <c r="A255" s="228">
        <v>593.31806925745593</v>
      </c>
      <c r="B255" s="202">
        <f t="shared" si="18"/>
        <v>88997.71038861839</v>
      </c>
      <c r="C255" s="181">
        <f t="shared" si="19"/>
        <v>0</v>
      </c>
      <c r="D255" s="203">
        <v>5000</v>
      </c>
      <c r="E255" s="203">
        <v>120</v>
      </c>
      <c r="F255" s="203">
        <v>100</v>
      </c>
      <c r="G255" s="202">
        <f t="shared" si="20"/>
        <v>71198.168310894718</v>
      </c>
      <c r="H255" s="202">
        <f t="shared" si="21"/>
        <v>64331.806925745594</v>
      </c>
      <c r="I255" s="202">
        <f t="shared" si="22"/>
        <v>17799.542077723672</v>
      </c>
      <c r="J255" s="202">
        <f t="shared" si="23"/>
        <v>24665.903462872797</v>
      </c>
    </row>
    <row r="256" spans="1:10" x14ac:dyDescent="0.2">
      <c r="A256" s="228">
        <v>496.79001006148292</v>
      </c>
      <c r="B256" s="202">
        <f t="shared" si="18"/>
        <v>74518.501509222435</v>
      </c>
      <c r="C256" s="181">
        <f t="shared" si="19"/>
        <v>0</v>
      </c>
      <c r="D256" s="203">
        <v>5000</v>
      </c>
      <c r="E256" s="203">
        <v>120</v>
      </c>
      <c r="F256" s="203">
        <v>100</v>
      </c>
      <c r="G256" s="202">
        <f t="shared" si="20"/>
        <v>59614.801207377954</v>
      </c>
      <c r="H256" s="202">
        <f t="shared" si="21"/>
        <v>54679.00100614829</v>
      </c>
      <c r="I256" s="202">
        <f t="shared" si="22"/>
        <v>14903.700301844481</v>
      </c>
      <c r="J256" s="202">
        <f t="shared" si="23"/>
        <v>19839.500503074145</v>
      </c>
    </row>
    <row r="257" spans="1:10" x14ac:dyDescent="0.2">
      <c r="A257" s="228">
        <v>549.69910334316046</v>
      </c>
      <c r="B257" s="202">
        <f t="shared" si="18"/>
        <v>82454.865501474065</v>
      </c>
      <c r="C257" s="181">
        <f t="shared" si="19"/>
        <v>0</v>
      </c>
      <c r="D257" s="203">
        <v>5000</v>
      </c>
      <c r="E257" s="203">
        <v>120</v>
      </c>
      <c r="F257" s="203">
        <v>100</v>
      </c>
      <c r="G257" s="202">
        <f t="shared" si="20"/>
        <v>65963.892401179255</v>
      </c>
      <c r="H257" s="202">
        <f t="shared" si="21"/>
        <v>59969.910334316046</v>
      </c>
      <c r="I257" s="202">
        <f t="shared" si="22"/>
        <v>16490.97310029481</v>
      </c>
      <c r="J257" s="202">
        <f t="shared" si="23"/>
        <v>22484.955167158019</v>
      </c>
    </row>
    <row r="258" spans="1:10" x14ac:dyDescent="0.2">
      <c r="A258" s="228">
        <v>592.82988849693436</v>
      </c>
      <c r="B258" s="202">
        <f t="shared" si="18"/>
        <v>88924.483274540151</v>
      </c>
      <c r="C258" s="181">
        <f t="shared" si="19"/>
        <v>0</v>
      </c>
      <c r="D258" s="203">
        <v>5000</v>
      </c>
      <c r="E258" s="203">
        <v>120</v>
      </c>
      <c r="F258" s="203">
        <v>100</v>
      </c>
      <c r="G258" s="202">
        <f t="shared" si="20"/>
        <v>71139.586619632129</v>
      </c>
      <c r="H258" s="202">
        <f t="shared" si="21"/>
        <v>64282.988849693436</v>
      </c>
      <c r="I258" s="202">
        <f t="shared" si="22"/>
        <v>17784.896654908021</v>
      </c>
      <c r="J258" s="202">
        <f t="shared" si="23"/>
        <v>24641.494424846715</v>
      </c>
    </row>
    <row r="259" spans="1:10" x14ac:dyDescent="0.2">
      <c r="A259" s="228">
        <v>691.93596797619762</v>
      </c>
      <c r="B259" s="202">
        <f t="shared" si="18"/>
        <v>103790.39519642964</v>
      </c>
      <c r="C259" s="181">
        <f t="shared" si="19"/>
        <v>0</v>
      </c>
      <c r="D259" s="203">
        <v>5000</v>
      </c>
      <c r="E259" s="203">
        <v>120</v>
      </c>
      <c r="F259" s="203">
        <v>100</v>
      </c>
      <c r="G259" s="202">
        <f t="shared" si="20"/>
        <v>83032.316157143709</v>
      </c>
      <c r="H259" s="202">
        <f t="shared" si="21"/>
        <v>74193.596797619757</v>
      </c>
      <c r="I259" s="202">
        <f t="shared" si="22"/>
        <v>20758.079039285934</v>
      </c>
      <c r="J259" s="202">
        <f t="shared" si="23"/>
        <v>29596.798398809886</v>
      </c>
    </row>
    <row r="260" spans="1:10" x14ac:dyDescent="0.2">
      <c r="A260" s="228">
        <v>767.81377595281867</v>
      </c>
      <c r="B260" s="202">
        <f t="shared" si="18"/>
        <v>115172.0663929228</v>
      </c>
      <c r="C260" s="181">
        <f t="shared" si="19"/>
        <v>0</v>
      </c>
      <c r="D260" s="203">
        <v>5000</v>
      </c>
      <c r="E260" s="203">
        <v>120</v>
      </c>
      <c r="F260" s="203">
        <v>100</v>
      </c>
      <c r="G260" s="202">
        <f t="shared" si="20"/>
        <v>92137.653114338245</v>
      </c>
      <c r="H260" s="202">
        <f t="shared" si="21"/>
        <v>81781.377595281869</v>
      </c>
      <c r="I260" s="202">
        <f t="shared" si="22"/>
        <v>23034.413278584558</v>
      </c>
      <c r="J260" s="202">
        <f t="shared" si="23"/>
        <v>33390.688797640934</v>
      </c>
    </row>
    <row r="261" spans="1:10" x14ac:dyDescent="0.2">
      <c r="A261" s="228">
        <v>446.13243902387677</v>
      </c>
      <c r="B261" s="202">
        <f t="shared" si="18"/>
        <v>66919.865853581519</v>
      </c>
      <c r="C261" s="181">
        <f t="shared" si="19"/>
        <v>0</v>
      </c>
      <c r="D261" s="203">
        <v>5000</v>
      </c>
      <c r="E261" s="203">
        <v>120</v>
      </c>
      <c r="F261" s="203">
        <v>100</v>
      </c>
      <c r="G261" s="202">
        <f t="shared" si="20"/>
        <v>53535.892682865211</v>
      </c>
      <c r="H261" s="202">
        <f t="shared" si="21"/>
        <v>49613.24390238768</v>
      </c>
      <c r="I261" s="202">
        <f t="shared" si="22"/>
        <v>13383.973170716308</v>
      </c>
      <c r="J261" s="202">
        <f t="shared" si="23"/>
        <v>17306.62195119384</v>
      </c>
    </row>
    <row r="262" spans="1:10" x14ac:dyDescent="0.2">
      <c r="A262" s="228">
        <v>547.90267429682547</v>
      </c>
      <c r="B262" s="202">
        <f t="shared" si="18"/>
        <v>82185.401144523814</v>
      </c>
      <c r="C262" s="181">
        <f t="shared" si="19"/>
        <v>0</v>
      </c>
      <c r="D262" s="203">
        <v>5000</v>
      </c>
      <c r="E262" s="203">
        <v>120</v>
      </c>
      <c r="F262" s="203">
        <v>100</v>
      </c>
      <c r="G262" s="202">
        <f t="shared" si="20"/>
        <v>65748.320915619057</v>
      </c>
      <c r="H262" s="202">
        <f t="shared" si="21"/>
        <v>59790.26742968255</v>
      </c>
      <c r="I262" s="202">
        <f t="shared" si="22"/>
        <v>16437.080228904757</v>
      </c>
      <c r="J262" s="202">
        <f t="shared" si="23"/>
        <v>22395.133714841264</v>
      </c>
    </row>
    <row r="263" spans="1:10" x14ac:dyDescent="0.2">
      <c r="A263" s="228">
        <v>400.24690674629386</v>
      </c>
      <c r="B263" s="202">
        <f t="shared" si="18"/>
        <v>60037.036011944081</v>
      </c>
      <c r="C263" s="181">
        <f t="shared" si="19"/>
        <v>0</v>
      </c>
      <c r="D263" s="203">
        <v>5000</v>
      </c>
      <c r="E263" s="203">
        <v>120</v>
      </c>
      <c r="F263" s="203">
        <v>100</v>
      </c>
      <c r="G263" s="202">
        <f t="shared" si="20"/>
        <v>48029.628809555266</v>
      </c>
      <c r="H263" s="202">
        <f t="shared" si="21"/>
        <v>45024.690674629383</v>
      </c>
      <c r="I263" s="202">
        <f t="shared" si="22"/>
        <v>12007.407202388815</v>
      </c>
      <c r="J263" s="202">
        <f t="shared" si="23"/>
        <v>15012.345337314699</v>
      </c>
    </row>
    <row r="264" spans="1:10" x14ac:dyDescent="0.2">
      <c r="A264" s="228">
        <v>349.76168496057471</v>
      </c>
      <c r="B264" s="202">
        <f t="shared" si="18"/>
        <v>52464.252744086203</v>
      </c>
      <c r="C264" s="181">
        <f t="shared" si="19"/>
        <v>0</v>
      </c>
      <c r="D264" s="203">
        <v>5000</v>
      </c>
      <c r="E264" s="203">
        <v>120</v>
      </c>
      <c r="F264" s="203">
        <v>100</v>
      </c>
      <c r="G264" s="202">
        <f t="shared" si="20"/>
        <v>41971.402195268965</v>
      </c>
      <c r="H264" s="202">
        <f t="shared" si="21"/>
        <v>39976.168496057471</v>
      </c>
      <c r="I264" s="202">
        <f t="shared" si="22"/>
        <v>10492.850548817238</v>
      </c>
      <c r="J264" s="202">
        <f t="shared" si="23"/>
        <v>12488.084248028732</v>
      </c>
    </row>
    <row r="265" spans="1:10" x14ac:dyDescent="0.2">
      <c r="A265" s="228">
        <v>244.63913237892049</v>
      </c>
      <c r="B265" s="202">
        <f t="shared" si="18"/>
        <v>36695.869856838071</v>
      </c>
      <c r="C265" s="181">
        <f t="shared" si="19"/>
        <v>0</v>
      </c>
      <c r="D265" s="203">
        <v>5000</v>
      </c>
      <c r="E265" s="203">
        <v>120</v>
      </c>
      <c r="F265" s="203">
        <v>100</v>
      </c>
      <c r="G265" s="202">
        <f t="shared" si="20"/>
        <v>29356.695885470461</v>
      </c>
      <c r="H265" s="202">
        <f t="shared" si="21"/>
        <v>29463.913237892048</v>
      </c>
      <c r="I265" s="202">
        <f t="shared" si="22"/>
        <v>7339.1739713676106</v>
      </c>
      <c r="J265" s="202">
        <f t="shared" si="23"/>
        <v>7231.9566189460238</v>
      </c>
    </row>
    <row r="266" spans="1:10" x14ac:dyDescent="0.2">
      <c r="A266" s="228">
        <v>449.89789251699017</v>
      </c>
      <c r="B266" s="202">
        <f t="shared" si="18"/>
        <v>67484.683877548523</v>
      </c>
      <c r="C266" s="181">
        <f t="shared" si="19"/>
        <v>0</v>
      </c>
      <c r="D266" s="203">
        <v>5000</v>
      </c>
      <c r="E266" s="203">
        <v>120</v>
      </c>
      <c r="F266" s="203">
        <v>100</v>
      </c>
      <c r="G266" s="202">
        <f t="shared" si="20"/>
        <v>53987.747102038818</v>
      </c>
      <c r="H266" s="202">
        <f t="shared" si="21"/>
        <v>49989.789251699018</v>
      </c>
      <c r="I266" s="202">
        <f t="shared" si="22"/>
        <v>13496.936775509705</v>
      </c>
      <c r="J266" s="202">
        <f t="shared" si="23"/>
        <v>17494.894625849505</v>
      </c>
    </row>
    <row r="267" spans="1:10" x14ac:dyDescent="0.2">
      <c r="A267" s="228">
        <v>233.87953305331968</v>
      </c>
      <c r="B267" s="202">
        <f t="shared" si="18"/>
        <v>35081.929957997949</v>
      </c>
      <c r="C267" s="181">
        <f t="shared" si="19"/>
        <v>0</v>
      </c>
      <c r="D267" s="203">
        <v>5000</v>
      </c>
      <c r="E267" s="203">
        <v>120</v>
      </c>
      <c r="F267" s="203">
        <v>100</v>
      </c>
      <c r="G267" s="202">
        <f t="shared" si="20"/>
        <v>28065.54396639836</v>
      </c>
      <c r="H267" s="202">
        <f t="shared" si="21"/>
        <v>28387.953305331968</v>
      </c>
      <c r="I267" s="202">
        <f t="shared" si="22"/>
        <v>7016.385991599589</v>
      </c>
      <c r="J267" s="202">
        <f t="shared" si="23"/>
        <v>6693.9766526659805</v>
      </c>
    </row>
    <row r="268" spans="1:10" x14ac:dyDescent="0.2">
      <c r="A268" s="228">
        <v>213.31202714392543</v>
      </c>
      <c r="B268" s="202">
        <f t="shared" si="18"/>
        <v>31996.804071588816</v>
      </c>
      <c r="C268" s="181">
        <f t="shared" si="19"/>
        <v>0</v>
      </c>
      <c r="D268" s="203">
        <v>5000</v>
      </c>
      <c r="E268" s="203">
        <v>120</v>
      </c>
      <c r="F268" s="203">
        <v>100</v>
      </c>
      <c r="G268" s="202">
        <f t="shared" si="20"/>
        <v>25597.44325727105</v>
      </c>
      <c r="H268" s="202">
        <f t="shared" si="21"/>
        <v>26331.202714392544</v>
      </c>
      <c r="I268" s="202">
        <f t="shared" si="22"/>
        <v>6399.3608143177662</v>
      </c>
      <c r="J268" s="202">
        <f t="shared" si="23"/>
        <v>5665.6013571962721</v>
      </c>
    </row>
    <row r="269" spans="1:10" x14ac:dyDescent="0.2">
      <c r="A269" s="228">
        <v>735.24020795488741</v>
      </c>
      <c r="B269" s="202">
        <f t="shared" ref="B269:B332" si="24">A269*$B$4</f>
        <v>110286.03119323311</v>
      </c>
      <c r="C269" s="181">
        <f t="shared" ref="C269:C332" si="25">$B$6</f>
        <v>0</v>
      </c>
      <c r="D269" s="203">
        <v>5000</v>
      </c>
      <c r="E269" s="203">
        <v>120</v>
      </c>
      <c r="F269" s="203">
        <v>100</v>
      </c>
      <c r="G269" s="202">
        <f t="shared" ref="G269:G332" si="26">C269+ (E269*A269)</f>
        <v>88228.824954586482</v>
      </c>
      <c r="H269" s="202">
        <f t="shared" ref="H269:H332" si="27">D269+(F269*A269)</f>
        <v>78524.020795488745</v>
      </c>
      <c r="I269" s="202">
        <f t="shared" ref="I269:I332" si="28">B269-G269</f>
        <v>22057.206238646628</v>
      </c>
      <c r="J269" s="202">
        <f t="shared" ref="J269:J332" si="29">B269-H269</f>
        <v>31762.010397744365</v>
      </c>
    </row>
    <row r="270" spans="1:10" x14ac:dyDescent="0.2">
      <c r="A270" s="228">
        <v>782.17509779249087</v>
      </c>
      <c r="B270" s="202">
        <f t="shared" si="24"/>
        <v>117326.26466887363</v>
      </c>
      <c r="C270" s="181">
        <f t="shared" si="25"/>
        <v>0</v>
      </c>
      <c r="D270" s="203">
        <v>5000</v>
      </c>
      <c r="E270" s="203">
        <v>120</v>
      </c>
      <c r="F270" s="203">
        <v>100</v>
      </c>
      <c r="G270" s="202">
        <f t="shared" si="26"/>
        <v>93861.011735098902</v>
      </c>
      <c r="H270" s="202">
        <f t="shared" si="27"/>
        <v>83217.509779249085</v>
      </c>
      <c r="I270" s="202">
        <f t="shared" si="28"/>
        <v>23465.252933774726</v>
      </c>
      <c r="J270" s="202">
        <f t="shared" si="29"/>
        <v>34108.754889624543</v>
      </c>
    </row>
    <row r="271" spans="1:10" x14ac:dyDescent="0.2">
      <c r="A271" s="228">
        <v>616.8685983945004</v>
      </c>
      <c r="B271" s="202">
        <f t="shared" si="24"/>
        <v>92530.289759175066</v>
      </c>
      <c r="C271" s="181">
        <f t="shared" si="25"/>
        <v>0</v>
      </c>
      <c r="D271" s="203">
        <v>5000</v>
      </c>
      <c r="E271" s="203">
        <v>120</v>
      </c>
      <c r="F271" s="203">
        <v>100</v>
      </c>
      <c r="G271" s="202">
        <f t="shared" si="26"/>
        <v>74024.231807340053</v>
      </c>
      <c r="H271" s="202">
        <f t="shared" si="27"/>
        <v>66686.859839450044</v>
      </c>
      <c r="I271" s="202">
        <f t="shared" si="28"/>
        <v>18506.057951835013</v>
      </c>
      <c r="J271" s="202">
        <f t="shared" si="29"/>
        <v>25843.429919725022</v>
      </c>
    </row>
    <row r="272" spans="1:10" x14ac:dyDescent="0.2">
      <c r="A272" s="228">
        <v>310.53321636772398</v>
      </c>
      <c r="B272" s="202">
        <f t="shared" si="24"/>
        <v>46579.982455158599</v>
      </c>
      <c r="C272" s="181">
        <f t="shared" si="25"/>
        <v>0</v>
      </c>
      <c r="D272" s="203">
        <v>5000</v>
      </c>
      <c r="E272" s="203">
        <v>120</v>
      </c>
      <c r="F272" s="203">
        <v>100</v>
      </c>
      <c r="G272" s="202">
        <f t="shared" si="26"/>
        <v>37263.985964126878</v>
      </c>
      <c r="H272" s="202">
        <f t="shared" si="27"/>
        <v>36053.321636772394</v>
      </c>
      <c r="I272" s="202">
        <f t="shared" si="28"/>
        <v>9315.9964910317212</v>
      </c>
      <c r="J272" s="202">
        <f t="shared" si="29"/>
        <v>10526.660818386204</v>
      </c>
    </row>
    <row r="273" spans="1:10" x14ac:dyDescent="0.2">
      <c r="A273" s="228">
        <v>331.76749233704408</v>
      </c>
      <c r="B273" s="202">
        <f t="shared" si="24"/>
        <v>49765.123850556614</v>
      </c>
      <c r="C273" s="181">
        <f t="shared" si="25"/>
        <v>0</v>
      </c>
      <c r="D273" s="203">
        <v>5000</v>
      </c>
      <c r="E273" s="203">
        <v>120</v>
      </c>
      <c r="F273" s="203">
        <v>100</v>
      </c>
      <c r="G273" s="202">
        <f t="shared" si="26"/>
        <v>39812.099080445289</v>
      </c>
      <c r="H273" s="202">
        <f t="shared" si="27"/>
        <v>38176.74923370441</v>
      </c>
      <c r="I273" s="202">
        <f t="shared" si="28"/>
        <v>9953.0247701113258</v>
      </c>
      <c r="J273" s="202">
        <f t="shared" si="29"/>
        <v>11588.374616852205</v>
      </c>
    </row>
    <row r="274" spans="1:10" x14ac:dyDescent="0.2">
      <c r="A274" s="228">
        <v>216.24370870005512</v>
      </c>
      <c r="B274" s="202">
        <f t="shared" si="24"/>
        <v>32436.556305008267</v>
      </c>
      <c r="C274" s="181">
        <f t="shared" si="25"/>
        <v>0</v>
      </c>
      <c r="D274" s="203">
        <v>5000</v>
      </c>
      <c r="E274" s="203">
        <v>120</v>
      </c>
      <c r="F274" s="203">
        <v>100</v>
      </c>
      <c r="G274" s="202">
        <f t="shared" si="26"/>
        <v>25949.245044006613</v>
      </c>
      <c r="H274" s="202">
        <f t="shared" si="27"/>
        <v>26624.370870005514</v>
      </c>
      <c r="I274" s="202">
        <f t="shared" si="28"/>
        <v>6487.3112610016542</v>
      </c>
      <c r="J274" s="202">
        <f t="shared" si="29"/>
        <v>5812.1854350027534</v>
      </c>
    </row>
    <row r="275" spans="1:10" x14ac:dyDescent="0.2">
      <c r="A275" s="228">
        <v>208.01212182641595</v>
      </c>
      <c r="B275" s="202">
        <f t="shared" si="24"/>
        <v>31201.818273962392</v>
      </c>
      <c r="C275" s="181">
        <f t="shared" si="25"/>
        <v>0</v>
      </c>
      <c r="D275" s="203">
        <v>5000</v>
      </c>
      <c r="E275" s="203">
        <v>120</v>
      </c>
      <c r="F275" s="203">
        <v>100</v>
      </c>
      <c r="G275" s="202">
        <f t="shared" si="26"/>
        <v>24961.454619169916</v>
      </c>
      <c r="H275" s="202">
        <f t="shared" si="27"/>
        <v>25801.212182641593</v>
      </c>
      <c r="I275" s="202">
        <f t="shared" si="28"/>
        <v>6240.3636547924762</v>
      </c>
      <c r="J275" s="202">
        <f t="shared" si="29"/>
        <v>5400.6060913207984</v>
      </c>
    </row>
    <row r="276" spans="1:10" x14ac:dyDescent="0.2">
      <c r="A276" s="228">
        <v>459.73153657267409</v>
      </c>
      <c r="B276" s="202">
        <f t="shared" si="24"/>
        <v>68959.73048590112</v>
      </c>
      <c r="C276" s="181">
        <f t="shared" si="25"/>
        <v>0</v>
      </c>
      <c r="D276" s="203">
        <v>5000</v>
      </c>
      <c r="E276" s="203">
        <v>120</v>
      </c>
      <c r="F276" s="203">
        <v>100</v>
      </c>
      <c r="G276" s="202">
        <f t="shared" si="26"/>
        <v>55167.784388720887</v>
      </c>
      <c r="H276" s="202">
        <f t="shared" si="27"/>
        <v>50973.153657267409</v>
      </c>
      <c r="I276" s="202">
        <f t="shared" si="28"/>
        <v>13791.946097180233</v>
      </c>
      <c r="J276" s="202">
        <f t="shared" si="29"/>
        <v>17986.576828633712</v>
      </c>
    </row>
    <row r="277" spans="1:10" x14ac:dyDescent="0.2">
      <c r="A277" s="228">
        <v>507.93517693315408</v>
      </c>
      <c r="B277" s="202">
        <f t="shared" si="24"/>
        <v>76190.276539973114</v>
      </c>
      <c r="C277" s="181">
        <f t="shared" si="25"/>
        <v>0</v>
      </c>
      <c r="D277" s="203">
        <v>5000</v>
      </c>
      <c r="E277" s="203">
        <v>120</v>
      </c>
      <c r="F277" s="203">
        <v>100</v>
      </c>
      <c r="G277" s="202">
        <f t="shared" si="26"/>
        <v>60952.221231978489</v>
      </c>
      <c r="H277" s="202">
        <f t="shared" si="27"/>
        <v>55793.517693315407</v>
      </c>
      <c r="I277" s="202">
        <f t="shared" si="28"/>
        <v>15238.055307994626</v>
      </c>
      <c r="J277" s="202">
        <f t="shared" si="29"/>
        <v>20396.758846657707</v>
      </c>
    </row>
    <row r="278" spans="1:10" x14ac:dyDescent="0.2">
      <c r="A278" s="228">
        <v>666.51871552063096</v>
      </c>
      <c r="B278" s="202">
        <f t="shared" si="24"/>
        <v>99977.807328094641</v>
      </c>
      <c r="C278" s="181">
        <f t="shared" si="25"/>
        <v>0</v>
      </c>
      <c r="D278" s="203">
        <v>5000</v>
      </c>
      <c r="E278" s="203">
        <v>120</v>
      </c>
      <c r="F278" s="203">
        <v>100</v>
      </c>
      <c r="G278" s="202">
        <f t="shared" si="26"/>
        <v>79982.245862475713</v>
      </c>
      <c r="H278" s="202">
        <f t="shared" si="27"/>
        <v>71651.871552063094</v>
      </c>
      <c r="I278" s="202">
        <f t="shared" si="28"/>
        <v>19995.561465618928</v>
      </c>
      <c r="J278" s="202">
        <f t="shared" si="29"/>
        <v>28325.935776031547</v>
      </c>
    </row>
    <row r="279" spans="1:10" x14ac:dyDescent="0.2">
      <c r="A279" s="228">
        <v>780.05175524393644</v>
      </c>
      <c r="B279" s="202">
        <f t="shared" si="24"/>
        <v>117007.76328659046</v>
      </c>
      <c r="C279" s="181">
        <f t="shared" si="25"/>
        <v>0</v>
      </c>
      <c r="D279" s="203">
        <v>5000</v>
      </c>
      <c r="E279" s="203">
        <v>120</v>
      </c>
      <c r="F279" s="203">
        <v>100</v>
      </c>
      <c r="G279" s="202">
        <f t="shared" si="26"/>
        <v>93606.210629272377</v>
      </c>
      <c r="H279" s="202">
        <f t="shared" si="27"/>
        <v>83005.17552439365</v>
      </c>
      <c r="I279" s="202">
        <f t="shared" si="28"/>
        <v>23401.552657318083</v>
      </c>
      <c r="J279" s="202">
        <f t="shared" si="29"/>
        <v>34002.58776219681</v>
      </c>
    </row>
    <row r="280" spans="1:10" x14ac:dyDescent="0.2">
      <c r="A280" s="228">
        <v>329.85038483974074</v>
      </c>
      <c r="B280" s="202">
        <f t="shared" si="24"/>
        <v>49477.557725961109</v>
      </c>
      <c r="C280" s="181">
        <f t="shared" si="25"/>
        <v>0</v>
      </c>
      <c r="D280" s="203">
        <v>5000</v>
      </c>
      <c r="E280" s="203">
        <v>120</v>
      </c>
      <c r="F280" s="203">
        <v>100</v>
      </c>
      <c r="G280" s="202">
        <f t="shared" si="26"/>
        <v>39582.046180768892</v>
      </c>
      <c r="H280" s="202">
        <f t="shared" si="27"/>
        <v>37985.038483974073</v>
      </c>
      <c r="I280" s="202">
        <f t="shared" si="28"/>
        <v>9895.5115451922175</v>
      </c>
      <c r="J280" s="202">
        <f t="shared" si="29"/>
        <v>11492.519241987036</v>
      </c>
    </row>
    <row r="281" spans="1:10" x14ac:dyDescent="0.2">
      <c r="A281" s="228">
        <v>395.41800152297037</v>
      </c>
      <c r="B281" s="202">
        <f t="shared" si="24"/>
        <v>59312.700228445552</v>
      </c>
      <c r="C281" s="181">
        <f t="shared" si="25"/>
        <v>0</v>
      </c>
      <c r="D281" s="203">
        <v>5000</v>
      </c>
      <c r="E281" s="203">
        <v>120</v>
      </c>
      <c r="F281" s="203">
        <v>100</v>
      </c>
      <c r="G281" s="202">
        <f t="shared" si="26"/>
        <v>47450.160182756445</v>
      </c>
      <c r="H281" s="202">
        <f t="shared" si="27"/>
        <v>44541.800152297037</v>
      </c>
      <c r="I281" s="202">
        <f t="shared" si="28"/>
        <v>11862.540045689108</v>
      </c>
      <c r="J281" s="202">
        <f t="shared" si="29"/>
        <v>14770.900076148515</v>
      </c>
    </row>
    <row r="282" spans="1:10" x14ac:dyDescent="0.2">
      <c r="A282" s="228">
        <v>790.35159656328688</v>
      </c>
      <c r="B282" s="202">
        <f t="shared" si="24"/>
        <v>118552.73948449304</v>
      </c>
      <c r="C282" s="181">
        <f t="shared" si="25"/>
        <v>0</v>
      </c>
      <c r="D282" s="203">
        <v>5000</v>
      </c>
      <c r="E282" s="203">
        <v>120</v>
      </c>
      <c r="F282" s="203">
        <v>100</v>
      </c>
      <c r="G282" s="202">
        <f t="shared" si="26"/>
        <v>94842.191587594425</v>
      </c>
      <c r="H282" s="202">
        <f t="shared" si="27"/>
        <v>84035.159656328688</v>
      </c>
      <c r="I282" s="202">
        <f t="shared" si="28"/>
        <v>23710.547896898614</v>
      </c>
      <c r="J282" s="202">
        <f t="shared" si="29"/>
        <v>34517.579828164351</v>
      </c>
    </row>
    <row r="283" spans="1:10" x14ac:dyDescent="0.2">
      <c r="A283" s="228">
        <v>639.28343916278493</v>
      </c>
      <c r="B283" s="202">
        <f t="shared" si="24"/>
        <v>95892.515874417746</v>
      </c>
      <c r="C283" s="181">
        <f t="shared" si="25"/>
        <v>0</v>
      </c>
      <c r="D283" s="203">
        <v>5000</v>
      </c>
      <c r="E283" s="203">
        <v>120</v>
      </c>
      <c r="F283" s="203">
        <v>100</v>
      </c>
      <c r="G283" s="202">
        <f t="shared" si="26"/>
        <v>76714.012699534185</v>
      </c>
      <c r="H283" s="202">
        <f t="shared" si="27"/>
        <v>68928.343916278493</v>
      </c>
      <c r="I283" s="202">
        <f t="shared" si="28"/>
        <v>19178.503174883561</v>
      </c>
      <c r="J283" s="202">
        <f t="shared" si="29"/>
        <v>26964.171958139254</v>
      </c>
    </row>
    <row r="284" spans="1:10" x14ac:dyDescent="0.2">
      <c r="A284" s="228">
        <v>236.76200892625471</v>
      </c>
      <c r="B284" s="202">
        <f t="shared" si="24"/>
        <v>35514.301338938203</v>
      </c>
      <c r="C284" s="181">
        <f t="shared" si="25"/>
        <v>0</v>
      </c>
      <c r="D284" s="203">
        <v>5000</v>
      </c>
      <c r="E284" s="203">
        <v>120</v>
      </c>
      <c r="F284" s="203">
        <v>100</v>
      </c>
      <c r="G284" s="202">
        <f t="shared" si="26"/>
        <v>28411.441071150566</v>
      </c>
      <c r="H284" s="202">
        <f t="shared" si="27"/>
        <v>28676.200892625471</v>
      </c>
      <c r="I284" s="202">
        <f t="shared" si="28"/>
        <v>7102.860267787637</v>
      </c>
      <c r="J284" s="202">
        <f t="shared" si="29"/>
        <v>6838.1004463127319</v>
      </c>
    </row>
    <row r="285" spans="1:10" x14ac:dyDescent="0.2">
      <c r="A285" s="228">
        <v>659.08402356276474</v>
      </c>
      <c r="B285" s="202">
        <f t="shared" si="24"/>
        <v>98862.603534414709</v>
      </c>
      <c r="C285" s="181">
        <f t="shared" si="25"/>
        <v>0</v>
      </c>
      <c r="D285" s="203">
        <v>5000</v>
      </c>
      <c r="E285" s="203">
        <v>120</v>
      </c>
      <c r="F285" s="203">
        <v>100</v>
      </c>
      <c r="G285" s="202">
        <f t="shared" si="26"/>
        <v>79090.082827531762</v>
      </c>
      <c r="H285" s="202">
        <f t="shared" si="27"/>
        <v>70908.402356276478</v>
      </c>
      <c r="I285" s="202">
        <f t="shared" si="28"/>
        <v>19772.520706882948</v>
      </c>
      <c r="J285" s="202">
        <f t="shared" si="29"/>
        <v>27954.201178138232</v>
      </c>
    </row>
    <row r="286" spans="1:10" x14ac:dyDescent="0.2">
      <c r="A286" s="228">
        <v>625.18401938731972</v>
      </c>
      <c r="B286" s="202">
        <f t="shared" si="24"/>
        <v>93777.602908097964</v>
      </c>
      <c r="C286" s="181">
        <f t="shared" si="25"/>
        <v>0</v>
      </c>
      <c r="D286" s="203">
        <v>5000</v>
      </c>
      <c r="E286" s="203">
        <v>120</v>
      </c>
      <c r="F286" s="203">
        <v>100</v>
      </c>
      <c r="G286" s="202">
        <f t="shared" si="26"/>
        <v>75022.082326478368</v>
      </c>
      <c r="H286" s="202">
        <f t="shared" si="27"/>
        <v>67518.401938731971</v>
      </c>
      <c r="I286" s="202">
        <f t="shared" si="28"/>
        <v>18755.520581619596</v>
      </c>
      <c r="J286" s="202">
        <f t="shared" si="29"/>
        <v>26259.200969365993</v>
      </c>
    </row>
    <row r="287" spans="1:10" x14ac:dyDescent="0.2">
      <c r="A287" s="228">
        <v>267.8138426820812</v>
      </c>
      <c r="B287" s="202">
        <f t="shared" si="24"/>
        <v>40172.076402312181</v>
      </c>
      <c r="C287" s="181">
        <f t="shared" si="25"/>
        <v>0</v>
      </c>
      <c r="D287" s="203">
        <v>5000</v>
      </c>
      <c r="E287" s="203">
        <v>120</v>
      </c>
      <c r="F287" s="203">
        <v>100</v>
      </c>
      <c r="G287" s="202">
        <f t="shared" si="26"/>
        <v>32137.661121849746</v>
      </c>
      <c r="H287" s="202">
        <f t="shared" si="27"/>
        <v>31781.384268208119</v>
      </c>
      <c r="I287" s="202">
        <f t="shared" si="28"/>
        <v>8034.4152804624355</v>
      </c>
      <c r="J287" s="202">
        <f t="shared" si="29"/>
        <v>8390.6921341040616</v>
      </c>
    </row>
    <row r="288" spans="1:10" x14ac:dyDescent="0.2">
      <c r="A288" s="228">
        <v>547.25395773875243</v>
      </c>
      <c r="B288" s="202">
        <f t="shared" si="24"/>
        <v>82088.093660812869</v>
      </c>
      <c r="C288" s="181">
        <f t="shared" si="25"/>
        <v>0</v>
      </c>
      <c r="D288" s="203">
        <v>5000</v>
      </c>
      <c r="E288" s="203">
        <v>120</v>
      </c>
      <c r="F288" s="203">
        <v>100</v>
      </c>
      <c r="G288" s="202">
        <f t="shared" si="26"/>
        <v>65670.474928650292</v>
      </c>
      <c r="H288" s="202">
        <f t="shared" si="27"/>
        <v>59725.395773875243</v>
      </c>
      <c r="I288" s="202">
        <f t="shared" si="28"/>
        <v>16417.618732162577</v>
      </c>
      <c r="J288" s="202">
        <f t="shared" si="29"/>
        <v>22362.697886937625</v>
      </c>
    </row>
    <row r="289" spans="1:10" x14ac:dyDescent="0.2">
      <c r="A289" s="228">
        <v>297.26771521254801</v>
      </c>
      <c r="B289" s="202">
        <f t="shared" si="24"/>
        <v>44590.157281882202</v>
      </c>
      <c r="C289" s="181">
        <f t="shared" si="25"/>
        <v>0</v>
      </c>
      <c r="D289" s="203">
        <v>5000</v>
      </c>
      <c r="E289" s="203">
        <v>120</v>
      </c>
      <c r="F289" s="203">
        <v>100</v>
      </c>
      <c r="G289" s="202">
        <f t="shared" si="26"/>
        <v>35672.125825505762</v>
      </c>
      <c r="H289" s="202">
        <f t="shared" si="27"/>
        <v>34726.771521254806</v>
      </c>
      <c r="I289" s="202">
        <f t="shared" si="28"/>
        <v>8918.0314563764405</v>
      </c>
      <c r="J289" s="202">
        <f t="shared" si="29"/>
        <v>9863.3857606273959</v>
      </c>
    </row>
    <row r="290" spans="1:10" x14ac:dyDescent="0.2">
      <c r="A290" s="228">
        <v>578.48957729455526</v>
      </c>
      <c r="B290" s="202">
        <f t="shared" si="24"/>
        <v>86773.436594183295</v>
      </c>
      <c r="C290" s="181">
        <f t="shared" si="25"/>
        <v>0</v>
      </c>
      <c r="D290" s="203">
        <v>5000</v>
      </c>
      <c r="E290" s="203">
        <v>120</v>
      </c>
      <c r="F290" s="203">
        <v>100</v>
      </c>
      <c r="G290" s="202">
        <f t="shared" si="26"/>
        <v>69418.749275346636</v>
      </c>
      <c r="H290" s="202">
        <f t="shared" si="27"/>
        <v>62848.957729455527</v>
      </c>
      <c r="I290" s="202">
        <f t="shared" si="28"/>
        <v>17354.687318836659</v>
      </c>
      <c r="J290" s="202">
        <f t="shared" si="29"/>
        <v>23924.478864727767</v>
      </c>
    </row>
    <row r="291" spans="1:10" x14ac:dyDescent="0.2">
      <c r="A291" s="228">
        <v>274.32558959085753</v>
      </c>
      <c r="B291" s="202">
        <f t="shared" si="24"/>
        <v>41148.838438628627</v>
      </c>
      <c r="C291" s="181">
        <f t="shared" si="25"/>
        <v>0</v>
      </c>
      <c r="D291" s="203">
        <v>5000</v>
      </c>
      <c r="E291" s="203">
        <v>120</v>
      </c>
      <c r="F291" s="203">
        <v>100</v>
      </c>
      <c r="G291" s="202">
        <f t="shared" si="26"/>
        <v>32919.070750902902</v>
      </c>
      <c r="H291" s="202">
        <f t="shared" si="27"/>
        <v>32432.558959085753</v>
      </c>
      <c r="I291" s="202">
        <f t="shared" si="28"/>
        <v>8229.7676877257254</v>
      </c>
      <c r="J291" s="202">
        <f t="shared" si="29"/>
        <v>8716.2794795428745</v>
      </c>
    </row>
    <row r="292" spans="1:10" x14ac:dyDescent="0.2">
      <c r="A292" s="228">
        <v>790.18425354276985</v>
      </c>
      <c r="B292" s="202">
        <f t="shared" si="24"/>
        <v>118527.63803141548</v>
      </c>
      <c r="C292" s="181">
        <f t="shared" si="25"/>
        <v>0</v>
      </c>
      <c r="D292" s="203">
        <v>5000</v>
      </c>
      <c r="E292" s="203">
        <v>120</v>
      </c>
      <c r="F292" s="203">
        <v>100</v>
      </c>
      <c r="G292" s="202">
        <f t="shared" si="26"/>
        <v>94822.110425132385</v>
      </c>
      <c r="H292" s="202">
        <f t="shared" si="27"/>
        <v>84018.425354276987</v>
      </c>
      <c r="I292" s="202">
        <f t="shared" si="28"/>
        <v>23705.527606283096</v>
      </c>
      <c r="J292" s="202">
        <f t="shared" si="29"/>
        <v>34509.212677138494</v>
      </c>
    </row>
    <row r="293" spans="1:10" x14ac:dyDescent="0.2">
      <c r="A293" s="228">
        <v>226.74929333233706</v>
      </c>
      <c r="B293" s="202">
        <f t="shared" si="24"/>
        <v>34012.393999850559</v>
      </c>
      <c r="C293" s="181">
        <f t="shared" si="25"/>
        <v>0</v>
      </c>
      <c r="D293" s="203">
        <v>5000</v>
      </c>
      <c r="E293" s="203">
        <v>120</v>
      </c>
      <c r="F293" s="203">
        <v>100</v>
      </c>
      <c r="G293" s="202">
        <f t="shared" si="26"/>
        <v>27209.915199880448</v>
      </c>
      <c r="H293" s="202">
        <f t="shared" si="27"/>
        <v>27674.929333233707</v>
      </c>
      <c r="I293" s="202">
        <f t="shared" si="28"/>
        <v>6802.4787999701111</v>
      </c>
      <c r="J293" s="202">
        <f t="shared" si="29"/>
        <v>6337.4646666168519</v>
      </c>
    </row>
    <row r="294" spans="1:10" x14ac:dyDescent="0.2">
      <c r="A294" s="228">
        <v>375.37303658918154</v>
      </c>
      <c r="B294" s="202">
        <f t="shared" si="24"/>
        <v>56305.955488377229</v>
      </c>
      <c r="C294" s="181">
        <f t="shared" si="25"/>
        <v>0</v>
      </c>
      <c r="D294" s="203">
        <v>5000</v>
      </c>
      <c r="E294" s="203">
        <v>120</v>
      </c>
      <c r="F294" s="203">
        <v>100</v>
      </c>
      <c r="G294" s="202">
        <f t="shared" si="26"/>
        <v>45044.764390701785</v>
      </c>
      <c r="H294" s="202">
        <f t="shared" si="27"/>
        <v>42537.303658918157</v>
      </c>
      <c r="I294" s="202">
        <f t="shared" si="28"/>
        <v>11261.191097675444</v>
      </c>
      <c r="J294" s="202">
        <f t="shared" si="29"/>
        <v>13768.651829459071</v>
      </c>
    </row>
    <row r="295" spans="1:10" x14ac:dyDescent="0.2">
      <c r="A295" s="228">
        <v>494.62595437403115</v>
      </c>
      <c r="B295" s="202">
        <f t="shared" si="24"/>
        <v>74193.893156104677</v>
      </c>
      <c r="C295" s="181">
        <f t="shared" si="25"/>
        <v>0</v>
      </c>
      <c r="D295" s="203">
        <v>5000</v>
      </c>
      <c r="E295" s="203">
        <v>120</v>
      </c>
      <c r="F295" s="203">
        <v>100</v>
      </c>
      <c r="G295" s="202">
        <f t="shared" si="26"/>
        <v>59355.114524883742</v>
      </c>
      <c r="H295" s="202">
        <f t="shared" si="27"/>
        <v>54462.595437403113</v>
      </c>
      <c r="I295" s="202">
        <f t="shared" si="28"/>
        <v>14838.778631220935</v>
      </c>
      <c r="J295" s="202">
        <f t="shared" si="29"/>
        <v>19731.297718701564</v>
      </c>
    </row>
    <row r="296" spans="1:10" x14ac:dyDescent="0.2">
      <c r="A296" s="228">
        <v>778.41516434141204</v>
      </c>
      <c r="B296" s="202">
        <f t="shared" si="24"/>
        <v>116762.2746512118</v>
      </c>
      <c r="C296" s="181">
        <f t="shared" si="25"/>
        <v>0</v>
      </c>
      <c r="D296" s="203">
        <v>5000</v>
      </c>
      <c r="E296" s="203">
        <v>120</v>
      </c>
      <c r="F296" s="203">
        <v>100</v>
      </c>
      <c r="G296" s="202">
        <f t="shared" si="26"/>
        <v>93409.819720969448</v>
      </c>
      <c r="H296" s="202">
        <f t="shared" si="27"/>
        <v>82841.516434141202</v>
      </c>
      <c r="I296" s="202">
        <f t="shared" si="28"/>
        <v>23352.454930242355</v>
      </c>
      <c r="J296" s="202">
        <f t="shared" si="29"/>
        <v>33920.758217070601</v>
      </c>
    </row>
    <row r="297" spans="1:10" x14ac:dyDescent="0.2">
      <c r="A297" s="228">
        <v>423.66708611308928</v>
      </c>
      <c r="B297" s="202">
        <f t="shared" si="24"/>
        <v>63550.06291696339</v>
      </c>
      <c r="C297" s="181">
        <f t="shared" si="25"/>
        <v>0</v>
      </c>
      <c r="D297" s="203">
        <v>5000</v>
      </c>
      <c r="E297" s="203">
        <v>120</v>
      </c>
      <c r="F297" s="203">
        <v>100</v>
      </c>
      <c r="G297" s="202">
        <f t="shared" si="26"/>
        <v>50840.050333570711</v>
      </c>
      <c r="H297" s="202">
        <f t="shared" si="27"/>
        <v>47366.708611308932</v>
      </c>
      <c r="I297" s="202">
        <f t="shared" si="28"/>
        <v>12710.01258339268</v>
      </c>
      <c r="J297" s="202">
        <f t="shared" si="29"/>
        <v>16183.354305654459</v>
      </c>
    </row>
    <row r="298" spans="1:10" x14ac:dyDescent="0.2">
      <c r="A298" s="228">
        <v>372.71630269136108</v>
      </c>
      <c r="B298" s="202">
        <f t="shared" si="24"/>
        <v>55907.445403704165</v>
      </c>
      <c r="C298" s="181">
        <f t="shared" si="25"/>
        <v>0</v>
      </c>
      <c r="D298" s="203">
        <v>5000</v>
      </c>
      <c r="E298" s="203">
        <v>120</v>
      </c>
      <c r="F298" s="203">
        <v>100</v>
      </c>
      <c r="G298" s="202">
        <f t="shared" si="26"/>
        <v>44725.956322963328</v>
      </c>
      <c r="H298" s="202">
        <f t="shared" si="27"/>
        <v>42271.630269136105</v>
      </c>
      <c r="I298" s="202">
        <f t="shared" si="28"/>
        <v>11181.489080740837</v>
      </c>
      <c r="J298" s="202">
        <f t="shared" si="29"/>
        <v>13635.81513456806</v>
      </c>
    </row>
    <row r="299" spans="1:10" x14ac:dyDescent="0.2">
      <c r="A299" s="228">
        <v>242.89933370561309</v>
      </c>
      <c r="B299" s="202">
        <f t="shared" si="24"/>
        <v>36434.900055841965</v>
      </c>
      <c r="C299" s="181">
        <f t="shared" si="25"/>
        <v>0</v>
      </c>
      <c r="D299" s="203">
        <v>5000</v>
      </c>
      <c r="E299" s="203">
        <v>120</v>
      </c>
      <c r="F299" s="203">
        <v>100</v>
      </c>
      <c r="G299" s="202">
        <f t="shared" si="26"/>
        <v>29147.92004467357</v>
      </c>
      <c r="H299" s="202">
        <f t="shared" si="27"/>
        <v>29289.93337056131</v>
      </c>
      <c r="I299" s="202">
        <f t="shared" si="28"/>
        <v>7286.9800111683944</v>
      </c>
      <c r="J299" s="202">
        <f t="shared" si="29"/>
        <v>7144.9666852806549</v>
      </c>
    </row>
    <row r="300" spans="1:10" x14ac:dyDescent="0.2">
      <c r="A300" s="228">
        <v>609.10159023902452</v>
      </c>
      <c r="B300" s="202">
        <f t="shared" si="24"/>
        <v>91365.238535853685</v>
      </c>
      <c r="C300" s="181">
        <f t="shared" si="25"/>
        <v>0</v>
      </c>
      <c r="D300" s="203">
        <v>5000</v>
      </c>
      <c r="E300" s="203">
        <v>120</v>
      </c>
      <c r="F300" s="203">
        <v>100</v>
      </c>
      <c r="G300" s="202">
        <f t="shared" si="26"/>
        <v>73092.190828682942</v>
      </c>
      <c r="H300" s="202">
        <f t="shared" si="27"/>
        <v>65910.159023902452</v>
      </c>
      <c r="I300" s="202">
        <f t="shared" si="28"/>
        <v>18273.047707170743</v>
      </c>
      <c r="J300" s="202">
        <f t="shared" si="29"/>
        <v>25455.079511951233</v>
      </c>
    </row>
    <row r="301" spans="1:10" x14ac:dyDescent="0.2">
      <c r="A301" s="228">
        <v>570.42714728528028</v>
      </c>
      <c r="B301" s="202">
        <f t="shared" si="24"/>
        <v>85564.072092792048</v>
      </c>
      <c r="C301" s="181">
        <f t="shared" si="25"/>
        <v>0</v>
      </c>
      <c r="D301" s="203">
        <v>5000</v>
      </c>
      <c r="E301" s="203">
        <v>120</v>
      </c>
      <c r="F301" s="203">
        <v>100</v>
      </c>
      <c r="G301" s="202">
        <f t="shared" si="26"/>
        <v>68451.257674233639</v>
      </c>
      <c r="H301" s="202">
        <f t="shared" si="27"/>
        <v>62042.71472852803</v>
      </c>
      <c r="I301" s="202">
        <f t="shared" si="28"/>
        <v>17112.81441855841</v>
      </c>
      <c r="J301" s="202">
        <f t="shared" si="29"/>
        <v>23521.357364264019</v>
      </c>
    </row>
    <row r="302" spans="1:10" x14ac:dyDescent="0.2">
      <c r="A302" s="228">
        <v>369.06442370687819</v>
      </c>
      <c r="B302" s="202">
        <f t="shared" si="24"/>
        <v>55359.66355603173</v>
      </c>
      <c r="C302" s="181">
        <f t="shared" si="25"/>
        <v>0</v>
      </c>
      <c r="D302" s="203">
        <v>5000</v>
      </c>
      <c r="E302" s="203">
        <v>120</v>
      </c>
      <c r="F302" s="203">
        <v>100</v>
      </c>
      <c r="G302" s="202">
        <f t="shared" si="26"/>
        <v>44287.730844825383</v>
      </c>
      <c r="H302" s="202">
        <f t="shared" si="27"/>
        <v>41906.442370687815</v>
      </c>
      <c r="I302" s="202">
        <f t="shared" si="28"/>
        <v>11071.932711206347</v>
      </c>
      <c r="J302" s="202">
        <f t="shared" si="29"/>
        <v>13453.221185343915</v>
      </c>
    </row>
    <row r="303" spans="1:10" x14ac:dyDescent="0.2">
      <c r="A303" s="228">
        <v>665.76924150146976</v>
      </c>
      <c r="B303" s="202">
        <f t="shared" si="24"/>
        <v>99865.386225220471</v>
      </c>
      <c r="C303" s="181">
        <f t="shared" si="25"/>
        <v>0</v>
      </c>
      <c r="D303" s="203">
        <v>5000</v>
      </c>
      <c r="E303" s="203">
        <v>120</v>
      </c>
      <c r="F303" s="203">
        <v>100</v>
      </c>
      <c r="G303" s="202">
        <f t="shared" si="26"/>
        <v>79892.308980176371</v>
      </c>
      <c r="H303" s="202">
        <f t="shared" si="27"/>
        <v>71576.924150146981</v>
      </c>
      <c r="I303" s="202">
        <f t="shared" si="28"/>
        <v>19973.0772450441</v>
      </c>
      <c r="J303" s="202">
        <f t="shared" si="29"/>
        <v>28288.46207507349</v>
      </c>
    </row>
    <row r="304" spans="1:10" x14ac:dyDescent="0.2">
      <c r="A304" s="228">
        <v>783.64191520197403</v>
      </c>
      <c r="B304" s="202">
        <f t="shared" si="24"/>
        <v>117546.28728029611</v>
      </c>
      <c r="C304" s="181">
        <f t="shared" si="25"/>
        <v>0</v>
      </c>
      <c r="D304" s="203">
        <v>5000</v>
      </c>
      <c r="E304" s="203">
        <v>120</v>
      </c>
      <c r="F304" s="203">
        <v>100</v>
      </c>
      <c r="G304" s="202">
        <f t="shared" si="26"/>
        <v>94037.029824236888</v>
      </c>
      <c r="H304" s="202">
        <f t="shared" si="27"/>
        <v>83364.191520197404</v>
      </c>
      <c r="I304" s="202">
        <f t="shared" si="28"/>
        <v>23509.257456059218</v>
      </c>
      <c r="J304" s="202">
        <f t="shared" si="29"/>
        <v>34182.095760098702</v>
      </c>
    </row>
    <row r="305" spans="1:10" x14ac:dyDescent="0.2">
      <c r="A305" s="228">
        <v>669.66879957805793</v>
      </c>
      <c r="B305" s="202">
        <f t="shared" si="24"/>
        <v>100450.31993670869</v>
      </c>
      <c r="C305" s="181">
        <f t="shared" si="25"/>
        <v>0</v>
      </c>
      <c r="D305" s="203">
        <v>5000</v>
      </c>
      <c r="E305" s="203">
        <v>120</v>
      </c>
      <c r="F305" s="203">
        <v>100</v>
      </c>
      <c r="G305" s="202">
        <f t="shared" si="26"/>
        <v>80360.255949366954</v>
      </c>
      <c r="H305" s="202">
        <f t="shared" si="27"/>
        <v>71966.879957805795</v>
      </c>
      <c r="I305" s="202">
        <f t="shared" si="28"/>
        <v>20090.063987341739</v>
      </c>
      <c r="J305" s="202">
        <f t="shared" si="29"/>
        <v>28483.439978902898</v>
      </c>
    </row>
    <row r="306" spans="1:10" x14ac:dyDescent="0.2">
      <c r="A306" s="228">
        <v>323.51450842037542</v>
      </c>
      <c r="B306" s="202">
        <f t="shared" si="24"/>
        <v>48527.17626305631</v>
      </c>
      <c r="C306" s="181">
        <f t="shared" si="25"/>
        <v>0</v>
      </c>
      <c r="D306" s="203">
        <v>5000</v>
      </c>
      <c r="E306" s="203">
        <v>120</v>
      </c>
      <c r="F306" s="203">
        <v>100</v>
      </c>
      <c r="G306" s="202">
        <f t="shared" si="26"/>
        <v>38821.741010445054</v>
      </c>
      <c r="H306" s="202">
        <f t="shared" si="27"/>
        <v>37351.450842037542</v>
      </c>
      <c r="I306" s="202">
        <f t="shared" si="28"/>
        <v>9705.4352526112561</v>
      </c>
      <c r="J306" s="202">
        <f t="shared" si="29"/>
        <v>11175.725421018768</v>
      </c>
    </row>
    <row r="307" spans="1:10" x14ac:dyDescent="0.2">
      <c r="A307" s="228">
        <v>708.34302124955832</v>
      </c>
      <c r="B307" s="202">
        <f t="shared" si="24"/>
        <v>106251.45318743374</v>
      </c>
      <c r="C307" s="181">
        <f t="shared" si="25"/>
        <v>0</v>
      </c>
      <c r="D307" s="203">
        <v>5000</v>
      </c>
      <c r="E307" s="203">
        <v>120</v>
      </c>
      <c r="F307" s="203">
        <v>100</v>
      </c>
      <c r="G307" s="202">
        <f t="shared" si="26"/>
        <v>85001.162549946996</v>
      </c>
      <c r="H307" s="202">
        <f t="shared" si="27"/>
        <v>75834.302124955837</v>
      </c>
      <c r="I307" s="202">
        <f t="shared" si="28"/>
        <v>21250.290637486745</v>
      </c>
      <c r="J307" s="202">
        <f t="shared" si="29"/>
        <v>30417.151062477904</v>
      </c>
    </row>
    <row r="308" spans="1:10" x14ac:dyDescent="0.2">
      <c r="A308" s="228">
        <v>521.15814132669857</v>
      </c>
      <c r="B308" s="202">
        <f t="shared" si="24"/>
        <v>78173.72119900478</v>
      </c>
      <c r="C308" s="181">
        <f t="shared" si="25"/>
        <v>0</v>
      </c>
      <c r="D308" s="203">
        <v>5000</v>
      </c>
      <c r="E308" s="203">
        <v>120</v>
      </c>
      <c r="F308" s="203">
        <v>100</v>
      </c>
      <c r="G308" s="202">
        <f t="shared" si="26"/>
        <v>62538.976959203828</v>
      </c>
      <c r="H308" s="202">
        <f t="shared" si="27"/>
        <v>57115.814132669853</v>
      </c>
      <c r="I308" s="202">
        <f t="shared" si="28"/>
        <v>15634.744239800952</v>
      </c>
      <c r="J308" s="202">
        <f t="shared" si="29"/>
        <v>21057.907066334927</v>
      </c>
    </row>
    <row r="309" spans="1:10" x14ac:dyDescent="0.2">
      <c r="A309" s="228">
        <v>304.88127782236842</v>
      </c>
      <c r="B309" s="202">
        <f t="shared" si="24"/>
        <v>45732.191673355264</v>
      </c>
      <c r="C309" s="181">
        <f t="shared" si="25"/>
        <v>0</v>
      </c>
      <c r="D309" s="203">
        <v>5000</v>
      </c>
      <c r="E309" s="203">
        <v>120</v>
      </c>
      <c r="F309" s="203">
        <v>100</v>
      </c>
      <c r="G309" s="202">
        <f t="shared" si="26"/>
        <v>36585.753338684211</v>
      </c>
      <c r="H309" s="202">
        <f t="shared" si="27"/>
        <v>35488.127782236843</v>
      </c>
      <c r="I309" s="202">
        <f t="shared" si="28"/>
        <v>9146.4383346710529</v>
      </c>
      <c r="J309" s="202">
        <f t="shared" si="29"/>
        <v>10244.063891118421</v>
      </c>
    </row>
    <row r="310" spans="1:10" x14ac:dyDescent="0.2">
      <c r="A310" s="228">
        <v>739.63636054640472</v>
      </c>
      <c r="B310" s="202">
        <f t="shared" si="24"/>
        <v>110945.45408196071</v>
      </c>
      <c r="C310" s="181">
        <f t="shared" si="25"/>
        <v>0</v>
      </c>
      <c r="D310" s="203">
        <v>5000</v>
      </c>
      <c r="E310" s="203">
        <v>120</v>
      </c>
      <c r="F310" s="203">
        <v>100</v>
      </c>
      <c r="G310" s="202">
        <f t="shared" si="26"/>
        <v>88756.363265568565</v>
      </c>
      <c r="H310" s="202">
        <f t="shared" si="27"/>
        <v>78963.636054640476</v>
      </c>
      <c r="I310" s="202">
        <f t="shared" si="28"/>
        <v>22189.090816392141</v>
      </c>
      <c r="J310" s="202">
        <f t="shared" si="29"/>
        <v>31981.818027320231</v>
      </c>
    </row>
    <row r="311" spans="1:10" x14ac:dyDescent="0.2">
      <c r="A311" s="228">
        <v>268.31170342318325</v>
      </c>
      <c r="B311" s="202">
        <f t="shared" si="24"/>
        <v>40246.755513477488</v>
      </c>
      <c r="C311" s="181">
        <f t="shared" si="25"/>
        <v>0</v>
      </c>
      <c r="D311" s="203">
        <v>5000</v>
      </c>
      <c r="E311" s="203">
        <v>120</v>
      </c>
      <c r="F311" s="203">
        <v>100</v>
      </c>
      <c r="G311" s="202">
        <f t="shared" si="26"/>
        <v>32197.40441078199</v>
      </c>
      <c r="H311" s="202">
        <f t="shared" si="27"/>
        <v>31831.170342318324</v>
      </c>
      <c r="I311" s="202">
        <f t="shared" si="28"/>
        <v>8049.3511026954984</v>
      </c>
      <c r="J311" s="202">
        <f t="shared" si="29"/>
        <v>8415.585171159164</v>
      </c>
    </row>
    <row r="312" spans="1:10" x14ac:dyDescent="0.2">
      <c r="A312" s="228">
        <v>514.79943344127366</v>
      </c>
      <c r="B312" s="202">
        <f t="shared" si="24"/>
        <v>77219.915016191051</v>
      </c>
      <c r="C312" s="181">
        <f t="shared" si="25"/>
        <v>0</v>
      </c>
      <c r="D312" s="203">
        <v>5000</v>
      </c>
      <c r="E312" s="203">
        <v>120</v>
      </c>
      <c r="F312" s="203">
        <v>100</v>
      </c>
      <c r="G312" s="202">
        <f t="shared" si="26"/>
        <v>61775.932012952842</v>
      </c>
      <c r="H312" s="202">
        <f t="shared" si="27"/>
        <v>56479.943344127365</v>
      </c>
      <c r="I312" s="202">
        <f t="shared" si="28"/>
        <v>15443.983003238209</v>
      </c>
      <c r="J312" s="202">
        <f t="shared" si="29"/>
        <v>20739.971672063686</v>
      </c>
    </row>
    <row r="313" spans="1:10" x14ac:dyDescent="0.2">
      <c r="A313" s="228">
        <v>234.07784748546678</v>
      </c>
      <c r="B313" s="202">
        <f t="shared" si="24"/>
        <v>35111.677122820016</v>
      </c>
      <c r="C313" s="181">
        <f t="shared" si="25"/>
        <v>0</v>
      </c>
      <c r="D313" s="203">
        <v>5000</v>
      </c>
      <c r="E313" s="203">
        <v>120</v>
      </c>
      <c r="F313" s="203">
        <v>100</v>
      </c>
      <c r="G313" s="202">
        <f t="shared" si="26"/>
        <v>28089.341698256012</v>
      </c>
      <c r="H313" s="202">
        <f t="shared" si="27"/>
        <v>28407.784748546677</v>
      </c>
      <c r="I313" s="202">
        <f t="shared" si="28"/>
        <v>7022.3354245640039</v>
      </c>
      <c r="J313" s="202">
        <f t="shared" si="29"/>
        <v>6703.8923742733386</v>
      </c>
    </row>
    <row r="314" spans="1:10" x14ac:dyDescent="0.2">
      <c r="A314" s="228">
        <v>546.38268824032627</v>
      </c>
      <c r="B314" s="202">
        <f t="shared" si="24"/>
        <v>81957.403236048936</v>
      </c>
      <c r="C314" s="181">
        <f t="shared" si="25"/>
        <v>0</v>
      </c>
      <c r="D314" s="203">
        <v>5000</v>
      </c>
      <c r="E314" s="203">
        <v>120</v>
      </c>
      <c r="F314" s="203">
        <v>100</v>
      </c>
      <c r="G314" s="202">
        <f t="shared" si="26"/>
        <v>65565.922588839152</v>
      </c>
      <c r="H314" s="202">
        <f t="shared" si="27"/>
        <v>59638.268824032624</v>
      </c>
      <c r="I314" s="202">
        <f t="shared" si="28"/>
        <v>16391.480647209784</v>
      </c>
      <c r="J314" s="202">
        <f t="shared" si="29"/>
        <v>22319.134412016312</v>
      </c>
    </row>
    <row r="315" spans="1:10" x14ac:dyDescent="0.2">
      <c r="A315" s="228">
        <v>653.84125516463132</v>
      </c>
      <c r="B315" s="202">
        <f t="shared" si="24"/>
        <v>98076.188274694694</v>
      </c>
      <c r="C315" s="181">
        <f t="shared" si="25"/>
        <v>0</v>
      </c>
      <c r="D315" s="203">
        <v>5000</v>
      </c>
      <c r="E315" s="203">
        <v>120</v>
      </c>
      <c r="F315" s="203">
        <v>100</v>
      </c>
      <c r="G315" s="202">
        <f t="shared" si="26"/>
        <v>78460.950619755764</v>
      </c>
      <c r="H315" s="202">
        <f t="shared" si="27"/>
        <v>70384.125516463129</v>
      </c>
      <c r="I315" s="202">
        <f t="shared" si="28"/>
        <v>19615.23765493893</v>
      </c>
      <c r="J315" s="202">
        <f t="shared" si="29"/>
        <v>27692.062758231565</v>
      </c>
    </row>
    <row r="316" spans="1:10" x14ac:dyDescent="0.2">
      <c r="A316" s="228">
        <v>709.9755519581845</v>
      </c>
      <c r="B316" s="202">
        <f t="shared" si="24"/>
        <v>106496.33279372768</v>
      </c>
      <c r="C316" s="181">
        <f t="shared" si="25"/>
        <v>0</v>
      </c>
      <c r="D316" s="203">
        <v>5000</v>
      </c>
      <c r="E316" s="203">
        <v>120</v>
      </c>
      <c r="F316" s="203">
        <v>100</v>
      </c>
      <c r="G316" s="202">
        <f t="shared" si="26"/>
        <v>85197.066234982136</v>
      </c>
      <c r="H316" s="202">
        <f t="shared" si="27"/>
        <v>75997.555195818451</v>
      </c>
      <c r="I316" s="202">
        <f t="shared" si="28"/>
        <v>21299.266558745541</v>
      </c>
      <c r="J316" s="202">
        <f t="shared" si="29"/>
        <v>30498.777597909226</v>
      </c>
    </row>
    <row r="317" spans="1:10" x14ac:dyDescent="0.2">
      <c r="A317" s="228">
        <v>359.10176120656627</v>
      </c>
      <c r="B317" s="202">
        <f t="shared" si="24"/>
        <v>53865.264180984937</v>
      </c>
      <c r="C317" s="181">
        <f t="shared" si="25"/>
        <v>0</v>
      </c>
      <c r="D317" s="203">
        <v>5000</v>
      </c>
      <c r="E317" s="203">
        <v>120</v>
      </c>
      <c r="F317" s="203">
        <v>100</v>
      </c>
      <c r="G317" s="202">
        <f t="shared" si="26"/>
        <v>43092.211344787953</v>
      </c>
      <c r="H317" s="202">
        <f t="shared" si="27"/>
        <v>40910.17612065663</v>
      </c>
      <c r="I317" s="202">
        <f t="shared" si="28"/>
        <v>10773.052836196985</v>
      </c>
      <c r="J317" s="202">
        <f t="shared" si="29"/>
        <v>12955.088060328308</v>
      </c>
    </row>
    <row r="318" spans="1:10" x14ac:dyDescent="0.2">
      <c r="A318" s="228">
        <v>623.30059875887844</v>
      </c>
      <c r="B318" s="202">
        <f t="shared" si="24"/>
        <v>93495.089813831772</v>
      </c>
      <c r="C318" s="181">
        <f t="shared" si="25"/>
        <v>0</v>
      </c>
      <c r="D318" s="203">
        <v>5000</v>
      </c>
      <c r="E318" s="203">
        <v>120</v>
      </c>
      <c r="F318" s="203">
        <v>100</v>
      </c>
      <c r="G318" s="202">
        <f t="shared" si="26"/>
        <v>74796.071851065411</v>
      </c>
      <c r="H318" s="202">
        <f t="shared" si="27"/>
        <v>67330.059875887848</v>
      </c>
      <c r="I318" s="202">
        <f t="shared" si="28"/>
        <v>18699.01796276636</v>
      </c>
      <c r="J318" s="202">
        <f t="shared" si="29"/>
        <v>26165.029937943924</v>
      </c>
    </row>
    <row r="319" spans="1:10" x14ac:dyDescent="0.2">
      <c r="A319" s="228">
        <v>413.16334047036401</v>
      </c>
      <c r="B319" s="202">
        <f t="shared" si="24"/>
        <v>61974.501070554601</v>
      </c>
      <c r="C319" s="181">
        <f t="shared" si="25"/>
        <v>0</v>
      </c>
      <c r="D319" s="203">
        <v>5000</v>
      </c>
      <c r="E319" s="203">
        <v>120</v>
      </c>
      <c r="F319" s="203">
        <v>100</v>
      </c>
      <c r="G319" s="202">
        <f t="shared" si="26"/>
        <v>49579.600856443678</v>
      </c>
      <c r="H319" s="202">
        <f t="shared" si="27"/>
        <v>46316.334047036398</v>
      </c>
      <c r="I319" s="202">
        <f t="shared" si="28"/>
        <v>12394.900214110923</v>
      </c>
      <c r="J319" s="202">
        <f t="shared" si="29"/>
        <v>15658.167023518203</v>
      </c>
    </row>
    <row r="320" spans="1:10" x14ac:dyDescent="0.2">
      <c r="A320" s="228">
        <v>236.26328540791911</v>
      </c>
      <c r="B320" s="202">
        <f t="shared" si="24"/>
        <v>35439.492811187869</v>
      </c>
      <c r="C320" s="181">
        <f t="shared" si="25"/>
        <v>0</v>
      </c>
      <c r="D320" s="203">
        <v>5000</v>
      </c>
      <c r="E320" s="203">
        <v>120</v>
      </c>
      <c r="F320" s="203">
        <v>100</v>
      </c>
      <c r="G320" s="202">
        <f t="shared" si="26"/>
        <v>28351.594248950292</v>
      </c>
      <c r="H320" s="202">
        <f t="shared" si="27"/>
        <v>28626.32854079191</v>
      </c>
      <c r="I320" s="202">
        <f t="shared" si="28"/>
        <v>7087.8985622375767</v>
      </c>
      <c r="J320" s="202">
        <f t="shared" si="29"/>
        <v>6813.1642703959587</v>
      </c>
    </row>
    <row r="321" spans="1:10" x14ac:dyDescent="0.2">
      <c r="A321" s="228">
        <v>677.03785089637984</v>
      </c>
      <c r="B321" s="202">
        <f t="shared" si="24"/>
        <v>101555.67763445698</v>
      </c>
      <c r="C321" s="181">
        <f t="shared" si="25"/>
        <v>0</v>
      </c>
      <c r="D321" s="203">
        <v>5000</v>
      </c>
      <c r="E321" s="203">
        <v>120</v>
      </c>
      <c r="F321" s="203">
        <v>100</v>
      </c>
      <c r="G321" s="202">
        <f t="shared" si="26"/>
        <v>81244.542107565576</v>
      </c>
      <c r="H321" s="202">
        <f t="shared" si="27"/>
        <v>72703.785089637982</v>
      </c>
      <c r="I321" s="202">
        <f t="shared" si="28"/>
        <v>20311.135526891405</v>
      </c>
      <c r="J321" s="202">
        <f t="shared" si="29"/>
        <v>28851.892544818998</v>
      </c>
    </row>
    <row r="322" spans="1:10" x14ac:dyDescent="0.2">
      <c r="A322" s="228">
        <v>575.16001545598738</v>
      </c>
      <c r="B322" s="202">
        <f t="shared" si="24"/>
        <v>86274.00231839811</v>
      </c>
      <c r="C322" s="181">
        <f t="shared" si="25"/>
        <v>0</v>
      </c>
      <c r="D322" s="203">
        <v>5000</v>
      </c>
      <c r="E322" s="203">
        <v>120</v>
      </c>
      <c r="F322" s="203">
        <v>100</v>
      </c>
      <c r="G322" s="202">
        <f t="shared" si="26"/>
        <v>69019.201854718485</v>
      </c>
      <c r="H322" s="202">
        <f t="shared" si="27"/>
        <v>62516.001545598738</v>
      </c>
      <c r="I322" s="202">
        <f t="shared" si="28"/>
        <v>17254.800463679625</v>
      </c>
      <c r="J322" s="202">
        <f t="shared" si="29"/>
        <v>23758.000772799372</v>
      </c>
    </row>
    <row r="323" spans="1:10" x14ac:dyDescent="0.2">
      <c r="A323" s="228">
        <v>714.37976877874678</v>
      </c>
      <c r="B323" s="202">
        <f t="shared" si="24"/>
        <v>107156.96531681201</v>
      </c>
      <c r="C323" s="181">
        <f t="shared" si="25"/>
        <v>0</v>
      </c>
      <c r="D323" s="203">
        <v>5000</v>
      </c>
      <c r="E323" s="203">
        <v>120</v>
      </c>
      <c r="F323" s="203">
        <v>100</v>
      </c>
      <c r="G323" s="202">
        <f t="shared" si="26"/>
        <v>85725.572253449616</v>
      </c>
      <c r="H323" s="202">
        <f t="shared" si="27"/>
        <v>76437.97687787468</v>
      </c>
      <c r="I323" s="202">
        <f t="shared" si="28"/>
        <v>21431.393063362397</v>
      </c>
      <c r="J323" s="202">
        <f t="shared" si="29"/>
        <v>30718.988438937333</v>
      </c>
    </row>
    <row r="324" spans="1:10" x14ac:dyDescent="0.2">
      <c r="A324" s="228">
        <v>580.77386439813949</v>
      </c>
      <c r="B324" s="202">
        <f t="shared" si="24"/>
        <v>87116.079659720926</v>
      </c>
      <c r="C324" s="181">
        <f t="shared" si="25"/>
        <v>0</v>
      </c>
      <c r="D324" s="203">
        <v>5000</v>
      </c>
      <c r="E324" s="203">
        <v>120</v>
      </c>
      <c r="F324" s="203">
        <v>100</v>
      </c>
      <c r="G324" s="202">
        <f t="shared" si="26"/>
        <v>69692.863727776741</v>
      </c>
      <c r="H324" s="202">
        <f t="shared" si="27"/>
        <v>63077.386439813949</v>
      </c>
      <c r="I324" s="202">
        <f t="shared" si="28"/>
        <v>17423.215931944185</v>
      </c>
      <c r="J324" s="202">
        <f t="shared" si="29"/>
        <v>24038.693219906978</v>
      </c>
    </row>
    <row r="325" spans="1:10" x14ac:dyDescent="0.2">
      <c r="A325" s="228">
        <v>266.33893953000148</v>
      </c>
      <c r="B325" s="202">
        <f t="shared" si="24"/>
        <v>39950.84092950022</v>
      </c>
      <c r="C325" s="181">
        <f t="shared" si="25"/>
        <v>0</v>
      </c>
      <c r="D325" s="203">
        <v>5000</v>
      </c>
      <c r="E325" s="203">
        <v>120</v>
      </c>
      <c r="F325" s="203">
        <v>100</v>
      </c>
      <c r="G325" s="202">
        <f t="shared" si="26"/>
        <v>31960.672743600178</v>
      </c>
      <c r="H325" s="202">
        <f t="shared" si="27"/>
        <v>31633.893953000148</v>
      </c>
      <c r="I325" s="202">
        <f t="shared" si="28"/>
        <v>7990.1681859000419</v>
      </c>
      <c r="J325" s="202">
        <f t="shared" si="29"/>
        <v>8316.9469765000722</v>
      </c>
    </row>
    <row r="326" spans="1:10" x14ac:dyDescent="0.2">
      <c r="A326" s="228">
        <v>358.55668073452853</v>
      </c>
      <c r="B326" s="202">
        <f t="shared" si="24"/>
        <v>53783.502110179281</v>
      </c>
      <c r="C326" s="181">
        <f t="shared" si="25"/>
        <v>0</v>
      </c>
      <c r="D326" s="203">
        <v>5000</v>
      </c>
      <c r="E326" s="203">
        <v>120</v>
      </c>
      <c r="F326" s="203">
        <v>100</v>
      </c>
      <c r="G326" s="202">
        <f t="shared" si="26"/>
        <v>43026.801688143423</v>
      </c>
      <c r="H326" s="202">
        <f t="shared" si="27"/>
        <v>40855.668073452849</v>
      </c>
      <c r="I326" s="202">
        <f t="shared" si="28"/>
        <v>10756.700422035858</v>
      </c>
      <c r="J326" s="202">
        <f t="shared" si="29"/>
        <v>12927.834036726432</v>
      </c>
    </row>
    <row r="327" spans="1:10" x14ac:dyDescent="0.2">
      <c r="A327" s="228">
        <v>462.13310522126642</v>
      </c>
      <c r="B327" s="202">
        <f t="shared" si="24"/>
        <v>69319.965783189968</v>
      </c>
      <c r="C327" s="181">
        <f t="shared" si="25"/>
        <v>0</v>
      </c>
      <c r="D327" s="203">
        <v>5000</v>
      </c>
      <c r="E327" s="203">
        <v>120</v>
      </c>
      <c r="F327" s="203">
        <v>100</v>
      </c>
      <c r="G327" s="202">
        <f t="shared" si="26"/>
        <v>55455.972626551971</v>
      </c>
      <c r="H327" s="202">
        <f t="shared" si="27"/>
        <v>51213.310522126645</v>
      </c>
      <c r="I327" s="202">
        <f t="shared" si="28"/>
        <v>13863.993156637996</v>
      </c>
      <c r="J327" s="202">
        <f t="shared" si="29"/>
        <v>18106.655261063323</v>
      </c>
    </row>
    <row r="328" spans="1:10" x14ac:dyDescent="0.2">
      <c r="A328" s="228">
        <v>671.0994538250842</v>
      </c>
      <c r="B328" s="202">
        <f t="shared" si="24"/>
        <v>100664.91807376263</v>
      </c>
      <c r="C328" s="181">
        <f t="shared" si="25"/>
        <v>0</v>
      </c>
      <c r="D328" s="203">
        <v>5000</v>
      </c>
      <c r="E328" s="203">
        <v>120</v>
      </c>
      <c r="F328" s="203">
        <v>100</v>
      </c>
      <c r="G328" s="202">
        <f t="shared" si="26"/>
        <v>80531.93445901011</v>
      </c>
      <c r="H328" s="202">
        <f t="shared" si="27"/>
        <v>72109.94538250842</v>
      </c>
      <c r="I328" s="202">
        <f t="shared" si="28"/>
        <v>20132.98361475252</v>
      </c>
      <c r="J328" s="202">
        <f t="shared" si="29"/>
        <v>28554.97269125421</v>
      </c>
    </row>
    <row r="329" spans="1:10" x14ac:dyDescent="0.2">
      <c r="A329" s="228">
        <v>368.52043819079194</v>
      </c>
      <c r="B329" s="202">
        <f t="shared" si="24"/>
        <v>55278.065728618792</v>
      </c>
      <c r="C329" s="181">
        <f t="shared" si="25"/>
        <v>0</v>
      </c>
      <c r="D329" s="203">
        <v>5000</v>
      </c>
      <c r="E329" s="203">
        <v>120</v>
      </c>
      <c r="F329" s="203">
        <v>100</v>
      </c>
      <c r="G329" s="202">
        <f t="shared" si="26"/>
        <v>44222.452582895035</v>
      </c>
      <c r="H329" s="202">
        <f t="shared" si="27"/>
        <v>41852.04381907919</v>
      </c>
      <c r="I329" s="202">
        <f t="shared" si="28"/>
        <v>11055.613145723757</v>
      </c>
      <c r="J329" s="202">
        <f t="shared" si="29"/>
        <v>13426.021909539602</v>
      </c>
    </row>
    <row r="330" spans="1:10" x14ac:dyDescent="0.2">
      <c r="A330" s="228">
        <v>523.00467264047109</v>
      </c>
      <c r="B330" s="202">
        <f t="shared" si="24"/>
        <v>78450.700896070659</v>
      </c>
      <c r="C330" s="181">
        <f t="shared" si="25"/>
        <v>0</v>
      </c>
      <c r="D330" s="203">
        <v>5000</v>
      </c>
      <c r="E330" s="203">
        <v>120</v>
      </c>
      <c r="F330" s="203">
        <v>100</v>
      </c>
      <c r="G330" s="202">
        <f t="shared" si="26"/>
        <v>62760.560716856533</v>
      </c>
      <c r="H330" s="202">
        <f t="shared" si="27"/>
        <v>57300.467264047111</v>
      </c>
      <c r="I330" s="202">
        <f t="shared" si="28"/>
        <v>15690.140179214126</v>
      </c>
      <c r="J330" s="202">
        <f t="shared" si="29"/>
        <v>21150.233632023548</v>
      </c>
    </row>
    <row r="331" spans="1:10" x14ac:dyDescent="0.2">
      <c r="A331" s="228">
        <v>739.53306839779634</v>
      </c>
      <c r="B331" s="202">
        <f t="shared" si="24"/>
        <v>110929.96025966945</v>
      </c>
      <c r="C331" s="181">
        <f t="shared" si="25"/>
        <v>0</v>
      </c>
      <c r="D331" s="203">
        <v>5000</v>
      </c>
      <c r="E331" s="203">
        <v>120</v>
      </c>
      <c r="F331" s="203">
        <v>100</v>
      </c>
      <c r="G331" s="202">
        <f t="shared" si="26"/>
        <v>88743.968207735568</v>
      </c>
      <c r="H331" s="202">
        <f t="shared" si="27"/>
        <v>78953.306839779631</v>
      </c>
      <c r="I331" s="202">
        <f t="shared" si="28"/>
        <v>22185.992051933878</v>
      </c>
      <c r="J331" s="202">
        <f t="shared" si="29"/>
        <v>31976.653419889815</v>
      </c>
    </row>
    <row r="332" spans="1:10" x14ac:dyDescent="0.2">
      <c r="A332" s="228">
        <v>332.28056176206121</v>
      </c>
      <c r="B332" s="202">
        <f t="shared" si="24"/>
        <v>49842.084264309182</v>
      </c>
      <c r="C332" s="181">
        <f t="shared" si="25"/>
        <v>0</v>
      </c>
      <c r="D332" s="203">
        <v>5000</v>
      </c>
      <c r="E332" s="203">
        <v>120</v>
      </c>
      <c r="F332" s="203">
        <v>100</v>
      </c>
      <c r="G332" s="202">
        <f t="shared" si="26"/>
        <v>39873.667411447343</v>
      </c>
      <c r="H332" s="202">
        <f t="shared" si="27"/>
        <v>38228.056176206119</v>
      </c>
      <c r="I332" s="202">
        <f t="shared" si="28"/>
        <v>9968.4168528618393</v>
      </c>
      <c r="J332" s="202">
        <f t="shared" si="29"/>
        <v>11614.028088103063</v>
      </c>
    </row>
    <row r="333" spans="1:10" x14ac:dyDescent="0.2">
      <c r="A333" s="228">
        <v>439.40153496312047</v>
      </c>
      <c r="B333" s="202">
        <f t="shared" ref="B333:B396" si="30">A333*$B$4</f>
        <v>65910.230244468068</v>
      </c>
      <c r="C333" s="181">
        <f t="shared" ref="C333:C396" si="31">$B$6</f>
        <v>0</v>
      </c>
      <c r="D333" s="203">
        <v>5000</v>
      </c>
      <c r="E333" s="203">
        <v>120</v>
      </c>
      <c r="F333" s="203">
        <v>100</v>
      </c>
      <c r="G333" s="202">
        <f t="shared" ref="G333:G396" si="32">C333+ (E333*A333)</f>
        <v>52728.184195574453</v>
      </c>
      <c r="H333" s="202">
        <f t="shared" ref="H333:H396" si="33">D333+(F333*A333)</f>
        <v>48940.15349631205</v>
      </c>
      <c r="I333" s="202">
        <f t="shared" ref="I333:I396" si="34">B333-G333</f>
        <v>13182.046048893615</v>
      </c>
      <c r="J333" s="202">
        <f t="shared" ref="J333:J396" si="35">B333-H333</f>
        <v>16970.076748156018</v>
      </c>
    </row>
    <row r="334" spans="1:10" x14ac:dyDescent="0.2">
      <c r="A334" s="228">
        <v>221.59812516607258</v>
      </c>
      <c r="B334" s="202">
        <f t="shared" si="30"/>
        <v>33239.718774910885</v>
      </c>
      <c r="C334" s="181">
        <f t="shared" si="31"/>
        <v>0</v>
      </c>
      <c r="D334" s="203">
        <v>5000</v>
      </c>
      <c r="E334" s="203">
        <v>120</v>
      </c>
      <c r="F334" s="203">
        <v>100</v>
      </c>
      <c r="G334" s="202">
        <f t="shared" si="32"/>
        <v>26591.775019928711</v>
      </c>
      <c r="H334" s="202">
        <f t="shared" si="33"/>
        <v>27159.812516607257</v>
      </c>
      <c r="I334" s="202">
        <f t="shared" si="34"/>
        <v>6647.9437549821741</v>
      </c>
      <c r="J334" s="202">
        <f t="shared" si="35"/>
        <v>6079.9062583036284</v>
      </c>
    </row>
    <row r="335" spans="1:10" x14ac:dyDescent="0.2">
      <c r="A335" s="228">
        <v>799.68966618165825</v>
      </c>
      <c r="B335" s="202">
        <f t="shared" si="30"/>
        <v>119953.44992724874</v>
      </c>
      <c r="C335" s="181">
        <f t="shared" si="31"/>
        <v>0</v>
      </c>
      <c r="D335" s="203">
        <v>5000</v>
      </c>
      <c r="E335" s="203">
        <v>120</v>
      </c>
      <c r="F335" s="203">
        <v>100</v>
      </c>
      <c r="G335" s="202">
        <f t="shared" si="32"/>
        <v>95962.759941798984</v>
      </c>
      <c r="H335" s="202">
        <f t="shared" si="33"/>
        <v>84968.966618165825</v>
      </c>
      <c r="I335" s="202">
        <f t="shared" si="34"/>
        <v>23990.689985449761</v>
      </c>
      <c r="J335" s="202">
        <f t="shared" si="35"/>
        <v>34984.48330908292</v>
      </c>
    </row>
    <row r="336" spans="1:10" x14ac:dyDescent="0.2">
      <c r="A336" s="228">
        <v>384.21951513002602</v>
      </c>
      <c r="B336" s="202">
        <f t="shared" si="30"/>
        <v>57632.927269503904</v>
      </c>
      <c r="C336" s="181">
        <f t="shared" si="31"/>
        <v>0</v>
      </c>
      <c r="D336" s="203">
        <v>5000</v>
      </c>
      <c r="E336" s="203">
        <v>120</v>
      </c>
      <c r="F336" s="203">
        <v>100</v>
      </c>
      <c r="G336" s="202">
        <f t="shared" si="32"/>
        <v>46106.341815603126</v>
      </c>
      <c r="H336" s="202">
        <f t="shared" si="33"/>
        <v>43421.951513002605</v>
      </c>
      <c r="I336" s="202">
        <f t="shared" si="34"/>
        <v>11526.585453900778</v>
      </c>
      <c r="J336" s="202">
        <f t="shared" si="35"/>
        <v>14210.975756501299</v>
      </c>
    </row>
    <row r="337" spans="1:10" x14ac:dyDescent="0.2">
      <c r="A337" s="228">
        <v>377.39079034765751</v>
      </c>
      <c r="B337" s="202">
        <f t="shared" si="30"/>
        <v>56608.618552148626</v>
      </c>
      <c r="C337" s="181">
        <f t="shared" si="31"/>
        <v>0</v>
      </c>
      <c r="D337" s="203">
        <v>5000</v>
      </c>
      <c r="E337" s="203">
        <v>120</v>
      </c>
      <c r="F337" s="203">
        <v>100</v>
      </c>
      <c r="G337" s="202">
        <f t="shared" si="32"/>
        <v>45286.894841718902</v>
      </c>
      <c r="H337" s="202">
        <f t="shared" si="33"/>
        <v>42739.079034765753</v>
      </c>
      <c r="I337" s="202">
        <f t="shared" si="34"/>
        <v>11321.723710429724</v>
      </c>
      <c r="J337" s="202">
        <f t="shared" si="35"/>
        <v>13869.539517382873</v>
      </c>
    </row>
    <row r="338" spans="1:10" x14ac:dyDescent="0.2">
      <c r="A338" s="228">
        <v>207.01337308018159</v>
      </c>
      <c r="B338" s="202">
        <f t="shared" si="30"/>
        <v>31052.00596202724</v>
      </c>
      <c r="C338" s="181">
        <f t="shared" si="31"/>
        <v>0</v>
      </c>
      <c r="D338" s="203">
        <v>5000</v>
      </c>
      <c r="E338" s="203">
        <v>120</v>
      </c>
      <c r="F338" s="203">
        <v>100</v>
      </c>
      <c r="G338" s="202">
        <f t="shared" si="32"/>
        <v>24841.60476962179</v>
      </c>
      <c r="H338" s="202">
        <f t="shared" si="33"/>
        <v>25701.337308018159</v>
      </c>
      <c r="I338" s="202">
        <f t="shared" si="34"/>
        <v>6210.4011924054503</v>
      </c>
      <c r="J338" s="202">
        <f t="shared" si="35"/>
        <v>5350.6686540090814</v>
      </c>
    </row>
    <row r="339" spans="1:10" x14ac:dyDescent="0.2">
      <c r="A339" s="228">
        <v>473.76135861210588</v>
      </c>
      <c r="B339" s="202">
        <f t="shared" si="30"/>
        <v>71064.203791815875</v>
      </c>
      <c r="C339" s="181">
        <f t="shared" si="31"/>
        <v>0</v>
      </c>
      <c r="D339" s="203">
        <v>5000</v>
      </c>
      <c r="E339" s="203">
        <v>120</v>
      </c>
      <c r="F339" s="203">
        <v>100</v>
      </c>
      <c r="G339" s="202">
        <f t="shared" si="32"/>
        <v>56851.363033452704</v>
      </c>
      <c r="H339" s="202">
        <f t="shared" si="33"/>
        <v>52376.135861210591</v>
      </c>
      <c r="I339" s="202">
        <f t="shared" si="34"/>
        <v>14212.840758363171</v>
      </c>
      <c r="J339" s="202">
        <f t="shared" si="35"/>
        <v>18688.067930605284</v>
      </c>
    </row>
    <row r="340" spans="1:10" x14ac:dyDescent="0.2">
      <c r="A340" s="228">
        <v>507.15419366357577</v>
      </c>
      <c r="B340" s="202">
        <f t="shared" si="30"/>
        <v>76073.129049536365</v>
      </c>
      <c r="C340" s="181">
        <f t="shared" si="31"/>
        <v>0</v>
      </c>
      <c r="D340" s="203">
        <v>5000</v>
      </c>
      <c r="E340" s="203">
        <v>120</v>
      </c>
      <c r="F340" s="203">
        <v>100</v>
      </c>
      <c r="G340" s="202">
        <f t="shared" si="32"/>
        <v>60858.503239629092</v>
      </c>
      <c r="H340" s="202">
        <f t="shared" si="33"/>
        <v>55715.419366357579</v>
      </c>
      <c r="I340" s="202">
        <f t="shared" si="34"/>
        <v>15214.625809907273</v>
      </c>
      <c r="J340" s="202">
        <f t="shared" si="35"/>
        <v>20357.709683178786</v>
      </c>
    </row>
    <row r="341" spans="1:10" x14ac:dyDescent="0.2">
      <c r="A341" s="228">
        <v>740.53290371807896</v>
      </c>
      <c r="B341" s="202">
        <f t="shared" si="30"/>
        <v>111079.93555771184</v>
      </c>
      <c r="C341" s="181">
        <f t="shared" si="31"/>
        <v>0</v>
      </c>
      <c r="D341" s="203">
        <v>5000</v>
      </c>
      <c r="E341" s="203">
        <v>120</v>
      </c>
      <c r="F341" s="203">
        <v>100</v>
      </c>
      <c r="G341" s="202">
        <f t="shared" si="32"/>
        <v>88863.948446169481</v>
      </c>
      <c r="H341" s="202">
        <f t="shared" si="33"/>
        <v>79053.290371807889</v>
      </c>
      <c r="I341" s="202">
        <f t="shared" si="34"/>
        <v>22215.987111542359</v>
      </c>
      <c r="J341" s="202">
        <f t="shared" si="35"/>
        <v>32026.645185903952</v>
      </c>
    </row>
    <row r="342" spans="1:10" x14ac:dyDescent="0.2">
      <c r="A342" s="228">
        <v>336.51278975257316</v>
      </c>
      <c r="B342" s="202">
        <f t="shared" si="30"/>
        <v>50476.918462885973</v>
      </c>
      <c r="C342" s="181">
        <f t="shared" si="31"/>
        <v>0</v>
      </c>
      <c r="D342" s="203">
        <v>5000</v>
      </c>
      <c r="E342" s="203">
        <v>120</v>
      </c>
      <c r="F342" s="203">
        <v>100</v>
      </c>
      <c r="G342" s="202">
        <f t="shared" si="32"/>
        <v>40381.534770308775</v>
      </c>
      <c r="H342" s="202">
        <f t="shared" si="33"/>
        <v>38651.278975257315</v>
      </c>
      <c r="I342" s="202">
        <f t="shared" si="34"/>
        <v>10095.383692577198</v>
      </c>
      <c r="J342" s="202">
        <f t="shared" si="35"/>
        <v>11825.639487628658</v>
      </c>
    </row>
    <row r="343" spans="1:10" x14ac:dyDescent="0.2">
      <c r="A343" s="228">
        <v>770.45737149680838</v>
      </c>
      <c r="B343" s="202">
        <f t="shared" si="30"/>
        <v>115568.60572452126</v>
      </c>
      <c r="C343" s="181">
        <f t="shared" si="31"/>
        <v>0</v>
      </c>
      <c r="D343" s="203">
        <v>5000</v>
      </c>
      <c r="E343" s="203">
        <v>120</v>
      </c>
      <c r="F343" s="203">
        <v>100</v>
      </c>
      <c r="G343" s="202">
        <f t="shared" si="32"/>
        <v>92454.884579617006</v>
      </c>
      <c r="H343" s="202">
        <f t="shared" si="33"/>
        <v>82045.737149680834</v>
      </c>
      <c r="I343" s="202">
        <f t="shared" si="34"/>
        <v>23113.721144904252</v>
      </c>
      <c r="J343" s="202">
        <f t="shared" si="35"/>
        <v>33522.868574840424</v>
      </c>
    </row>
    <row r="344" spans="1:10" x14ac:dyDescent="0.2">
      <c r="A344" s="228">
        <v>477.04274685915686</v>
      </c>
      <c r="B344" s="202">
        <f t="shared" si="30"/>
        <v>71556.412028873528</v>
      </c>
      <c r="C344" s="181">
        <f t="shared" si="31"/>
        <v>0</v>
      </c>
      <c r="D344" s="203">
        <v>5000</v>
      </c>
      <c r="E344" s="203">
        <v>120</v>
      </c>
      <c r="F344" s="203">
        <v>100</v>
      </c>
      <c r="G344" s="202">
        <f t="shared" si="32"/>
        <v>57245.129623098823</v>
      </c>
      <c r="H344" s="202">
        <f t="shared" si="33"/>
        <v>52704.274685915683</v>
      </c>
      <c r="I344" s="202">
        <f t="shared" si="34"/>
        <v>14311.282405774706</v>
      </c>
      <c r="J344" s="202">
        <f t="shared" si="35"/>
        <v>18852.137342957845</v>
      </c>
    </row>
    <row r="345" spans="1:10" x14ac:dyDescent="0.2">
      <c r="A345" s="228">
        <v>457.44646184958816</v>
      </c>
      <c r="B345" s="202">
        <f t="shared" si="30"/>
        <v>68616.969277438227</v>
      </c>
      <c r="C345" s="181">
        <f t="shared" si="31"/>
        <v>0</v>
      </c>
      <c r="D345" s="203">
        <v>5000</v>
      </c>
      <c r="E345" s="203">
        <v>120</v>
      </c>
      <c r="F345" s="203">
        <v>100</v>
      </c>
      <c r="G345" s="202">
        <f t="shared" si="32"/>
        <v>54893.575421950576</v>
      </c>
      <c r="H345" s="202">
        <f t="shared" si="33"/>
        <v>50744.646184958816</v>
      </c>
      <c r="I345" s="202">
        <f t="shared" si="34"/>
        <v>13723.393855487651</v>
      </c>
      <c r="J345" s="202">
        <f t="shared" si="35"/>
        <v>17872.323092479412</v>
      </c>
    </row>
    <row r="346" spans="1:10" x14ac:dyDescent="0.2">
      <c r="A346" s="228">
        <v>502.6843060286177</v>
      </c>
      <c r="B346" s="202">
        <f t="shared" si="30"/>
        <v>75402.645904292658</v>
      </c>
      <c r="C346" s="181">
        <f t="shared" si="31"/>
        <v>0</v>
      </c>
      <c r="D346" s="203">
        <v>5000</v>
      </c>
      <c r="E346" s="203">
        <v>120</v>
      </c>
      <c r="F346" s="203">
        <v>100</v>
      </c>
      <c r="G346" s="202">
        <f t="shared" si="32"/>
        <v>60322.116723434126</v>
      </c>
      <c r="H346" s="202">
        <f t="shared" si="33"/>
        <v>55268.430602861772</v>
      </c>
      <c r="I346" s="202">
        <f t="shared" si="34"/>
        <v>15080.529180858532</v>
      </c>
      <c r="J346" s="202">
        <f t="shared" si="35"/>
        <v>20134.215301430886</v>
      </c>
    </row>
    <row r="347" spans="1:10" x14ac:dyDescent="0.2">
      <c r="A347" s="228">
        <v>615.13142297749005</v>
      </c>
      <c r="B347" s="202">
        <f t="shared" si="30"/>
        <v>92269.7134466235</v>
      </c>
      <c r="C347" s="181">
        <f t="shared" si="31"/>
        <v>0</v>
      </c>
      <c r="D347" s="203">
        <v>5000</v>
      </c>
      <c r="E347" s="203">
        <v>120</v>
      </c>
      <c r="F347" s="203">
        <v>100</v>
      </c>
      <c r="G347" s="202">
        <f t="shared" si="32"/>
        <v>73815.7707572988</v>
      </c>
      <c r="H347" s="202">
        <f t="shared" si="33"/>
        <v>66513.142297749</v>
      </c>
      <c r="I347" s="202">
        <f t="shared" si="34"/>
        <v>18453.9426893247</v>
      </c>
      <c r="J347" s="202">
        <f t="shared" si="35"/>
        <v>25756.5711488745</v>
      </c>
    </row>
    <row r="348" spans="1:10" x14ac:dyDescent="0.2">
      <c r="A348" s="228">
        <v>513.82598267580659</v>
      </c>
      <c r="B348" s="202">
        <f t="shared" si="30"/>
        <v>77073.897401370981</v>
      </c>
      <c r="C348" s="181">
        <f t="shared" si="31"/>
        <v>0</v>
      </c>
      <c r="D348" s="203">
        <v>5000</v>
      </c>
      <c r="E348" s="203">
        <v>120</v>
      </c>
      <c r="F348" s="203">
        <v>100</v>
      </c>
      <c r="G348" s="202">
        <f t="shared" si="32"/>
        <v>61659.117921096789</v>
      </c>
      <c r="H348" s="202">
        <f t="shared" si="33"/>
        <v>56382.598267580659</v>
      </c>
      <c r="I348" s="202">
        <f t="shared" si="34"/>
        <v>15414.779480274192</v>
      </c>
      <c r="J348" s="202">
        <f t="shared" si="35"/>
        <v>20691.299133790322</v>
      </c>
    </row>
    <row r="349" spans="1:10" x14ac:dyDescent="0.2">
      <c r="A349" s="228">
        <v>673.29083228171373</v>
      </c>
      <c r="B349" s="202">
        <f t="shared" si="30"/>
        <v>100993.62484225706</v>
      </c>
      <c r="C349" s="181">
        <f t="shared" si="31"/>
        <v>0</v>
      </c>
      <c r="D349" s="203">
        <v>5000</v>
      </c>
      <c r="E349" s="203">
        <v>120</v>
      </c>
      <c r="F349" s="203">
        <v>100</v>
      </c>
      <c r="G349" s="202">
        <f t="shared" si="32"/>
        <v>80794.899873805654</v>
      </c>
      <c r="H349" s="202">
        <f t="shared" si="33"/>
        <v>72329.083228171366</v>
      </c>
      <c r="I349" s="202">
        <f t="shared" si="34"/>
        <v>20198.72496845141</v>
      </c>
      <c r="J349" s="202">
        <f t="shared" si="35"/>
        <v>28664.541614085698</v>
      </c>
    </row>
    <row r="350" spans="1:10" x14ac:dyDescent="0.2">
      <c r="A350" s="228">
        <v>599.01815876318983</v>
      </c>
      <c r="B350" s="202">
        <f t="shared" si="30"/>
        <v>89852.723814478479</v>
      </c>
      <c r="C350" s="181">
        <f t="shared" si="31"/>
        <v>0</v>
      </c>
      <c r="D350" s="203">
        <v>5000</v>
      </c>
      <c r="E350" s="203">
        <v>120</v>
      </c>
      <c r="F350" s="203">
        <v>100</v>
      </c>
      <c r="G350" s="202">
        <f t="shared" si="32"/>
        <v>71882.179051582774</v>
      </c>
      <c r="H350" s="202">
        <f t="shared" si="33"/>
        <v>64901.815876318986</v>
      </c>
      <c r="I350" s="202">
        <f t="shared" si="34"/>
        <v>17970.544762895704</v>
      </c>
      <c r="J350" s="202">
        <f t="shared" si="35"/>
        <v>24950.907938159493</v>
      </c>
    </row>
    <row r="351" spans="1:10" x14ac:dyDescent="0.2">
      <c r="A351" s="228">
        <v>298.19433293221255</v>
      </c>
      <c r="B351" s="202">
        <f t="shared" si="30"/>
        <v>44729.149939831885</v>
      </c>
      <c r="C351" s="181">
        <f t="shared" si="31"/>
        <v>0</v>
      </c>
      <c r="D351" s="203">
        <v>5000</v>
      </c>
      <c r="E351" s="203">
        <v>120</v>
      </c>
      <c r="F351" s="203">
        <v>100</v>
      </c>
      <c r="G351" s="202">
        <f t="shared" si="32"/>
        <v>35783.319951865502</v>
      </c>
      <c r="H351" s="202">
        <f t="shared" si="33"/>
        <v>34819.433293221256</v>
      </c>
      <c r="I351" s="202">
        <f t="shared" si="34"/>
        <v>8945.8299879663828</v>
      </c>
      <c r="J351" s="202">
        <f t="shared" si="35"/>
        <v>9909.7166466106282</v>
      </c>
    </row>
    <row r="352" spans="1:10" x14ac:dyDescent="0.2">
      <c r="A352" s="228">
        <v>552.15359169624446</v>
      </c>
      <c r="B352" s="202">
        <f t="shared" si="30"/>
        <v>82823.038754436668</v>
      </c>
      <c r="C352" s="181">
        <f t="shared" si="31"/>
        <v>0</v>
      </c>
      <c r="D352" s="203">
        <v>5000</v>
      </c>
      <c r="E352" s="203">
        <v>120</v>
      </c>
      <c r="F352" s="203">
        <v>100</v>
      </c>
      <c r="G352" s="202">
        <f t="shared" si="32"/>
        <v>66258.43100354934</v>
      </c>
      <c r="H352" s="202">
        <f t="shared" si="33"/>
        <v>60215.359169624448</v>
      </c>
      <c r="I352" s="202">
        <f t="shared" si="34"/>
        <v>16564.607750887328</v>
      </c>
      <c r="J352" s="202">
        <f t="shared" si="35"/>
        <v>22607.67958481222</v>
      </c>
    </row>
    <row r="353" spans="1:10" x14ac:dyDescent="0.2">
      <c r="A353" s="228">
        <v>445.41563878088056</v>
      </c>
      <c r="B353" s="202">
        <f t="shared" si="30"/>
        <v>66812.345817132082</v>
      </c>
      <c r="C353" s="181">
        <f t="shared" si="31"/>
        <v>0</v>
      </c>
      <c r="D353" s="203">
        <v>5000</v>
      </c>
      <c r="E353" s="203">
        <v>120</v>
      </c>
      <c r="F353" s="203">
        <v>100</v>
      </c>
      <c r="G353" s="202">
        <f t="shared" si="32"/>
        <v>53449.876653705665</v>
      </c>
      <c r="H353" s="202">
        <f t="shared" si="33"/>
        <v>49541.563878088054</v>
      </c>
      <c r="I353" s="202">
        <f t="shared" si="34"/>
        <v>13362.469163426416</v>
      </c>
      <c r="J353" s="202">
        <f t="shared" si="35"/>
        <v>17270.781939044027</v>
      </c>
    </row>
    <row r="354" spans="1:10" x14ac:dyDescent="0.2">
      <c r="A354" s="228">
        <v>500.64099025942431</v>
      </c>
      <c r="B354" s="202">
        <f t="shared" si="30"/>
        <v>75096.148538913651</v>
      </c>
      <c r="C354" s="181">
        <f t="shared" si="31"/>
        <v>0</v>
      </c>
      <c r="D354" s="203">
        <v>5000</v>
      </c>
      <c r="E354" s="203">
        <v>120</v>
      </c>
      <c r="F354" s="203">
        <v>100</v>
      </c>
      <c r="G354" s="202">
        <f t="shared" si="32"/>
        <v>60076.918831130919</v>
      </c>
      <c r="H354" s="202">
        <f t="shared" si="33"/>
        <v>55064.099025942429</v>
      </c>
      <c r="I354" s="202">
        <f t="shared" si="34"/>
        <v>15019.229707782732</v>
      </c>
      <c r="J354" s="202">
        <f t="shared" si="35"/>
        <v>20032.049512971222</v>
      </c>
    </row>
    <row r="355" spans="1:10" x14ac:dyDescent="0.2">
      <c r="A355" s="228">
        <v>473.12329014443014</v>
      </c>
      <c r="B355" s="202">
        <f t="shared" si="30"/>
        <v>70968.493521664524</v>
      </c>
      <c r="C355" s="181">
        <f t="shared" si="31"/>
        <v>0</v>
      </c>
      <c r="D355" s="203">
        <v>5000</v>
      </c>
      <c r="E355" s="203">
        <v>120</v>
      </c>
      <c r="F355" s="203">
        <v>100</v>
      </c>
      <c r="G355" s="202">
        <f t="shared" si="32"/>
        <v>56774.794817331618</v>
      </c>
      <c r="H355" s="202">
        <f t="shared" si="33"/>
        <v>52312.329014443014</v>
      </c>
      <c r="I355" s="202">
        <f t="shared" si="34"/>
        <v>14193.698704332906</v>
      </c>
      <c r="J355" s="202">
        <f t="shared" si="35"/>
        <v>18656.164507221511</v>
      </c>
    </row>
    <row r="356" spans="1:10" x14ac:dyDescent="0.2">
      <c r="A356" s="228">
        <v>583.13745743741163</v>
      </c>
      <c r="B356" s="202">
        <f t="shared" si="30"/>
        <v>87470.618615611747</v>
      </c>
      <c r="C356" s="181">
        <f t="shared" si="31"/>
        <v>0</v>
      </c>
      <c r="D356" s="203">
        <v>5000</v>
      </c>
      <c r="E356" s="203">
        <v>120</v>
      </c>
      <c r="F356" s="203">
        <v>100</v>
      </c>
      <c r="G356" s="202">
        <f t="shared" si="32"/>
        <v>69976.494892489398</v>
      </c>
      <c r="H356" s="202">
        <f t="shared" si="33"/>
        <v>63313.745743741165</v>
      </c>
      <c r="I356" s="202">
        <f t="shared" si="34"/>
        <v>17494.123723122349</v>
      </c>
      <c r="J356" s="202">
        <f t="shared" si="35"/>
        <v>24156.872871870582</v>
      </c>
    </row>
    <row r="357" spans="1:10" x14ac:dyDescent="0.2">
      <c r="A357" s="228">
        <v>391.24715057725422</v>
      </c>
      <c r="B357" s="202">
        <f t="shared" si="30"/>
        <v>58687.072586588132</v>
      </c>
      <c r="C357" s="181">
        <f t="shared" si="31"/>
        <v>0</v>
      </c>
      <c r="D357" s="203">
        <v>5000</v>
      </c>
      <c r="E357" s="203">
        <v>120</v>
      </c>
      <c r="F357" s="203">
        <v>100</v>
      </c>
      <c r="G357" s="202">
        <f t="shared" si="32"/>
        <v>46949.658069270503</v>
      </c>
      <c r="H357" s="202">
        <f t="shared" si="33"/>
        <v>44124.715057725422</v>
      </c>
      <c r="I357" s="202">
        <f t="shared" si="34"/>
        <v>11737.414517317629</v>
      </c>
      <c r="J357" s="202">
        <f t="shared" si="35"/>
        <v>14562.357528862711</v>
      </c>
    </row>
    <row r="358" spans="1:10" x14ac:dyDescent="0.2">
      <c r="A358" s="228">
        <v>290.85975191130291</v>
      </c>
      <c r="B358" s="202">
        <f t="shared" si="30"/>
        <v>43628.96278669544</v>
      </c>
      <c r="C358" s="181">
        <f t="shared" si="31"/>
        <v>0</v>
      </c>
      <c r="D358" s="203">
        <v>5000</v>
      </c>
      <c r="E358" s="203">
        <v>120</v>
      </c>
      <c r="F358" s="203">
        <v>100</v>
      </c>
      <c r="G358" s="202">
        <f t="shared" si="32"/>
        <v>34903.17022935635</v>
      </c>
      <c r="H358" s="202">
        <f t="shared" si="33"/>
        <v>34085.975191130288</v>
      </c>
      <c r="I358" s="202">
        <f t="shared" si="34"/>
        <v>8725.7925573390894</v>
      </c>
      <c r="J358" s="202">
        <f t="shared" si="35"/>
        <v>9542.9875955651514</v>
      </c>
    </row>
    <row r="359" spans="1:10" x14ac:dyDescent="0.2">
      <c r="A359" s="228">
        <v>279.85037326805775</v>
      </c>
      <c r="B359" s="202">
        <f t="shared" si="30"/>
        <v>41977.555990208661</v>
      </c>
      <c r="C359" s="181">
        <f t="shared" si="31"/>
        <v>0</v>
      </c>
      <c r="D359" s="203">
        <v>5000</v>
      </c>
      <c r="E359" s="203">
        <v>120</v>
      </c>
      <c r="F359" s="203">
        <v>100</v>
      </c>
      <c r="G359" s="202">
        <f t="shared" si="32"/>
        <v>33582.044792166933</v>
      </c>
      <c r="H359" s="202">
        <f t="shared" si="33"/>
        <v>32985.037326805774</v>
      </c>
      <c r="I359" s="202">
        <f t="shared" si="34"/>
        <v>8395.5111980417278</v>
      </c>
      <c r="J359" s="202">
        <f t="shared" si="35"/>
        <v>8992.5186634028869</v>
      </c>
    </row>
    <row r="360" spans="1:10" x14ac:dyDescent="0.2">
      <c r="A360" s="228">
        <v>645.22351624687371</v>
      </c>
      <c r="B360" s="202">
        <f t="shared" si="30"/>
        <v>96783.527437031051</v>
      </c>
      <c r="C360" s="181">
        <f t="shared" si="31"/>
        <v>0</v>
      </c>
      <c r="D360" s="203">
        <v>5000</v>
      </c>
      <c r="E360" s="203">
        <v>120</v>
      </c>
      <c r="F360" s="203">
        <v>100</v>
      </c>
      <c r="G360" s="202">
        <f t="shared" si="32"/>
        <v>77426.821949624849</v>
      </c>
      <c r="H360" s="202">
        <f t="shared" si="33"/>
        <v>69522.351624687377</v>
      </c>
      <c r="I360" s="202">
        <f t="shared" si="34"/>
        <v>19356.705487406201</v>
      </c>
      <c r="J360" s="202">
        <f t="shared" si="35"/>
        <v>27261.175812343674</v>
      </c>
    </row>
    <row r="361" spans="1:10" x14ac:dyDescent="0.2">
      <c r="A361" s="228">
        <v>471.63756120560578</v>
      </c>
      <c r="B361" s="202">
        <f t="shared" si="30"/>
        <v>70745.634180840862</v>
      </c>
      <c r="C361" s="181">
        <f t="shared" si="31"/>
        <v>0</v>
      </c>
      <c r="D361" s="203">
        <v>5000</v>
      </c>
      <c r="E361" s="203">
        <v>120</v>
      </c>
      <c r="F361" s="203">
        <v>100</v>
      </c>
      <c r="G361" s="202">
        <f t="shared" si="32"/>
        <v>56596.507344672696</v>
      </c>
      <c r="H361" s="202">
        <f t="shared" si="33"/>
        <v>52163.756120560574</v>
      </c>
      <c r="I361" s="202">
        <f t="shared" si="34"/>
        <v>14149.126836168165</v>
      </c>
      <c r="J361" s="202">
        <f t="shared" si="35"/>
        <v>18581.878060280287</v>
      </c>
    </row>
    <row r="362" spans="1:10" x14ac:dyDescent="0.2">
      <c r="A362" s="228">
        <v>212.49118261620924</v>
      </c>
      <c r="B362" s="202">
        <f t="shared" si="30"/>
        <v>31873.677392431386</v>
      </c>
      <c r="C362" s="181">
        <f t="shared" si="31"/>
        <v>0</v>
      </c>
      <c r="D362" s="203">
        <v>5000</v>
      </c>
      <c r="E362" s="203">
        <v>120</v>
      </c>
      <c r="F362" s="203">
        <v>100</v>
      </c>
      <c r="G362" s="202">
        <f t="shared" si="32"/>
        <v>25498.941913945109</v>
      </c>
      <c r="H362" s="202">
        <f t="shared" si="33"/>
        <v>26249.118261620926</v>
      </c>
      <c r="I362" s="202">
        <f t="shared" si="34"/>
        <v>6374.7354784862764</v>
      </c>
      <c r="J362" s="202">
        <f t="shared" si="35"/>
        <v>5624.5591308104595</v>
      </c>
    </row>
    <row r="363" spans="1:10" x14ac:dyDescent="0.2">
      <c r="A363" s="228">
        <v>739.30623062853988</v>
      </c>
      <c r="B363" s="202">
        <f t="shared" si="30"/>
        <v>110895.93459428099</v>
      </c>
      <c r="C363" s="181">
        <f t="shared" si="31"/>
        <v>0</v>
      </c>
      <c r="D363" s="203">
        <v>5000</v>
      </c>
      <c r="E363" s="203">
        <v>120</v>
      </c>
      <c r="F363" s="203">
        <v>100</v>
      </c>
      <c r="G363" s="202">
        <f t="shared" si="32"/>
        <v>88716.747675424791</v>
      </c>
      <c r="H363" s="202">
        <f t="shared" si="33"/>
        <v>78930.623062853992</v>
      </c>
      <c r="I363" s="202">
        <f t="shared" si="34"/>
        <v>22179.186918856198</v>
      </c>
      <c r="J363" s="202">
        <f t="shared" si="35"/>
        <v>31965.311531426996</v>
      </c>
    </row>
    <row r="364" spans="1:10" x14ac:dyDescent="0.2">
      <c r="A364" s="228">
        <v>719.8181738703596</v>
      </c>
      <c r="B364" s="202">
        <f t="shared" si="30"/>
        <v>107972.72608055394</v>
      </c>
      <c r="C364" s="181">
        <f t="shared" si="31"/>
        <v>0</v>
      </c>
      <c r="D364" s="203">
        <v>5000</v>
      </c>
      <c r="E364" s="203">
        <v>120</v>
      </c>
      <c r="F364" s="203">
        <v>100</v>
      </c>
      <c r="G364" s="202">
        <f t="shared" si="32"/>
        <v>86378.180864443158</v>
      </c>
      <c r="H364" s="202">
        <f t="shared" si="33"/>
        <v>76981.817387035961</v>
      </c>
      <c r="I364" s="202">
        <f t="shared" si="34"/>
        <v>21594.545216110782</v>
      </c>
      <c r="J364" s="202">
        <f t="shared" si="35"/>
        <v>30990.90869351798</v>
      </c>
    </row>
    <row r="365" spans="1:10" x14ac:dyDescent="0.2">
      <c r="A365" s="228">
        <v>784.04823913427458</v>
      </c>
      <c r="B365" s="202">
        <f t="shared" si="30"/>
        <v>117607.23587014119</v>
      </c>
      <c r="C365" s="181">
        <f t="shared" si="31"/>
        <v>0</v>
      </c>
      <c r="D365" s="203">
        <v>5000</v>
      </c>
      <c r="E365" s="203">
        <v>120</v>
      </c>
      <c r="F365" s="203">
        <v>100</v>
      </c>
      <c r="G365" s="202">
        <f t="shared" si="32"/>
        <v>94085.788696112955</v>
      </c>
      <c r="H365" s="202">
        <f t="shared" si="33"/>
        <v>83404.823913427463</v>
      </c>
      <c r="I365" s="202">
        <f t="shared" si="34"/>
        <v>23521.447174028232</v>
      </c>
      <c r="J365" s="202">
        <f t="shared" si="35"/>
        <v>34202.411956713724</v>
      </c>
    </row>
    <row r="366" spans="1:10" x14ac:dyDescent="0.2">
      <c r="A366" s="228">
        <v>298.75512975210097</v>
      </c>
      <c r="B366" s="202">
        <f t="shared" si="30"/>
        <v>44813.269462815144</v>
      </c>
      <c r="C366" s="181">
        <f t="shared" si="31"/>
        <v>0</v>
      </c>
      <c r="D366" s="203">
        <v>5000</v>
      </c>
      <c r="E366" s="203">
        <v>120</v>
      </c>
      <c r="F366" s="203">
        <v>100</v>
      </c>
      <c r="G366" s="202">
        <f t="shared" si="32"/>
        <v>35850.615570252114</v>
      </c>
      <c r="H366" s="202">
        <f t="shared" si="33"/>
        <v>34875.512975210098</v>
      </c>
      <c r="I366" s="202">
        <f t="shared" si="34"/>
        <v>8962.6538925630302</v>
      </c>
      <c r="J366" s="202">
        <f t="shared" si="35"/>
        <v>9937.7564876050455</v>
      </c>
    </row>
    <row r="367" spans="1:10" x14ac:dyDescent="0.2">
      <c r="A367" s="228">
        <v>377.4657435610265</v>
      </c>
      <c r="B367" s="202">
        <f t="shared" si="30"/>
        <v>56619.861534153977</v>
      </c>
      <c r="C367" s="181">
        <f t="shared" si="31"/>
        <v>0</v>
      </c>
      <c r="D367" s="203">
        <v>5000</v>
      </c>
      <c r="E367" s="203">
        <v>120</v>
      </c>
      <c r="F367" s="203">
        <v>100</v>
      </c>
      <c r="G367" s="202">
        <f t="shared" si="32"/>
        <v>45295.889227323183</v>
      </c>
      <c r="H367" s="202">
        <f t="shared" si="33"/>
        <v>42746.574356102647</v>
      </c>
      <c r="I367" s="202">
        <f t="shared" si="34"/>
        <v>11323.972306830794</v>
      </c>
      <c r="J367" s="202">
        <f t="shared" si="35"/>
        <v>13873.287178051331</v>
      </c>
    </row>
    <row r="368" spans="1:10" x14ac:dyDescent="0.2">
      <c r="A368" s="228">
        <v>266.75203017273549</v>
      </c>
      <c r="B368" s="202">
        <f t="shared" si="30"/>
        <v>40012.804525910324</v>
      </c>
      <c r="C368" s="181">
        <f t="shared" si="31"/>
        <v>0</v>
      </c>
      <c r="D368" s="203">
        <v>5000</v>
      </c>
      <c r="E368" s="203">
        <v>120</v>
      </c>
      <c r="F368" s="203">
        <v>100</v>
      </c>
      <c r="G368" s="202">
        <f t="shared" si="32"/>
        <v>32010.243620728259</v>
      </c>
      <c r="H368" s="202">
        <f t="shared" si="33"/>
        <v>31675.20301727355</v>
      </c>
      <c r="I368" s="202">
        <f t="shared" si="34"/>
        <v>8002.5609051820647</v>
      </c>
      <c r="J368" s="202">
        <f t="shared" si="35"/>
        <v>8337.6015086367734</v>
      </c>
    </row>
    <row r="369" spans="1:10" x14ac:dyDescent="0.2">
      <c r="A369" s="228">
        <v>701.37111316498886</v>
      </c>
      <c r="B369" s="202">
        <f t="shared" si="30"/>
        <v>105205.66697474832</v>
      </c>
      <c r="C369" s="181">
        <f t="shared" si="31"/>
        <v>0</v>
      </c>
      <c r="D369" s="203">
        <v>5000</v>
      </c>
      <c r="E369" s="203">
        <v>120</v>
      </c>
      <c r="F369" s="203">
        <v>100</v>
      </c>
      <c r="G369" s="202">
        <f t="shared" si="32"/>
        <v>84164.533579798663</v>
      </c>
      <c r="H369" s="202">
        <f t="shared" si="33"/>
        <v>75137.111316498893</v>
      </c>
      <c r="I369" s="202">
        <f t="shared" si="34"/>
        <v>21041.133394949662</v>
      </c>
      <c r="J369" s="202">
        <f t="shared" si="35"/>
        <v>30068.555658249432</v>
      </c>
    </row>
    <row r="370" spans="1:10" x14ac:dyDescent="0.2">
      <c r="A370" s="228">
        <v>344.29896396784994</v>
      </c>
      <c r="B370" s="202">
        <f t="shared" si="30"/>
        <v>51644.844595177492</v>
      </c>
      <c r="C370" s="181">
        <f t="shared" si="31"/>
        <v>0</v>
      </c>
      <c r="D370" s="203">
        <v>5000</v>
      </c>
      <c r="E370" s="203">
        <v>120</v>
      </c>
      <c r="F370" s="203">
        <v>100</v>
      </c>
      <c r="G370" s="202">
        <f t="shared" si="32"/>
        <v>41315.875676141994</v>
      </c>
      <c r="H370" s="202">
        <f t="shared" si="33"/>
        <v>39429.896396784992</v>
      </c>
      <c r="I370" s="202">
        <f t="shared" si="34"/>
        <v>10328.968919035498</v>
      </c>
      <c r="J370" s="202">
        <f t="shared" si="35"/>
        <v>12214.9481983925</v>
      </c>
    </row>
    <row r="371" spans="1:10" x14ac:dyDescent="0.2">
      <c r="A371" s="228">
        <v>232.68740765409891</v>
      </c>
      <c r="B371" s="202">
        <f t="shared" si="30"/>
        <v>34903.111148114833</v>
      </c>
      <c r="C371" s="181">
        <f t="shared" si="31"/>
        <v>0</v>
      </c>
      <c r="D371" s="203">
        <v>5000</v>
      </c>
      <c r="E371" s="203">
        <v>120</v>
      </c>
      <c r="F371" s="203">
        <v>100</v>
      </c>
      <c r="G371" s="202">
        <f t="shared" si="32"/>
        <v>27922.488918491868</v>
      </c>
      <c r="H371" s="202">
        <f t="shared" si="33"/>
        <v>28268.74076540989</v>
      </c>
      <c r="I371" s="202">
        <f t="shared" si="34"/>
        <v>6980.6222296229644</v>
      </c>
      <c r="J371" s="202">
        <f t="shared" si="35"/>
        <v>6634.370382704943</v>
      </c>
    </row>
    <row r="372" spans="1:10" x14ac:dyDescent="0.2">
      <c r="A372" s="228">
        <v>577.26044244005368</v>
      </c>
      <c r="B372" s="202">
        <f t="shared" si="30"/>
        <v>86589.066366008046</v>
      </c>
      <c r="C372" s="181">
        <f t="shared" si="31"/>
        <v>0</v>
      </c>
      <c r="D372" s="203">
        <v>5000</v>
      </c>
      <c r="E372" s="203">
        <v>120</v>
      </c>
      <c r="F372" s="203">
        <v>100</v>
      </c>
      <c r="G372" s="202">
        <f t="shared" si="32"/>
        <v>69271.253092806437</v>
      </c>
      <c r="H372" s="202">
        <f t="shared" si="33"/>
        <v>62726.044244005367</v>
      </c>
      <c r="I372" s="202">
        <f t="shared" si="34"/>
        <v>17317.813273201609</v>
      </c>
      <c r="J372" s="202">
        <f t="shared" si="35"/>
        <v>23863.02212200268</v>
      </c>
    </row>
    <row r="373" spans="1:10" x14ac:dyDescent="0.2">
      <c r="A373" s="228">
        <v>616.2560899817646</v>
      </c>
      <c r="B373" s="202">
        <f t="shared" si="30"/>
        <v>92438.413497264686</v>
      </c>
      <c r="C373" s="181">
        <f t="shared" si="31"/>
        <v>0</v>
      </c>
      <c r="D373" s="203">
        <v>5000</v>
      </c>
      <c r="E373" s="203">
        <v>120</v>
      </c>
      <c r="F373" s="203">
        <v>100</v>
      </c>
      <c r="G373" s="202">
        <f t="shared" si="32"/>
        <v>73950.730797811746</v>
      </c>
      <c r="H373" s="202">
        <f t="shared" si="33"/>
        <v>66625.608998176467</v>
      </c>
      <c r="I373" s="202">
        <f t="shared" si="34"/>
        <v>18487.68269945294</v>
      </c>
      <c r="J373" s="202">
        <f t="shared" si="35"/>
        <v>25812.804499088219</v>
      </c>
    </row>
    <row r="374" spans="1:10" x14ac:dyDescent="0.2">
      <c r="A374" s="228">
        <v>216.10432351757973</v>
      </c>
      <c r="B374" s="202">
        <f t="shared" si="30"/>
        <v>32415.64852763696</v>
      </c>
      <c r="C374" s="181">
        <f t="shared" si="31"/>
        <v>0</v>
      </c>
      <c r="D374" s="203">
        <v>5000</v>
      </c>
      <c r="E374" s="203">
        <v>120</v>
      </c>
      <c r="F374" s="203">
        <v>100</v>
      </c>
      <c r="G374" s="202">
        <f t="shared" si="32"/>
        <v>25932.518822109567</v>
      </c>
      <c r="H374" s="202">
        <f t="shared" si="33"/>
        <v>26610.432351757972</v>
      </c>
      <c r="I374" s="202">
        <f t="shared" si="34"/>
        <v>6483.1297055273935</v>
      </c>
      <c r="J374" s="202">
        <f t="shared" si="35"/>
        <v>5805.216175878988</v>
      </c>
    </row>
    <row r="375" spans="1:10" x14ac:dyDescent="0.2">
      <c r="A375" s="228">
        <v>265.36535996262234</v>
      </c>
      <c r="B375" s="202">
        <f t="shared" si="30"/>
        <v>39804.803994393347</v>
      </c>
      <c r="C375" s="181">
        <f t="shared" si="31"/>
        <v>0</v>
      </c>
      <c r="D375" s="203">
        <v>5000</v>
      </c>
      <c r="E375" s="203">
        <v>120</v>
      </c>
      <c r="F375" s="203">
        <v>100</v>
      </c>
      <c r="G375" s="202">
        <f t="shared" si="32"/>
        <v>31843.843195514681</v>
      </c>
      <c r="H375" s="202">
        <f t="shared" si="33"/>
        <v>31536.535996262235</v>
      </c>
      <c r="I375" s="202">
        <f t="shared" si="34"/>
        <v>7960.9607988786665</v>
      </c>
      <c r="J375" s="202">
        <f t="shared" si="35"/>
        <v>8268.2679981311121</v>
      </c>
    </row>
    <row r="376" spans="1:10" x14ac:dyDescent="0.2">
      <c r="A376" s="228">
        <v>795.60489179361844</v>
      </c>
      <c r="B376" s="202">
        <f t="shared" si="30"/>
        <v>119340.73376904277</v>
      </c>
      <c r="C376" s="181">
        <f t="shared" si="31"/>
        <v>0</v>
      </c>
      <c r="D376" s="203">
        <v>5000</v>
      </c>
      <c r="E376" s="203">
        <v>120</v>
      </c>
      <c r="F376" s="203">
        <v>100</v>
      </c>
      <c r="G376" s="202">
        <f t="shared" si="32"/>
        <v>95472.58701523421</v>
      </c>
      <c r="H376" s="202">
        <f t="shared" si="33"/>
        <v>84560.489179361844</v>
      </c>
      <c r="I376" s="202">
        <f t="shared" si="34"/>
        <v>23868.146753808556</v>
      </c>
      <c r="J376" s="202">
        <f t="shared" si="35"/>
        <v>34780.244589680922</v>
      </c>
    </row>
    <row r="377" spans="1:10" x14ac:dyDescent="0.2">
      <c r="A377" s="228">
        <v>731.41637534434744</v>
      </c>
      <c r="B377" s="202">
        <f t="shared" si="30"/>
        <v>109712.45630165211</v>
      </c>
      <c r="C377" s="181">
        <f t="shared" si="31"/>
        <v>0</v>
      </c>
      <c r="D377" s="203">
        <v>5000</v>
      </c>
      <c r="E377" s="203">
        <v>120</v>
      </c>
      <c r="F377" s="203">
        <v>100</v>
      </c>
      <c r="G377" s="202">
        <f t="shared" si="32"/>
        <v>87769.965041321688</v>
      </c>
      <c r="H377" s="202">
        <f t="shared" si="33"/>
        <v>78141.637534434747</v>
      </c>
      <c r="I377" s="202">
        <f t="shared" si="34"/>
        <v>21942.491260330426</v>
      </c>
      <c r="J377" s="202">
        <f t="shared" si="35"/>
        <v>31570.818767217366</v>
      </c>
    </row>
    <row r="378" spans="1:10" x14ac:dyDescent="0.2">
      <c r="A378" s="228">
        <v>715.02041244647489</v>
      </c>
      <c r="B378" s="202">
        <f t="shared" si="30"/>
        <v>107253.06186697123</v>
      </c>
      <c r="C378" s="181">
        <f t="shared" si="31"/>
        <v>0</v>
      </c>
      <c r="D378" s="203">
        <v>5000</v>
      </c>
      <c r="E378" s="203">
        <v>120</v>
      </c>
      <c r="F378" s="203">
        <v>100</v>
      </c>
      <c r="G378" s="202">
        <f t="shared" si="32"/>
        <v>85802.449493576991</v>
      </c>
      <c r="H378" s="202">
        <f t="shared" si="33"/>
        <v>76502.041244647495</v>
      </c>
      <c r="I378" s="202">
        <f t="shared" si="34"/>
        <v>21450.612373394237</v>
      </c>
      <c r="J378" s="202">
        <f t="shared" si="35"/>
        <v>30751.020622323733</v>
      </c>
    </row>
    <row r="379" spans="1:10" x14ac:dyDescent="0.2">
      <c r="A379" s="228">
        <v>548.07198790277914</v>
      </c>
      <c r="B379" s="202">
        <f t="shared" si="30"/>
        <v>82210.798185416876</v>
      </c>
      <c r="C379" s="181">
        <f t="shared" si="31"/>
        <v>0</v>
      </c>
      <c r="D379" s="203">
        <v>5000</v>
      </c>
      <c r="E379" s="203">
        <v>120</v>
      </c>
      <c r="F379" s="203">
        <v>100</v>
      </c>
      <c r="G379" s="202">
        <f t="shared" si="32"/>
        <v>65768.638548333503</v>
      </c>
      <c r="H379" s="202">
        <f t="shared" si="33"/>
        <v>59807.198790277915</v>
      </c>
      <c r="I379" s="202">
        <f t="shared" si="34"/>
        <v>16442.159637083372</v>
      </c>
      <c r="J379" s="202">
        <f t="shared" si="35"/>
        <v>22403.599395138961</v>
      </c>
    </row>
    <row r="380" spans="1:10" x14ac:dyDescent="0.2">
      <c r="A380" s="228">
        <v>245.900682008779</v>
      </c>
      <c r="B380" s="202">
        <f t="shared" si="30"/>
        <v>36885.102301316852</v>
      </c>
      <c r="C380" s="181">
        <f t="shared" si="31"/>
        <v>0</v>
      </c>
      <c r="D380" s="203">
        <v>5000</v>
      </c>
      <c r="E380" s="203">
        <v>120</v>
      </c>
      <c r="F380" s="203">
        <v>100</v>
      </c>
      <c r="G380" s="202">
        <f t="shared" si="32"/>
        <v>29508.081841053481</v>
      </c>
      <c r="H380" s="202">
        <f t="shared" si="33"/>
        <v>29590.0682008779</v>
      </c>
      <c r="I380" s="202">
        <f t="shared" si="34"/>
        <v>7377.0204602633712</v>
      </c>
      <c r="J380" s="202">
        <f t="shared" si="35"/>
        <v>7295.034100438952</v>
      </c>
    </row>
    <row r="381" spans="1:10" x14ac:dyDescent="0.2">
      <c r="A381" s="228">
        <v>652.76252154855172</v>
      </c>
      <c r="B381" s="202">
        <f t="shared" si="30"/>
        <v>97914.378232282761</v>
      </c>
      <c r="C381" s="181">
        <f t="shared" si="31"/>
        <v>0</v>
      </c>
      <c r="D381" s="203">
        <v>5000</v>
      </c>
      <c r="E381" s="203">
        <v>120</v>
      </c>
      <c r="F381" s="203">
        <v>100</v>
      </c>
      <c r="G381" s="202">
        <f t="shared" si="32"/>
        <v>78331.502585826209</v>
      </c>
      <c r="H381" s="202">
        <f t="shared" si="33"/>
        <v>70276.252154855174</v>
      </c>
      <c r="I381" s="202">
        <f t="shared" si="34"/>
        <v>19582.875646456552</v>
      </c>
      <c r="J381" s="202">
        <f t="shared" si="35"/>
        <v>27638.126077427587</v>
      </c>
    </row>
    <row r="382" spans="1:10" x14ac:dyDescent="0.2">
      <c r="A382" s="228">
        <v>579.69966650926494</v>
      </c>
      <c r="B382" s="202">
        <f t="shared" si="30"/>
        <v>86954.949976389747</v>
      </c>
      <c r="C382" s="181">
        <f t="shared" si="31"/>
        <v>0</v>
      </c>
      <c r="D382" s="203">
        <v>5000</v>
      </c>
      <c r="E382" s="203">
        <v>120</v>
      </c>
      <c r="F382" s="203">
        <v>100</v>
      </c>
      <c r="G382" s="202">
        <f t="shared" si="32"/>
        <v>69563.959981111795</v>
      </c>
      <c r="H382" s="202">
        <f t="shared" si="33"/>
        <v>62969.966650926493</v>
      </c>
      <c r="I382" s="202">
        <f t="shared" si="34"/>
        <v>17390.989995277952</v>
      </c>
      <c r="J382" s="202">
        <f t="shared" si="35"/>
        <v>23984.983325463254</v>
      </c>
    </row>
    <row r="383" spans="1:10" x14ac:dyDescent="0.2">
      <c r="A383" s="228">
        <v>212.29502121559113</v>
      </c>
      <c r="B383" s="202">
        <f t="shared" si="30"/>
        <v>31844.253182338671</v>
      </c>
      <c r="C383" s="181">
        <f t="shared" si="31"/>
        <v>0</v>
      </c>
      <c r="D383" s="203">
        <v>5000</v>
      </c>
      <c r="E383" s="203">
        <v>120</v>
      </c>
      <c r="F383" s="203">
        <v>100</v>
      </c>
      <c r="G383" s="202">
        <f t="shared" si="32"/>
        <v>25475.402545870937</v>
      </c>
      <c r="H383" s="202">
        <f t="shared" si="33"/>
        <v>26229.502121559115</v>
      </c>
      <c r="I383" s="202">
        <f t="shared" si="34"/>
        <v>6368.8506364677341</v>
      </c>
      <c r="J383" s="202">
        <f t="shared" si="35"/>
        <v>5614.7510607795557</v>
      </c>
    </row>
    <row r="384" spans="1:10" x14ac:dyDescent="0.2">
      <c r="A384" s="228">
        <v>442.42157044001925</v>
      </c>
      <c r="B384" s="202">
        <f t="shared" si="30"/>
        <v>66363.235566002884</v>
      </c>
      <c r="C384" s="181">
        <f t="shared" si="31"/>
        <v>0</v>
      </c>
      <c r="D384" s="203">
        <v>5000</v>
      </c>
      <c r="E384" s="203">
        <v>120</v>
      </c>
      <c r="F384" s="203">
        <v>100</v>
      </c>
      <c r="G384" s="202">
        <f t="shared" si="32"/>
        <v>53090.588452802309</v>
      </c>
      <c r="H384" s="202">
        <f t="shared" si="33"/>
        <v>49242.157044001928</v>
      </c>
      <c r="I384" s="202">
        <f t="shared" si="34"/>
        <v>13272.647113200575</v>
      </c>
      <c r="J384" s="202">
        <f t="shared" si="35"/>
        <v>17121.078522000957</v>
      </c>
    </row>
    <row r="385" spans="1:10" x14ac:dyDescent="0.2">
      <c r="A385" s="228">
        <v>579.33438540405336</v>
      </c>
      <c r="B385" s="202">
        <f t="shared" si="30"/>
        <v>86900.157810607998</v>
      </c>
      <c r="C385" s="181">
        <f t="shared" si="31"/>
        <v>0</v>
      </c>
      <c r="D385" s="203">
        <v>5000</v>
      </c>
      <c r="E385" s="203">
        <v>120</v>
      </c>
      <c r="F385" s="203">
        <v>100</v>
      </c>
      <c r="G385" s="202">
        <f t="shared" si="32"/>
        <v>69520.126248486398</v>
      </c>
      <c r="H385" s="202">
        <f t="shared" si="33"/>
        <v>62933.438540405339</v>
      </c>
      <c r="I385" s="202">
        <f t="shared" si="34"/>
        <v>17380.0315621216</v>
      </c>
      <c r="J385" s="202">
        <f t="shared" si="35"/>
        <v>23966.719270202659</v>
      </c>
    </row>
    <row r="386" spans="1:10" x14ac:dyDescent="0.2">
      <c r="A386" s="228">
        <v>673.01548592421011</v>
      </c>
      <c r="B386" s="202">
        <f t="shared" si="30"/>
        <v>100952.32288863152</v>
      </c>
      <c r="C386" s="181">
        <f t="shared" si="31"/>
        <v>0</v>
      </c>
      <c r="D386" s="203">
        <v>5000</v>
      </c>
      <c r="E386" s="203">
        <v>120</v>
      </c>
      <c r="F386" s="203">
        <v>100</v>
      </c>
      <c r="G386" s="202">
        <f t="shared" si="32"/>
        <v>80761.858310905212</v>
      </c>
      <c r="H386" s="202">
        <f t="shared" si="33"/>
        <v>72301.548592421008</v>
      </c>
      <c r="I386" s="202">
        <f t="shared" si="34"/>
        <v>20190.464577726307</v>
      </c>
      <c r="J386" s="202">
        <f t="shared" si="35"/>
        <v>28650.774296210511</v>
      </c>
    </row>
    <row r="387" spans="1:10" x14ac:dyDescent="0.2">
      <c r="A387" s="228">
        <v>771.27192820015921</v>
      </c>
      <c r="B387" s="202">
        <f t="shared" si="30"/>
        <v>115690.78923002387</v>
      </c>
      <c r="C387" s="181">
        <f t="shared" si="31"/>
        <v>0</v>
      </c>
      <c r="D387" s="203">
        <v>5000</v>
      </c>
      <c r="E387" s="203">
        <v>120</v>
      </c>
      <c r="F387" s="203">
        <v>100</v>
      </c>
      <c r="G387" s="202">
        <f t="shared" si="32"/>
        <v>92552.6313840191</v>
      </c>
      <c r="H387" s="202">
        <f t="shared" si="33"/>
        <v>82127.192820015916</v>
      </c>
      <c r="I387" s="202">
        <f t="shared" si="34"/>
        <v>23138.157846004775</v>
      </c>
      <c r="J387" s="202">
        <f t="shared" si="35"/>
        <v>33563.596410007958</v>
      </c>
    </row>
    <row r="388" spans="1:10" x14ac:dyDescent="0.2">
      <c r="A388" s="228">
        <v>367.29726007548032</v>
      </c>
      <c r="B388" s="202">
        <f t="shared" si="30"/>
        <v>55094.589011322052</v>
      </c>
      <c r="C388" s="181">
        <f t="shared" si="31"/>
        <v>0</v>
      </c>
      <c r="D388" s="203">
        <v>5000</v>
      </c>
      <c r="E388" s="203">
        <v>120</v>
      </c>
      <c r="F388" s="203">
        <v>100</v>
      </c>
      <c r="G388" s="202">
        <f t="shared" si="32"/>
        <v>44075.67120905764</v>
      </c>
      <c r="H388" s="202">
        <f t="shared" si="33"/>
        <v>41729.72600754803</v>
      </c>
      <c r="I388" s="202">
        <f t="shared" si="34"/>
        <v>11018.917802264412</v>
      </c>
      <c r="J388" s="202">
        <f t="shared" si="35"/>
        <v>13364.863003774022</v>
      </c>
    </row>
    <row r="389" spans="1:10" x14ac:dyDescent="0.2">
      <c r="A389" s="228">
        <v>365.05008859795055</v>
      </c>
      <c r="B389" s="202">
        <f t="shared" si="30"/>
        <v>54757.513289692579</v>
      </c>
      <c r="C389" s="181">
        <f t="shared" si="31"/>
        <v>0</v>
      </c>
      <c r="D389" s="203">
        <v>5000</v>
      </c>
      <c r="E389" s="203">
        <v>120</v>
      </c>
      <c r="F389" s="203">
        <v>100</v>
      </c>
      <c r="G389" s="202">
        <f t="shared" si="32"/>
        <v>43806.010631754063</v>
      </c>
      <c r="H389" s="202">
        <f t="shared" si="33"/>
        <v>41505.008859795053</v>
      </c>
      <c r="I389" s="202">
        <f t="shared" si="34"/>
        <v>10951.502657938516</v>
      </c>
      <c r="J389" s="202">
        <f t="shared" si="35"/>
        <v>13252.504429897526</v>
      </c>
    </row>
    <row r="390" spans="1:10" x14ac:dyDescent="0.2">
      <c r="A390" s="228">
        <v>396.83906575517688</v>
      </c>
      <c r="B390" s="202">
        <f t="shared" si="30"/>
        <v>59525.859863276528</v>
      </c>
      <c r="C390" s="181">
        <f t="shared" si="31"/>
        <v>0</v>
      </c>
      <c r="D390" s="203">
        <v>5000</v>
      </c>
      <c r="E390" s="203">
        <v>120</v>
      </c>
      <c r="F390" s="203">
        <v>100</v>
      </c>
      <c r="G390" s="202">
        <f t="shared" si="32"/>
        <v>47620.687890621222</v>
      </c>
      <c r="H390" s="202">
        <f t="shared" si="33"/>
        <v>44683.906575517685</v>
      </c>
      <c r="I390" s="202">
        <f t="shared" si="34"/>
        <v>11905.171972655306</v>
      </c>
      <c r="J390" s="202">
        <f t="shared" si="35"/>
        <v>14841.953287758843</v>
      </c>
    </row>
    <row r="391" spans="1:10" x14ac:dyDescent="0.2">
      <c r="A391" s="228">
        <v>674.17814725738856</v>
      </c>
      <c r="B391" s="202">
        <f t="shared" si="30"/>
        <v>101126.72208860828</v>
      </c>
      <c r="C391" s="181">
        <f t="shared" si="31"/>
        <v>0</v>
      </c>
      <c r="D391" s="203">
        <v>5000</v>
      </c>
      <c r="E391" s="203">
        <v>120</v>
      </c>
      <c r="F391" s="203">
        <v>100</v>
      </c>
      <c r="G391" s="202">
        <f t="shared" si="32"/>
        <v>80901.377670886621</v>
      </c>
      <c r="H391" s="202">
        <f t="shared" si="33"/>
        <v>72417.814725738863</v>
      </c>
      <c r="I391" s="202">
        <f t="shared" si="34"/>
        <v>20225.344417721659</v>
      </c>
      <c r="J391" s="202">
        <f t="shared" si="35"/>
        <v>28708.907362869417</v>
      </c>
    </row>
    <row r="392" spans="1:10" x14ac:dyDescent="0.2">
      <c r="A392" s="228">
        <v>512.12095493083871</v>
      </c>
      <c r="B392" s="202">
        <f t="shared" si="30"/>
        <v>76818.143239625802</v>
      </c>
      <c r="C392" s="181">
        <f t="shared" si="31"/>
        <v>0</v>
      </c>
      <c r="D392" s="203">
        <v>5000</v>
      </c>
      <c r="E392" s="203">
        <v>120</v>
      </c>
      <c r="F392" s="203">
        <v>100</v>
      </c>
      <c r="G392" s="202">
        <f t="shared" si="32"/>
        <v>61454.514591700645</v>
      </c>
      <c r="H392" s="202">
        <f t="shared" si="33"/>
        <v>56212.095493083871</v>
      </c>
      <c r="I392" s="202">
        <f t="shared" si="34"/>
        <v>15363.628647925158</v>
      </c>
      <c r="J392" s="202">
        <f t="shared" si="35"/>
        <v>20606.047746541932</v>
      </c>
    </row>
    <row r="393" spans="1:10" x14ac:dyDescent="0.2">
      <c r="A393" s="228">
        <v>216.88952260505852</v>
      </c>
      <c r="B393" s="202">
        <f t="shared" si="30"/>
        <v>32533.428390758778</v>
      </c>
      <c r="C393" s="181">
        <f t="shared" si="31"/>
        <v>0</v>
      </c>
      <c r="D393" s="203">
        <v>5000</v>
      </c>
      <c r="E393" s="203">
        <v>120</v>
      </c>
      <c r="F393" s="203">
        <v>100</v>
      </c>
      <c r="G393" s="202">
        <f t="shared" si="32"/>
        <v>26026.742712607022</v>
      </c>
      <c r="H393" s="202">
        <f t="shared" si="33"/>
        <v>26688.952260505852</v>
      </c>
      <c r="I393" s="202">
        <f t="shared" si="34"/>
        <v>6506.6856781517563</v>
      </c>
      <c r="J393" s="202">
        <f t="shared" si="35"/>
        <v>5844.4761302529259</v>
      </c>
    </row>
    <row r="394" spans="1:10" x14ac:dyDescent="0.2">
      <c r="A394" s="228">
        <v>262.20642321845816</v>
      </c>
      <c r="B394" s="202">
        <f t="shared" si="30"/>
        <v>39330.963482768726</v>
      </c>
      <c r="C394" s="181">
        <f t="shared" si="31"/>
        <v>0</v>
      </c>
      <c r="D394" s="203">
        <v>5000</v>
      </c>
      <c r="E394" s="203">
        <v>120</v>
      </c>
      <c r="F394" s="203">
        <v>100</v>
      </c>
      <c r="G394" s="202">
        <f t="shared" si="32"/>
        <v>31464.77078621498</v>
      </c>
      <c r="H394" s="202">
        <f t="shared" si="33"/>
        <v>31220.642321845815</v>
      </c>
      <c r="I394" s="202">
        <f t="shared" si="34"/>
        <v>7866.1926965537459</v>
      </c>
      <c r="J394" s="202">
        <f t="shared" si="35"/>
        <v>8110.3211609229111</v>
      </c>
    </row>
    <row r="395" spans="1:10" x14ac:dyDescent="0.2">
      <c r="A395" s="228">
        <v>503.35503262623911</v>
      </c>
      <c r="B395" s="202">
        <f t="shared" si="30"/>
        <v>75503.254893935868</v>
      </c>
      <c r="C395" s="181">
        <f t="shared" si="31"/>
        <v>0</v>
      </c>
      <c r="D395" s="203">
        <v>5000</v>
      </c>
      <c r="E395" s="203">
        <v>120</v>
      </c>
      <c r="F395" s="203">
        <v>100</v>
      </c>
      <c r="G395" s="202">
        <f t="shared" si="32"/>
        <v>60402.603915148691</v>
      </c>
      <c r="H395" s="202">
        <f t="shared" si="33"/>
        <v>55335.503262623912</v>
      </c>
      <c r="I395" s="202">
        <f t="shared" si="34"/>
        <v>15100.650978787176</v>
      </c>
      <c r="J395" s="202">
        <f t="shared" si="35"/>
        <v>20167.751631311956</v>
      </c>
    </row>
    <row r="396" spans="1:10" x14ac:dyDescent="0.2">
      <c r="A396" s="228">
        <v>488.0333492010987</v>
      </c>
      <c r="B396" s="202">
        <f t="shared" si="30"/>
        <v>73205.002380164806</v>
      </c>
      <c r="C396" s="181">
        <f t="shared" si="31"/>
        <v>0</v>
      </c>
      <c r="D396" s="203">
        <v>5000</v>
      </c>
      <c r="E396" s="203">
        <v>120</v>
      </c>
      <c r="F396" s="203">
        <v>100</v>
      </c>
      <c r="G396" s="202">
        <f t="shared" si="32"/>
        <v>58564.001904131845</v>
      </c>
      <c r="H396" s="202">
        <f t="shared" si="33"/>
        <v>53803.334920109868</v>
      </c>
      <c r="I396" s="202">
        <f t="shared" si="34"/>
        <v>14641.000476032961</v>
      </c>
      <c r="J396" s="202">
        <f t="shared" si="35"/>
        <v>19401.667460054938</v>
      </c>
    </row>
    <row r="397" spans="1:10" x14ac:dyDescent="0.2">
      <c r="A397" s="228">
        <v>376.50002286606468</v>
      </c>
      <c r="B397" s="202">
        <f t="shared" ref="B397:B460" si="36">A397*$B$4</f>
        <v>56475.003429909702</v>
      </c>
      <c r="C397" s="181">
        <f t="shared" ref="C397:C460" si="37">$B$6</f>
        <v>0</v>
      </c>
      <c r="D397" s="203">
        <v>5000</v>
      </c>
      <c r="E397" s="203">
        <v>120</v>
      </c>
      <c r="F397" s="203">
        <v>100</v>
      </c>
      <c r="G397" s="202">
        <f t="shared" ref="G397:G460" si="38">C397+ (E397*A397)</f>
        <v>45180.002743927762</v>
      </c>
      <c r="H397" s="202">
        <f t="shared" ref="H397:H460" si="39">D397+(F397*A397)</f>
        <v>42650.002286606468</v>
      </c>
      <c r="I397" s="202">
        <f t="shared" ref="I397:I460" si="40">B397-G397</f>
        <v>11295.00068598194</v>
      </c>
      <c r="J397" s="202">
        <f t="shared" ref="J397:J460" si="41">B397-H397</f>
        <v>13825.001143303234</v>
      </c>
    </row>
    <row r="398" spans="1:10" x14ac:dyDescent="0.2">
      <c r="A398" s="228">
        <v>235.88430994929948</v>
      </c>
      <c r="B398" s="202">
        <f t="shared" si="36"/>
        <v>35382.646492394924</v>
      </c>
      <c r="C398" s="181">
        <f t="shared" si="37"/>
        <v>0</v>
      </c>
      <c r="D398" s="203">
        <v>5000</v>
      </c>
      <c r="E398" s="203">
        <v>120</v>
      </c>
      <c r="F398" s="203">
        <v>100</v>
      </c>
      <c r="G398" s="202">
        <f t="shared" si="38"/>
        <v>28306.117193915936</v>
      </c>
      <c r="H398" s="202">
        <f t="shared" si="39"/>
        <v>28588.43099492995</v>
      </c>
      <c r="I398" s="202">
        <f t="shared" si="40"/>
        <v>7076.5292984789885</v>
      </c>
      <c r="J398" s="202">
        <f t="shared" si="41"/>
        <v>6794.2154974649748</v>
      </c>
    </row>
    <row r="399" spans="1:10" x14ac:dyDescent="0.2">
      <c r="A399" s="228">
        <v>307.59731787610673</v>
      </c>
      <c r="B399" s="202">
        <f t="shared" si="36"/>
        <v>46139.597681416009</v>
      </c>
      <c r="C399" s="181">
        <f t="shared" si="37"/>
        <v>0</v>
      </c>
      <c r="D399" s="203">
        <v>5000</v>
      </c>
      <c r="E399" s="203">
        <v>120</v>
      </c>
      <c r="F399" s="203">
        <v>100</v>
      </c>
      <c r="G399" s="202">
        <f t="shared" si="38"/>
        <v>36911.678145132806</v>
      </c>
      <c r="H399" s="202">
        <f t="shared" si="39"/>
        <v>35759.731787610668</v>
      </c>
      <c r="I399" s="202">
        <f t="shared" si="40"/>
        <v>9227.9195362832033</v>
      </c>
      <c r="J399" s="202">
        <f t="shared" si="41"/>
        <v>10379.865893805341</v>
      </c>
    </row>
    <row r="400" spans="1:10" x14ac:dyDescent="0.2">
      <c r="A400" s="228">
        <v>788.12154372600912</v>
      </c>
      <c r="B400" s="202">
        <f t="shared" si="36"/>
        <v>118218.23155890137</v>
      </c>
      <c r="C400" s="181">
        <f t="shared" si="37"/>
        <v>0</v>
      </c>
      <c r="D400" s="203">
        <v>5000</v>
      </c>
      <c r="E400" s="203">
        <v>120</v>
      </c>
      <c r="F400" s="203">
        <v>100</v>
      </c>
      <c r="G400" s="202">
        <f t="shared" si="38"/>
        <v>94574.585247121096</v>
      </c>
      <c r="H400" s="202">
        <f t="shared" si="39"/>
        <v>83812.154372600911</v>
      </c>
      <c r="I400" s="202">
        <f t="shared" si="40"/>
        <v>23643.646311780278</v>
      </c>
      <c r="J400" s="202">
        <f t="shared" si="41"/>
        <v>34406.077186300463</v>
      </c>
    </row>
    <row r="401" spans="1:10" x14ac:dyDescent="0.2">
      <c r="A401" s="228">
        <v>358.78540303501552</v>
      </c>
      <c r="B401" s="202">
        <f t="shared" si="36"/>
        <v>53817.810455252329</v>
      </c>
      <c r="C401" s="181">
        <f t="shared" si="37"/>
        <v>0</v>
      </c>
      <c r="D401" s="203">
        <v>5000</v>
      </c>
      <c r="E401" s="203">
        <v>120</v>
      </c>
      <c r="F401" s="203">
        <v>100</v>
      </c>
      <c r="G401" s="202">
        <f t="shared" si="38"/>
        <v>43054.248364201863</v>
      </c>
      <c r="H401" s="202">
        <f t="shared" si="39"/>
        <v>40878.540303501555</v>
      </c>
      <c r="I401" s="202">
        <f t="shared" si="40"/>
        <v>10763.562091050466</v>
      </c>
      <c r="J401" s="202">
        <f t="shared" si="41"/>
        <v>12939.270151750774</v>
      </c>
    </row>
    <row r="402" spans="1:10" x14ac:dyDescent="0.2">
      <c r="A402" s="228">
        <v>706.26880950586349</v>
      </c>
      <c r="B402" s="202">
        <f t="shared" si="36"/>
        <v>105940.32142587952</v>
      </c>
      <c r="C402" s="181">
        <f t="shared" si="37"/>
        <v>0</v>
      </c>
      <c r="D402" s="203">
        <v>5000</v>
      </c>
      <c r="E402" s="203">
        <v>120</v>
      </c>
      <c r="F402" s="203">
        <v>100</v>
      </c>
      <c r="G402" s="202">
        <f t="shared" si="38"/>
        <v>84752.257140703616</v>
      </c>
      <c r="H402" s="202">
        <f t="shared" si="39"/>
        <v>75626.880950586346</v>
      </c>
      <c r="I402" s="202">
        <f t="shared" si="40"/>
        <v>21188.064285175904</v>
      </c>
      <c r="J402" s="202">
        <f t="shared" si="41"/>
        <v>30313.440475293173</v>
      </c>
    </row>
    <row r="403" spans="1:10" x14ac:dyDescent="0.2">
      <c r="A403" s="228">
        <v>459.88136504771251</v>
      </c>
      <c r="B403" s="202">
        <f t="shared" si="36"/>
        <v>68982.204757156869</v>
      </c>
      <c r="C403" s="181">
        <f t="shared" si="37"/>
        <v>0</v>
      </c>
      <c r="D403" s="203">
        <v>5000</v>
      </c>
      <c r="E403" s="203">
        <v>120</v>
      </c>
      <c r="F403" s="203">
        <v>100</v>
      </c>
      <c r="G403" s="202">
        <f t="shared" si="38"/>
        <v>55185.763805725503</v>
      </c>
      <c r="H403" s="202">
        <f t="shared" si="39"/>
        <v>50988.136504771253</v>
      </c>
      <c r="I403" s="202">
        <f t="shared" si="40"/>
        <v>13796.440951431367</v>
      </c>
      <c r="J403" s="202">
        <f t="shared" si="41"/>
        <v>17994.068252385616</v>
      </c>
    </row>
    <row r="404" spans="1:10" x14ac:dyDescent="0.2">
      <c r="A404" s="228">
        <v>626.10235690423394</v>
      </c>
      <c r="B404" s="202">
        <f t="shared" si="36"/>
        <v>93915.353535635091</v>
      </c>
      <c r="C404" s="181">
        <f t="shared" si="37"/>
        <v>0</v>
      </c>
      <c r="D404" s="203">
        <v>5000</v>
      </c>
      <c r="E404" s="203">
        <v>120</v>
      </c>
      <c r="F404" s="203">
        <v>100</v>
      </c>
      <c r="G404" s="202">
        <f t="shared" si="38"/>
        <v>75132.282828508076</v>
      </c>
      <c r="H404" s="202">
        <f t="shared" si="39"/>
        <v>67610.235690423404</v>
      </c>
      <c r="I404" s="202">
        <f t="shared" si="40"/>
        <v>18783.070707127015</v>
      </c>
      <c r="J404" s="202">
        <f t="shared" si="41"/>
        <v>26305.117845211687</v>
      </c>
    </row>
    <row r="405" spans="1:10" x14ac:dyDescent="0.2">
      <c r="A405" s="228">
        <v>702.31248946036794</v>
      </c>
      <c r="B405" s="202">
        <f t="shared" si="36"/>
        <v>105346.87341905519</v>
      </c>
      <c r="C405" s="181">
        <f t="shared" si="37"/>
        <v>0</v>
      </c>
      <c r="D405" s="203">
        <v>5000</v>
      </c>
      <c r="E405" s="203">
        <v>120</v>
      </c>
      <c r="F405" s="203">
        <v>100</v>
      </c>
      <c r="G405" s="202">
        <f t="shared" si="38"/>
        <v>84277.498735244153</v>
      </c>
      <c r="H405" s="202">
        <f t="shared" si="39"/>
        <v>75231.248946036794</v>
      </c>
      <c r="I405" s="202">
        <f t="shared" si="40"/>
        <v>21069.374683811038</v>
      </c>
      <c r="J405" s="202">
        <f t="shared" si="41"/>
        <v>30115.624473018397</v>
      </c>
    </row>
    <row r="406" spans="1:10" x14ac:dyDescent="0.2">
      <c r="A406" s="228">
        <v>566.01036040392262</v>
      </c>
      <c r="B406" s="202">
        <f t="shared" si="36"/>
        <v>84901.554060588387</v>
      </c>
      <c r="C406" s="181">
        <f t="shared" si="37"/>
        <v>0</v>
      </c>
      <c r="D406" s="203">
        <v>5000</v>
      </c>
      <c r="E406" s="203">
        <v>120</v>
      </c>
      <c r="F406" s="203">
        <v>100</v>
      </c>
      <c r="G406" s="202">
        <f t="shared" si="38"/>
        <v>67921.24324847071</v>
      </c>
      <c r="H406" s="202">
        <f t="shared" si="39"/>
        <v>61601.03604039226</v>
      </c>
      <c r="I406" s="202">
        <f t="shared" si="40"/>
        <v>16980.310812117677</v>
      </c>
      <c r="J406" s="202">
        <f t="shared" si="41"/>
        <v>23300.518020196127</v>
      </c>
    </row>
    <row r="407" spans="1:10" x14ac:dyDescent="0.2">
      <c r="A407" s="228">
        <v>536.12730872636996</v>
      </c>
      <c r="B407" s="202">
        <f t="shared" si="36"/>
        <v>80419.096308955501</v>
      </c>
      <c r="C407" s="181">
        <f t="shared" si="37"/>
        <v>0</v>
      </c>
      <c r="D407" s="203">
        <v>5000</v>
      </c>
      <c r="E407" s="203">
        <v>120</v>
      </c>
      <c r="F407" s="203">
        <v>100</v>
      </c>
      <c r="G407" s="202">
        <f t="shared" si="38"/>
        <v>64335.277047164396</v>
      </c>
      <c r="H407" s="202">
        <f t="shared" si="39"/>
        <v>58612.730872636996</v>
      </c>
      <c r="I407" s="202">
        <f t="shared" si="40"/>
        <v>16083.819261791105</v>
      </c>
      <c r="J407" s="202">
        <f t="shared" si="41"/>
        <v>21806.365436318505</v>
      </c>
    </row>
    <row r="408" spans="1:10" x14ac:dyDescent="0.2">
      <c r="A408" s="228">
        <v>491.67776410080387</v>
      </c>
      <c r="B408" s="202">
        <f t="shared" si="36"/>
        <v>73751.664615120579</v>
      </c>
      <c r="C408" s="181">
        <f t="shared" si="37"/>
        <v>0</v>
      </c>
      <c r="D408" s="203">
        <v>5000</v>
      </c>
      <c r="E408" s="203">
        <v>120</v>
      </c>
      <c r="F408" s="203">
        <v>100</v>
      </c>
      <c r="G408" s="202">
        <f t="shared" si="38"/>
        <v>59001.331692096464</v>
      </c>
      <c r="H408" s="202">
        <f t="shared" si="39"/>
        <v>54167.776410080391</v>
      </c>
      <c r="I408" s="202">
        <f t="shared" si="40"/>
        <v>14750.332923024114</v>
      </c>
      <c r="J408" s="202">
        <f t="shared" si="41"/>
        <v>19583.888205040188</v>
      </c>
    </row>
    <row r="409" spans="1:10" x14ac:dyDescent="0.2">
      <c r="A409" s="228">
        <v>428.18124221087493</v>
      </c>
      <c r="B409" s="202">
        <f t="shared" si="36"/>
        <v>64227.186331631237</v>
      </c>
      <c r="C409" s="181">
        <f t="shared" si="37"/>
        <v>0</v>
      </c>
      <c r="D409" s="203">
        <v>5000</v>
      </c>
      <c r="E409" s="203">
        <v>120</v>
      </c>
      <c r="F409" s="203">
        <v>100</v>
      </c>
      <c r="G409" s="202">
        <f t="shared" si="38"/>
        <v>51381.74906530499</v>
      </c>
      <c r="H409" s="202">
        <f t="shared" si="39"/>
        <v>47818.124221087492</v>
      </c>
      <c r="I409" s="202">
        <f t="shared" si="40"/>
        <v>12845.437266326247</v>
      </c>
      <c r="J409" s="202">
        <f t="shared" si="41"/>
        <v>16409.062110543746</v>
      </c>
    </row>
    <row r="410" spans="1:10" x14ac:dyDescent="0.2">
      <c r="A410" s="228">
        <v>642.13783817465321</v>
      </c>
      <c r="B410" s="202">
        <f t="shared" si="36"/>
        <v>96320.67572619798</v>
      </c>
      <c r="C410" s="181">
        <f t="shared" si="37"/>
        <v>0</v>
      </c>
      <c r="D410" s="203">
        <v>5000</v>
      </c>
      <c r="E410" s="203">
        <v>120</v>
      </c>
      <c r="F410" s="203">
        <v>100</v>
      </c>
      <c r="G410" s="202">
        <f t="shared" si="38"/>
        <v>77056.54058095839</v>
      </c>
      <c r="H410" s="202">
        <f t="shared" si="39"/>
        <v>69213.78381746533</v>
      </c>
      <c r="I410" s="202">
        <f t="shared" si="40"/>
        <v>19264.13514523959</v>
      </c>
      <c r="J410" s="202">
        <f t="shared" si="41"/>
        <v>27106.89190873265</v>
      </c>
    </row>
    <row r="411" spans="1:10" x14ac:dyDescent="0.2">
      <c r="A411" s="228">
        <v>210.64620139573057</v>
      </c>
      <c r="B411" s="202">
        <f t="shared" si="36"/>
        <v>31596.930209359587</v>
      </c>
      <c r="C411" s="181">
        <f t="shared" si="37"/>
        <v>0</v>
      </c>
      <c r="D411" s="203">
        <v>5000</v>
      </c>
      <c r="E411" s="203">
        <v>120</v>
      </c>
      <c r="F411" s="203">
        <v>100</v>
      </c>
      <c r="G411" s="202">
        <f t="shared" si="38"/>
        <v>25277.544167487667</v>
      </c>
      <c r="H411" s="202">
        <f t="shared" si="39"/>
        <v>26064.620139573057</v>
      </c>
      <c r="I411" s="202">
        <f t="shared" si="40"/>
        <v>6319.3860418719196</v>
      </c>
      <c r="J411" s="202">
        <f t="shared" si="41"/>
        <v>5532.3100697865302</v>
      </c>
    </row>
    <row r="412" spans="1:10" x14ac:dyDescent="0.2">
      <c r="A412" s="228">
        <v>330.70685804388808</v>
      </c>
      <c r="B412" s="202">
        <f t="shared" si="36"/>
        <v>49606.028706583209</v>
      </c>
      <c r="C412" s="181">
        <f t="shared" si="37"/>
        <v>0</v>
      </c>
      <c r="D412" s="203">
        <v>5000</v>
      </c>
      <c r="E412" s="203">
        <v>120</v>
      </c>
      <c r="F412" s="203">
        <v>100</v>
      </c>
      <c r="G412" s="202">
        <f t="shared" si="38"/>
        <v>39684.822965266569</v>
      </c>
      <c r="H412" s="202">
        <f t="shared" si="39"/>
        <v>38070.685804388806</v>
      </c>
      <c r="I412" s="202">
        <f t="shared" si="40"/>
        <v>9921.2057413166403</v>
      </c>
      <c r="J412" s="202">
        <f t="shared" si="41"/>
        <v>11535.342902194403</v>
      </c>
    </row>
    <row r="413" spans="1:10" x14ac:dyDescent="0.2">
      <c r="A413" s="228">
        <v>390.16314362649018</v>
      </c>
      <c r="B413" s="202">
        <f t="shared" si="36"/>
        <v>58524.47154397353</v>
      </c>
      <c r="C413" s="181">
        <f t="shared" si="37"/>
        <v>0</v>
      </c>
      <c r="D413" s="203">
        <v>5000</v>
      </c>
      <c r="E413" s="203">
        <v>120</v>
      </c>
      <c r="F413" s="203">
        <v>100</v>
      </c>
      <c r="G413" s="202">
        <f t="shared" si="38"/>
        <v>46819.577235178818</v>
      </c>
      <c r="H413" s="202">
        <f t="shared" si="39"/>
        <v>44016.31436264902</v>
      </c>
      <c r="I413" s="202">
        <f t="shared" si="40"/>
        <v>11704.894308794712</v>
      </c>
      <c r="J413" s="202">
        <f t="shared" si="41"/>
        <v>14508.15718132451</v>
      </c>
    </row>
    <row r="414" spans="1:10" x14ac:dyDescent="0.2">
      <c r="A414" s="228">
        <v>671.95493042094392</v>
      </c>
      <c r="B414" s="202">
        <f t="shared" si="36"/>
        <v>100793.23956314159</v>
      </c>
      <c r="C414" s="181">
        <f t="shared" si="37"/>
        <v>0</v>
      </c>
      <c r="D414" s="203">
        <v>5000</v>
      </c>
      <c r="E414" s="203">
        <v>120</v>
      </c>
      <c r="F414" s="203">
        <v>100</v>
      </c>
      <c r="G414" s="202">
        <f t="shared" si="38"/>
        <v>80634.591650513277</v>
      </c>
      <c r="H414" s="202">
        <f t="shared" si="39"/>
        <v>72195.493042094386</v>
      </c>
      <c r="I414" s="202">
        <f t="shared" si="40"/>
        <v>20158.647912628308</v>
      </c>
      <c r="J414" s="202">
        <f t="shared" si="41"/>
        <v>28597.7465210472</v>
      </c>
    </row>
    <row r="415" spans="1:10" x14ac:dyDescent="0.2">
      <c r="A415" s="228">
        <v>346.51558480528911</v>
      </c>
      <c r="B415" s="202">
        <f t="shared" si="36"/>
        <v>51977.337720793366</v>
      </c>
      <c r="C415" s="181">
        <f t="shared" si="37"/>
        <v>0</v>
      </c>
      <c r="D415" s="203">
        <v>5000</v>
      </c>
      <c r="E415" s="203">
        <v>120</v>
      </c>
      <c r="F415" s="203">
        <v>100</v>
      </c>
      <c r="G415" s="202">
        <f t="shared" si="38"/>
        <v>41581.870176634693</v>
      </c>
      <c r="H415" s="202">
        <f t="shared" si="39"/>
        <v>39651.558480528911</v>
      </c>
      <c r="I415" s="202">
        <f t="shared" si="40"/>
        <v>10395.467544158673</v>
      </c>
      <c r="J415" s="202">
        <f t="shared" si="41"/>
        <v>12325.779240264455</v>
      </c>
    </row>
    <row r="416" spans="1:10" x14ac:dyDescent="0.2">
      <c r="A416" s="228">
        <v>287.43382249373656</v>
      </c>
      <c r="B416" s="202">
        <f t="shared" si="36"/>
        <v>43115.073374060485</v>
      </c>
      <c r="C416" s="181">
        <f t="shared" si="37"/>
        <v>0</v>
      </c>
      <c r="D416" s="203">
        <v>5000</v>
      </c>
      <c r="E416" s="203">
        <v>120</v>
      </c>
      <c r="F416" s="203">
        <v>100</v>
      </c>
      <c r="G416" s="202">
        <f t="shared" si="38"/>
        <v>34492.058699248388</v>
      </c>
      <c r="H416" s="202">
        <f t="shared" si="39"/>
        <v>33743.382249373652</v>
      </c>
      <c r="I416" s="202">
        <f t="shared" si="40"/>
        <v>8623.0146748120969</v>
      </c>
      <c r="J416" s="202">
        <f t="shared" si="41"/>
        <v>9371.6911246868331</v>
      </c>
    </row>
    <row r="417" spans="1:10" x14ac:dyDescent="0.2">
      <c r="A417" s="228">
        <v>300.25465223018762</v>
      </c>
      <c r="B417" s="202">
        <f t="shared" si="36"/>
        <v>45038.197834528146</v>
      </c>
      <c r="C417" s="181">
        <f t="shared" si="37"/>
        <v>0</v>
      </c>
      <c r="D417" s="203">
        <v>5000</v>
      </c>
      <c r="E417" s="203">
        <v>120</v>
      </c>
      <c r="F417" s="203">
        <v>100</v>
      </c>
      <c r="G417" s="202">
        <f t="shared" si="38"/>
        <v>36030.558267622517</v>
      </c>
      <c r="H417" s="202">
        <f t="shared" si="39"/>
        <v>35025.465223018764</v>
      </c>
      <c r="I417" s="202">
        <f t="shared" si="40"/>
        <v>9007.6395669056292</v>
      </c>
      <c r="J417" s="202">
        <f t="shared" si="41"/>
        <v>10012.732611509382</v>
      </c>
    </row>
    <row r="418" spans="1:10" x14ac:dyDescent="0.2">
      <c r="A418" s="228">
        <v>379.94003276337872</v>
      </c>
      <c r="B418" s="202">
        <f t="shared" si="36"/>
        <v>56991.004914506811</v>
      </c>
      <c r="C418" s="181">
        <f t="shared" si="37"/>
        <v>0</v>
      </c>
      <c r="D418" s="203">
        <v>5000</v>
      </c>
      <c r="E418" s="203">
        <v>120</v>
      </c>
      <c r="F418" s="203">
        <v>100</v>
      </c>
      <c r="G418" s="202">
        <f t="shared" si="38"/>
        <v>45592.803931605449</v>
      </c>
      <c r="H418" s="202">
        <f t="shared" si="39"/>
        <v>42994.003276337869</v>
      </c>
      <c r="I418" s="202">
        <f t="shared" si="40"/>
        <v>11398.200982901362</v>
      </c>
      <c r="J418" s="202">
        <f t="shared" si="41"/>
        <v>13997.001638168942</v>
      </c>
    </row>
    <row r="419" spans="1:10" x14ac:dyDescent="0.2">
      <c r="A419" s="228">
        <v>452.13065410597744</v>
      </c>
      <c r="B419" s="202">
        <f t="shared" si="36"/>
        <v>67819.598115896617</v>
      </c>
      <c r="C419" s="181">
        <f t="shared" si="37"/>
        <v>0</v>
      </c>
      <c r="D419" s="203">
        <v>5000</v>
      </c>
      <c r="E419" s="203">
        <v>120</v>
      </c>
      <c r="F419" s="203">
        <v>100</v>
      </c>
      <c r="G419" s="202">
        <f t="shared" si="38"/>
        <v>54255.678492717292</v>
      </c>
      <c r="H419" s="202">
        <f t="shared" si="39"/>
        <v>50213.065410597745</v>
      </c>
      <c r="I419" s="202">
        <f t="shared" si="40"/>
        <v>13563.919623179325</v>
      </c>
      <c r="J419" s="202">
        <f t="shared" si="41"/>
        <v>17606.532705298872</v>
      </c>
    </row>
    <row r="420" spans="1:10" x14ac:dyDescent="0.2">
      <c r="A420" s="228">
        <v>559.90355916316787</v>
      </c>
      <c r="B420" s="202">
        <f t="shared" si="36"/>
        <v>83985.533874475179</v>
      </c>
      <c r="C420" s="181">
        <f t="shared" si="37"/>
        <v>0</v>
      </c>
      <c r="D420" s="203">
        <v>5000</v>
      </c>
      <c r="E420" s="203">
        <v>120</v>
      </c>
      <c r="F420" s="203">
        <v>100</v>
      </c>
      <c r="G420" s="202">
        <f t="shared" si="38"/>
        <v>67188.427099580149</v>
      </c>
      <c r="H420" s="202">
        <f t="shared" si="39"/>
        <v>60990.355916316788</v>
      </c>
      <c r="I420" s="202">
        <f t="shared" si="40"/>
        <v>16797.10677489503</v>
      </c>
      <c r="J420" s="202">
        <f t="shared" si="41"/>
        <v>22995.177958158391</v>
      </c>
    </row>
    <row r="421" spans="1:10" x14ac:dyDescent="0.2">
      <c r="A421" s="228">
        <v>499.11885536234774</v>
      </c>
      <c r="B421" s="202">
        <f t="shared" si="36"/>
        <v>74867.828304352166</v>
      </c>
      <c r="C421" s="181">
        <f t="shared" si="37"/>
        <v>0</v>
      </c>
      <c r="D421" s="203">
        <v>5000</v>
      </c>
      <c r="E421" s="203">
        <v>120</v>
      </c>
      <c r="F421" s="203">
        <v>100</v>
      </c>
      <c r="G421" s="202">
        <f t="shared" si="38"/>
        <v>59894.262643481728</v>
      </c>
      <c r="H421" s="202">
        <f t="shared" si="39"/>
        <v>54911.885536234775</v>
      </c>
      <c r="I421" s="202">
        <f t="shared" si="40"/>
        <v>14973.565660870438</v>
      </c>
      <c r="J421" s="202">
        <f t="shared" si="41"/>
        <v>19955.942768117391</v>
      </c>
    </row>
    <row r="422" spans="1:10" x14ac:dyDescent="0.2">
      <c r="A422" s="228">
        <v>690.60207497822216</v>
      </c>
      <c r="B422" s="202">
        <f t="shared" si="36"/>
        <v>103590.31124673333</v>
      </c>
      <c r="C422" s="181">
        <f t="shared" si="37"/>
        <v>0</v>
      </c>
      <c r="D422" s="203">
        <v>5000</v>
      </c>
      <c r="E422" s="203">
        <v>120</v>
      </c>
      <c r="F422" s="203">
        <v>100</v>
      </c>
      <c r="G422" s="202">
        <f t="shared" si="38"/>
        <v>82872.248997386661</v>
      </c>
      <c r="H422" s="202">
        <f t="shared" si="39"/>
        <v>74060.207497822223</v>
      </c>
      <c r="I422" s="202">
        <f t="shared" si="40"/>
        <v>20718.062249346665</v>
      </c>
      <c r="J422" s="202">
        <f t="shared" si="41"/>
        <v>29530.103748911104</v>
      </c>
    </row>
    <row r="423" spans="1:10" x14ac:dyDescent="0.2">
      <c r="A423" s="228">
        <v>549.07415898008003</v>
      </c>
      <c r="B423" s="202">
        <f t="shared" si="36"/>
        <v>82361.123847012001</v>
      </c>
      <c r="C423" s="181">
        <f t="shared" si="37"/>
        <v>0</v>
      </c>
      <c r="D423" s="203">
        <v>5000</v>
      </c>
      <c r="E423" s="203">
        <v>120</v>
      </c>
      <c r="F423" s="203">
        <v>100</v>
      </c>
      <c r="G423" s="202">
        <f t="shared" si="38"/>
        <v>65888.899077609603</v>
      </c>
      <c r="H423" s="202">
        <f t="shared" si="39"/>
        <v>59907.415898008003</v>
      </c>
      <c r="I423" s="202">
        <f t="shared" si="40"/>
        <v>16472.224769402397</v>
      </c>
      <c r="J423" s="202">
        <f t="shared" si="41"/>
        <v>22453.707949003998</v>
      </c>
    </row>
    <row r="424" spans="1:10" x14ac:dyDescent="0.2">
      <c r="A424" s="228">
        <v>289.38997820456979</v>
      </c>
      <c r="B424" s="202">
        <f t="shared" si="36"/>
        <v>43408.496730685467</v>
      </c>
      <c r="C424" s="181">
        <f t="shared" si="37"/>
        <v>0</v>
      </c>
      <c r="D424" s="203">
        <v>5000</v>
      </c>
      <c r="E424" s="203">
        <v>120</v>
      </c>
      <c r="F424" s="203">
        <v>100</v>
      </c>
      <c r="G424" s="202">
        <f t="shared" si="38"/>
        <v>34726.797384548372</v>
      </c>
      <c r="H424" s="202">
        <f t="shared" si="39"/>
        <v>33938.997820456978</v>
      </c>
      <c r="I424" s="202">
        <f t="shared" si="40"/>
        <v>8681.6993461370948</v>
      </c>
      <c r="J424" s="202">
        <f t="shared" si="41"/>
        <v>9469.498910228489</v>
      </c>
    </row>
    <row r="425" spans="1:10" x14ac:dyDescent="0.2">
      <c r="A425" s="228">
        <v>777.36368420411077</v>
      </c>
      <c r="B425" s="202">
        <f t="shared" si="36"/>
        <v>116604.55263061661</v>
      </c>
      <c r="C425" s="181">
        <f t="shared" si="37"/>
        <v>0</v>
      </c>
      <c r="D425" s="203">
        <v>5000</v>
      </c>
      <c r="E425" s="203">
        <v>120</v>
      </c>
      <c r="F425" s="203">
        <v>100</v>
      </c>
      <c r="G425" s="202">
        <f t="shared" si="38"/>
        <v>93283.642104493294</v>
      </c>
      <c r="H425" s="202">
        <f t="shared" si="39"/>
        <v>82736.368420411076</v>
      </c>
      <c r="I425" s="202">
        <f t="shared" si="40"/>
        <v>23320.91052612332</v>
      </c>
      <c r="J425" s="202">
        <f t="shared" si="41"/>
        <v>33868.184210205538</v>
      </c>
    </row>
    <row r="426" spans="1:10" x14ac:dyDescent="0.2">
      <c r="A426" s="228">
        <v>751.44041848901679</v>
      </c>
      <c r="B426" s="202">
        <f t="shared" si="36"/>
        <v>112716.06277335252</v>
      </c>
      <c r="C426" s="181">
        <f t="shared" si="37"/>
        <v>0</v>
      </c>
      <c r="D426" s="203">
        <v>5000</v>
      </c>
      <c r="E426" s="203">
        <v>120</v>
      </c>
      <c r="F426" s="203">
        <v>100</v>
      </c>
      <c r="G426" s="202">
        <f t="shared" si="38"/>
        <v>90172.850218682011</v>
      </c>
      <c r="H426" s="202">
        <f t="shared" si="39"/>
        <v>80144.041848901674</v>
      </c>
      <c r="I426" s="202">
        <f t="shared" si="40"/>
        <v>22543.212554670507</v>
      </c>
      <c r="J426" s="202">
        <f t="shared" si="41"/>
        <v>32572.020924450844</v>
      </c>
    </row>
    <row r="427" spans="1:10" x14ac:dyDescent="0.2">
      <c r="A427" s="228">
        <v>659.11354490514543</v>
      </c>
      <c r="B427" s="202">
        <f t="shared" si="36"/>
        <v>98867.031735771816</v>
      </c>
      <c r="C427" s="181">
        <f t="shared" si="37"/>
        <v>0</v>
      </c>
      <c r="D427" s="203">
        <v>5000</v>
      </c>
      <c r="E427" s="203">
        <v>120</v>
      </c>
      <c r="F427" s="203">
        <v>100</v>
      </c>
      <c r="G427" s="202">
        <f t="shared" si="38"/>
        <v>79093.625388617453</v>
      </c>
      <c r="H427" s="202">
        <f t="shared" si="39"/>
        <v>70911.354490514539</v>
      </c>
      <c r="I427" s="202">
        <f t="shared" si="40"/>
        <v>19773.406347154363</v>
      </c>
      <c r="J427" s="202">
        <f t="shared" si="41"/>
        <v>27955.677245257277</v>
      </c>
    </row>
    <row r="428" spans="1:10" x14ac:dyDescent="0.2">
      <c r="A428" s="228">
        <v>521.34922077942133</v>
      </c>
      <c r="B428" s="202">
        <f t="shared" si="36"/>
        <v>78202.383116913203</v>
      </c>
      <c r="C428" s="181">
        <f t="shared" si="37"/>
        <v>0</v>
      </c>
      <c r="D428" s="203">
        <v>5000</v>
      </c>
      <c r="E428" s="203">
        <v>120</v>
      </c>
      <c r="F428" s="203">
        <v>100</v>
      </c>
      <c r="G428" s="202">
        <f t="shared" si="38"/>
        <v>62561.906493530558</v>
      </c>
      <c r="H428" s="202">
        <f t="shared" si="39"/>
        <v>57134.92207794213</v>
      </c>
      <c r="I428" s="202">
        <f t="shared" si="40"/>
        <v>15640.476623382645</v>
      </c>
      <c r="J428" s="202">
        <f t="shared" si="41"/>
        <v>21067.461038971072</v>
      </c>
    </row>
    <row r="429" spans="1:10" x14ac:dyDescent="0.2">
      <c r="A429" s="228">
        <v>516.35363973507356</v>
      </c>
      <c r="B429" s="202">
        <f t="shared" si="36"/>
        <v>77453.045960261035</v>
      </c>
      <c r="C429" s="181">
        <f t="shared" si="37"/>
        <v>0</v>
      </c>
      <c r="D429" s="203">
        <v>5000</v>
      </c>
      <c r="E429" s="203">
        <v>120</v>
      </c>
      <c r="F429" s="203">
        <v>100</v>
      </c>
      <c r="G429" s="202">
        <f t="shared" si="38"/>
        <v>61962.436768208827</v>
      </c>
      <c r="H429" s="202">
        <f t="shared" si="39"/>
        <v>56635.363973507352</v>
      </c>
      <c r="I429" s="202">
        <f t="shared" si="40"/>
        <v>15490.609192052209</v>
      </c>
      <c r="J429" s="202">
        <f t="shared" si="41"/>
        <v>20817.681986753683</v>
      </c>
    </row>
    <row r="430" spans="1:10" x14ac:dyDescent="0.2">
      <c r="A430" s="228">
        <v>555.62302738224298</v>
      </c>
      <c r="B430" s="202">
        <f t="shared" si="36"/>
        <v>83343.454107336453</v>
      </c>
      <c r="C430" s="181">
        <f t="shared" si="37"/>
        <v>0</v>
      </c>
      <c r="D430" s="203">
        <v>5000</v>
      </c>
      <c r="E430" s="203">
        <v>120</v>
      </c>
      <c r="F430" s="203">
        <v>100</v>
      </c>
      <c r="G430" s="202">
        <f t="shared" si="38"/>
        <v>66674.76328586915</v>
      </c>
      <c r="H430" s="202">
        <f t="shared" si="39"/>
        <v>60562.302738224302</v>
      </c>
      <c r="I430" s="202">
        <f t="shared" si="40"/>
        <v>16668.690821467302</v>
      </c>
      <c r="J430" s="202">
        <f t="shared" si="41"/>
        <v>22781.151369112151</v>
      </c>
    </row>
    <row r="431" spans="1:10" x14ac:dyDescent="0.2">
      <c r="A431" s="228">
        <v>556.22121335762608</v>
      </c>
      <c r="B431" s="202">
        <f t="shared" si="36"/>
        <v>83433.182003643917</v>
      </c>
      <c r="C431" s="181">
        <f t="shared" si="37"/>
        <v>0</v>
      </c>
      <c r="D431" s="203">
        <v>5000</v>
      </c>
      <c r="E431" s="203">
        <v>120</v>
      </c>
      <c r="F431" s="203">
        <v>100</v>
      </c>
      <c r="G431" s="202">
        <f t="shared" si="38"/>
        <v>66746.545602915125</v>
      </c>
      <c r="H431" s="202">
        <f t="shared" si="39"/>
        <v>60622.121335762611</v>
      </c>
      <c r="I431" s="202">
        <f t="shared" si="40"/>
        <v>16686.636400728792</v>
      </c>
      <c r="J431" s="202">
        <f t="shared" si="41"/>
        <v>22811.060667881306</v>
      </c>
    </row>
    <row r="432" spans="1:10" x14ac:dyDescent="0.2">
      <c r="A432" s="228">
        <v>409.93290162176498</v>
      </c>
      <c r="B432" s="202">
        <f t="shared" si="36"/>
        <v>61489.93524326475</v>
      </c>
      <c r="C432" s="181">
        <f t="shared" si="37"/>
        <v>0</v>
      </c>
      <c r="D432" s="203">
        <v>5000</v>
      </c>
      <c r="E432" s="203">
        <v>120</v>
      </c>
      <c r="F432" s="203">
        <v>100</v>
      </c>
      <c r="G432" s="202">
        <f t="shared" si="38"/>
        <v>49191.948194611796</v>
      </c>
      <c r="H432" s="202">
        <f t="shared" si="39"/>
        <v>45993.290162176498</v>
      </c>
      <c r="I432" s="202">
        <f t="shared" si="40"/>
        <v>12297.987048652954</v>
      </c>
      <c r="J432" s="202">
        <f t="shared" si="41"/>
        <v>15496.645081088252</v>
      </c>
    </row>
    <row r="433" spans="1:10" x14ac:dyDescent="0.2">
      <c r="A433" s="228">
        <v>542.27755700344107</v>
      </c>
      <c r="B433" s="202">
        <f t="shared" si="36"/>
        <v>81341.633550516155</v>
      </c>
      <c r="C433" s="181">
        <f t="shared" si="37"/>
        <v>0</v>
      </c>
      <c r="D433" s="203">
        <v>5000</v>
      </c>
      <c r="E433" s="203">
        <v>120</v>
      </c>
      <c r="F433" s="203">
        <v>100</v>
      </c>
      <c r="G433" s="202">
        <f t="shared" si="38"/>
        <v>65073.30684041293</v>
      </c>
      <c r="H433" s="202">
        <f t="shared" si="39"/>
        <v>59227.755700344111</v>
      </c>
      <c r="I433" s="202">
        <f t="shared" si="40"/>
        <v>16268.326710103225</v>
      </c>
      <c r="J433" s="202">
        <f t="shared" si="41"/>
        <v>22113.877850172044</v>
      </c>
    </row>
    <row r="434" spans="1:10" x14ac:dyDescent="0.2">
      <c r="A434" s="228">
        <v>658.90055683390256</v>
      </c>
      <c r="B434" s="202">
        <f t="shared" si="36"/>
        <v>98835.083525085385</v>
      </c>
      <c r="C434" s="181">
        <f t="shared" si="37"/>
        <v>0</v>
      </c>
      <c r="D434" s="203">
        <v>5000</v>
      </c>
      <c r="E434" s="203">
        <v>120</v>
      </c>
      <c r="F434" s="203">
        <v>100</v>
      </c>
      <c r="G434" s="202">
        <f t="shared" si="38"/>
        <v>79068.066820068314</v>
      </c>
      <c r="H434" s="202">
        <f t="shared" si="39"/>
        <v>70890.055683390252</v>
      </c>
      <c r="I434" s="202">
        <f t="shared" si="40"/>
        <v>19767.016705017071</v>
      </c>
      <c r="J434" s="202">
        <f t="shared" si="41"/>
        <v>27945.027841695133</v>
      </c>
    </row>
    <row r="435" spans="1:10" x14ac:dyDescent="0.2">
      <c r="A435" s="228">
        <v>541.65870740155628</v>
      </c>
      <c r="B435" s="202">
        <f t="shared" si="36"/>
        <v>81248.806110233447</v>
      </c>
      <c r="C435" s="181">
        <f t="shared" si="37"/>
        <v>0</v>
      </c>
      <c r="D435" s="203">
        <v>5000</v>
      </c>
      <c r="E435" s="203">
        <v>120</v>
      </c>
      <c r="F435" s="203">
        <v>100</v>
      </c>
      <c r="G435" s="202">
        <f t="shared" si="38"/>
        <v>64999.044888186756</v>
      </c>
      <c r="H435" s="202">
        <f t="shared" si="39"/>
        <v>59165.870740155631</v>
      </c>
      <c r="I435" s="202">
        <f t="shared" si="40"/>
        <v>16249.761222046691</v>
      </c>
      <c r="J435" s="202">
        <f t="shared" si="41"/>
        <v>22082.935370077816</v>
      </c>
    </row>
    <row r="436" spans="1:10" x14ac:dyDescent="0.2">
      <c r="A436" s="228">
        <v>457.89529795660422</v>
      </c>
      <c r="B436" s="202">
        <f t="shared" si="36"/>
        <v>68684.294693490636</v>
      </c>
      <c r="C436" s="181">
        <f t="shared" si="37"/>
        <v>0</v>
      </c>
      <c r="D436" s="203">
        <v>5000</v>
      </c>
      <c r="E436" s="203">
        <v>120</v>
      </c>
      <c r="F436" s="203">
        <v>100</v>
      </c>
      <c r="G436" s="202">
        <f t="shared" si="38"/>
        <v>54947.43575479251</v>
      </c>
      <c r="H436" s="202">
        <f t="shared" si="39"/>
        <v>50789.529795660419</v>
      </c>
      <c r="I436" s="202">
        <f t="shared" si="40"/>
        <v>13736.858938698126</v>
      </c>
      <c r="J436" s="202">
        <f t="shared" si="41"/>
        <v>17894.764897830217</v>
      </c>
    </row>
    <row r="437" spans="1:10" x14ac:dyDescent="0.2">
      <c r="A437" s="228">
        <v>246.2727566465143</v>
      </c>
      <c r="B437" s="202">
        <f t="shared" si="36"/>
        <v>36940.913496977148</v>
      </c>
      <c r="C437" s="181">
        <f t="shared" si="37"/>
        <v>0</v>
      </c>
      <c r="D437" s="203">
        <v>5000</v>
      </c>
      <c r="E437" s="203">
        <v>120</v>
      </c>
      <c r="F437" s="203">
        <v>100</v>
      </c>
      <c r="G437" s="202">
        <f t="shared" si="38"/>
        <v>29552.730797581717</v>
      </c>
      <c r="H437" s="202">
        <f t="shared" si="39"/>
        <v>29627.275664651428</v>
      </c>
      <c r="I437" s="202">
        <f t="shared" si="40"/>
        <v>7388.182699395431</v>
      </c>
      <c r="J437" s="202">
        <f t="shared" si="41"/>
        <v>7313.6378323257195</v>
      </c>
    </row>
    <row r="438" spans="1:10" x14ac:dyDescent="0.2">
      <c r="A438" s="228">
        <v>306.22095796569295</v>
      </c>
      <c r="B438" s="202">
        <f t="shared" si="36"/>
        <v>45933.143694853941</v>
      </c>
      <c r="C438" s="181">
        <f t="shared" si="37"/>
        <v>0</v>
      </c>
      <c r="D438" s="203">
        <v>5000</v>
      </c>
      <c r="E438" s="203">
        <v>120</v>
      </c>
      <c r="F438" s="203">
        <v>100</v>
      </c>
      <c r="G438" s="202">
        <f t="shared" si="38"/>
        <v>36746.514955883154</v>
      </c>
      <c r="H438" s="202">
        <f t="shared" si="39"/>
        <v>35622.095796569294</v>
      </c>
      <c r="I438" s="202">
        <f t="shared" si="40"/>
        <v>9186.6287389707868</v>
      </c>
      <c r="J438" s="202">
        <f t="shared" si="41"/>
        <v>10311.047898284647</v>
      </c>
    </row>
    <row r="439" spans="1:10" x14ac:dyDescent="0.2">
      <c r="A439" s="228">
        <v>455.64052940143296</v>
      </c>
      <c r="B439" s="202">
        <f t="shared" si="36"/>
        <v>68346.079410214938</v>
      </c>
      <c r="C439" s="181">
        <f t="shared" si="37"/>
        <v>0</v>
      </c>
      <c r="D439" s="203">
        <v>5000</v>
      </c>
      <c r="E439" s="203">
        <v>120</v>
      </c>
      <c r="F439" s="203">
        <v>100</v>
      </c>
      <c r="G439" s="202">
        <f t="shared" si="38"/>
        <v>54676.863528171954</v>
      </c>
      <c r="H439" s="202">
        <f t="shared" si="39"/>
        <v>50564.052940143294</v>
      </c>
      <c r="I439" s="202">
        <f t="shared" si="40"/>
        <v>13669.215882042983</v>
      </c>
      <c r="J439" s="202">
        <f t="shared" si="41"/>
        <v>17782.026470071643</v>
      </c>
    </row>
    <row r="440" spans="1:10" x14ac:dyDescent="0.2">
      <c r="A440" s="228">
        <v>750.37764988391552</v>
      </c>
      <c r="B440" s="202">
        <f t="shared" si="36"/>
        <v>112556.64748258733</v>
      </c>
      <c r="C440" s="181">
        <f t="shared" si="37"/>
        <v>0</v>
      </c>
      <c r="D440" s="203">
        <v>5000</v>
      </c>
      <c r="E440" s="203">
        <v>120</v>
      </c>
      <c r="F440" s="203">
        <v>100</v>
      </c>
      <c r="G440" s="202">
        <f t="shared" si="38"/>
        <v>90045.317986069858</v>
      </c>
      <c r="H440" s="202">
        <f t="shared" si="39"/>
        <v>80037.764988391558</v>
      </c>
      <c r="I440" s="202">
        <f t="shared" si="40"/>
        <v>22511.329496517472</v>
      </c>
      <c r="J440" s="202">
        <f t="shared" si="41"/>
        <v>32518.882494195772</v>
      </c>
    </row>
    <row r="441" spans="1:10" x14ac:dyDescent="0.2">
      <c r="A441" s="228">
        <v>797.16159896792919</v>
      </c>
      <c r="B441" s="202">
        <f t="shared" si="36"/>
        <v>119574.23984518938</v>
      </c>
      <c r="C441" s="181">
        <f t="shared" si="37"/>
        <v>0</v>
      </c>
      <c r="D441" s="203">
        <v>5000</v>
      </c>
      <c r="E441" s="203">
        <v>120</v>
      </c>
      <c r="F441" s="203">
        <v>100</v>
      </c>
      <c r="G441" s="202">
        <f t="shared" si="38"/>
        <v>95659.391876151509</v>
      </c>
      <c r="H441" s="202">
        <f t="shared" si="39"/>
        <v>84716.159896792917</v>
      </c>
      <c r="I441" s="202">
        <f t="shared" si="40"/>
        <v>23914.847969037874</v>
      </c>
      <c r="J441" s="202">
        <f t="shared" si="41"/>
        <v>34858.079948396466</v>
      </c>
    </row>
    <row r="442" spans="1:10" x14ac:dyDescent="0.2">
      <c r="A442" s="228">
        <v>494.99385398579477</v>
      </c>
      <c r="B442" s="202">
        <f t="shared" si="36"/>
        <v>74249.07809786922</v>
      </c>
      <c r="C442" s="181">
        <f t="shared" si="37"/>
        <v>0</v>
      </c>
      <c r="D442" s="203">
        <v>5000</v>
      </c>
      <c r="E442" s="203">
        <v>120</v>
      </c>
      <c r="F442" s="203">
        <v>100</v>
      </c>
      <c r="G442" s="202">
        <f t="shared" si="38"/>
        <v>59399.262478295372</v>
      </c>
      <c r="H442" s="202">
        <f t="shared" si="39"/>
        <v>54499.385398579478</v>
      </c>
      <c r="I442" s="202">
        <f t="shared" si="40"/>
        <v>14849.815619573848</v>
      </c>
      <c r="J442" s="202">
        <f t="shared" si="41"/>
        <v>19749.692699289742</v>
      </c>
    </row>
    <row r="443" spans="1:10" x14ac:dyDescent="0.2">
      <c r="A443" s="228">
        <v>361.70393925239517</v>
      </c>
      <c r="B443" s="202">
        <f t="shared" si="36"/>
        <v>54255.590887859275</v>
      </c>
      <c r="C443" s="181">
        <f t="shared" si="37"/>
        <v>0</v>
      </c>
      <c r="D443" s="203">
        <v>5000</v>
      </c>
      <c r="E443" s="203">
        <v>120</v>
      </c>
      <c r="F443" s="203">
        <v>100</v>
      </c>
      <c r="G443" s="202">
        <f t="shared" si="38"/>
        <v>43404.472710287424</v>
      </c>
      <c r="H443" s="202">
        <f t="shared" si="39"/>
        <v>41170.393925239514</v>
      </c>
      <c r="I443" s="202">
        <f t="shared" si="40"/>
        <v>10851.118177571851</v>
      </c>
      <c r="J443" s="202">
        <f t="shared" si="41"/>
        <v>13085.196962619761</v>
      </c>
    </row>
    <row r="444" spans="1:10" x14ac:dyDescent="0.2">
      <c r="A444" s="228">
        <v>558.10701500536265</v>
      </c>
      <c r="B444" s="202">
        <f t="shared" si="36"/>
        <v>83716.052250804394</v>
      </c>
      <c r="C444" s="181">
        <f t="shared" si="37"/>
        <v>0</v>
      </c>
      <c r="D444" s="203">
        <v>5000</v>
      </c>
      <c r="E444" s="203">
        <v>120</v>
      </c>
      <c r="F444" s="203">
        <v>100</v>
      </c>
      <c r="G444" s="202">
        <f t="shared" si="38"/>
        <v>66972.841800643524</v>
      </c>
      <c r="H444" s="202">
        <f t="shared" si="39"/>
        <v>60810.701500536263</v>
      </c>
      <c r="I444" s="202">
        <f t="shared" si="40"/>
        <v>16743.21045016087</v>
      </c>
      <c r="J444" s="202">
        <f t="shared" si="41"/>
        <v>22905.350750268131</v>
      </c>
    </row>
    <row r="445" spans="1:10" x14ac:dyDescent="0.2">
      <c r="A445" s="228">
        <v>304.60119513077717</v>
      </c>
      <c r="B445" s="202">
        <f t="shared" si="36"/>
        <v>45690.179269616572</v>
      </c>
      <c r="C445" s="181">
        <f t="shared" si="37"/>
        <v>0</v>
      </c>
      <c r="D445" s="203">
        <v>5000</v>
      </c>
      <c r="E445" s="203">
        <v>120</v>
      </c>
      <c r="F445" s="203">
        <v>100</v>
      </c>
      <c r="G445" s="202">
        <f t="shared" si="38"/>
        <v>36552.143415693259</v>
      </c>
      <c r="H445" s="202">
        <f t="shared" si="39"/>
        <v>35460.11951307772</v>
      </c>
      <c r="I445" s="202">
        <f t="shared" si="40"/>
        <v>9138.035853923313</v>
      </c>
      <c r="J445" s="202">
        <f t="shared" si="41"/>
        <v>10230.059756538853</v>
      </c>
    </row>
    <row r="446" spans="1:10" x14ac:dyDescent="0.2">
      <c r="A446" s="228">
        <v>232.2865629719042</v>
      </c>
      <c r="B446" s="202">
        <f t="shared" si="36"/>
        <v>34842.984445785631</v>
      </c>
      <c r="C446" s="181">
        <f t="shared" si="37"/>
        <v>0</v>
      </c>
      <c r="D446" s="203">
        <v>5000</v>
      </c>
      <c r="E446" s="203">
        <v>120</v>
      </c>
      <c r="F446" s="203">
        <v>100</v>
      </c>
      <c r="G446" s="202">
        <f t="shared" si="38"/>
        <v>27874.387556628506</v>
      </c>
      <c r="H446" s="202">
        <f t="shared" si="39"/>
        <v>28228.65629719042</v>
      </c>
      <c r="I446" s="202">
        <f t="shared" si="40"/>
        <v>6968.5968891571247</v>
      </c>
      <c r="J446" s="202">
        <f t="shared" si="41"/>
        <v>6614.3281485952102</v>
      </c>
    </row>
    <row r="447" spans="1:10" x14ac:dyDescent="0.2">
      <c r="A447" s="228">
        <v>440.26386879396802</v>
      </c>
      <c r="B447" s="202">
        <f t="shared" si="36"/>
        <v>66039.580319095199</v>
      </c>
      <c r="C447" s="181">
        <f t="shared" si="37"/>
        <v>0</v>
      </c>
      <c r="D447" s="203">
        <v>5000</v>
      </c>
      <c r="E447" s="203">
        <v>120</v>
      </c>
      <c r="F447" s="203">
        <v>100</v>
      </c>
      <c r="G447" s="202">
        <f t="shared" si="38"/>
        <v>52831.664255276162</v>
      </c>
      <c r="H447" s="202">
        <f t="shared" si="39"/>
        <v>49026.386879396799</v>
      </c>
      <c r="I447" s="202">
        <f t="shared" si="40"/>
        <v>13207.916063819037</v>
      </c>
      <c r="J447" s="202">
        <f t="shared" si="41"/>
        <v>17013.1934396984</v>
      </c>
    </row>
    <row r="448" spans="1:10" x14ac:dyDescent="0.2">
      <c r="A448" s="228">
        <v>314.84282022101934</v>
      </c>
      <c r="B448" s="202">
        <f t="shared" si="36"/>
        <v>47226.423033152903</v>
      </c>
      <c r="C448" s="181">
        <f t="shared" si="37"/>
        <v>0</v>
      </c>
      <c r="D448" s="203">
        <v>5000</v>
      </c>
      <c r="E448" s="203">
        <v>120</v>
      </c>
      <c r="F448" s="203">
        <v>100</v>
      </c>
      <c r="G448" s="202">
        <f t="shared" si="38"/>
        <v>37781.138426522317</v>
      </c>
      <c r="H448" s="202">
        <f t="shared" si="39"/>
        <v>36484.282022101936</v>
      </c>
      <c r="I448" s="202">
        <f t="shared" si="40"/>
        <v>9445.2846066305865</v>
      </c>
      <c r="J448" s="202">
        <f t="shared" si="41"/>
        <v>10742.141011050968</v>
      </c>
    </row>
    <row r="449" spans="1:10" x14ac:dyDescent="0.2">
      <c r="A449" s="228">
        <v>763.27945467237362</v>
      </c>
      <c r="B449" s="202">
        <f t="shared" si="36"/>
        <v>114491.91820085605</v>
      </c>
      <c r="C449" s="181">
        <f t="shared" si="37"/>
        <v>0</v>
      </c>
      <c r="D449" s="203">
        <v>5000</v>
      </c>
      <c r="E449" s="203">
        <v>120</v>
      </c>
      <c r="F449" s="203">
        <v>100</v>
      </c>
      <c r="G449" s="202">
        <f t="shared" si="38"/>
        <v>91593.534560684828</v>
      </c>
      <c r="H449" s="202">
        <f t="shared" si="39"/>
        <v>81327.945467237369</v>
      </c>
      <c r="I449" s="202">
        <f t="shared" si="40"/>
        <v>22898.383640171218</v>
      </c>
      <c r="J449" s="202">
        <f t="shared" si="41"/>
        <v>33163.972733618677</v>
      </c>
    </row>
    <row r="450" spans="1:10" x14ac:dyDescent="0.2">
      <c r="A450" s="228">
        <v>437.79467858271425</v>
      </c>
      <c r="B450" s="202">
        <f t="shared" si="36"/>
        <v>65669.201787407132</v>
      </c>
      <c r="C450" s="181">
        <f t="shared" si="37"/>
        <v>0</v>
      </c>
      <c r="D450" s="203">
        <v>5000</v>
      </c>
      <c r="E450" s="203">
        <v>120</v>
      </c>
      <c r="F450" s="203">
        <v>100</v>
      </c>
      <c r="G450" s="202">
        <f t="shared" si="38"/>
        <v>52535.36142992571</v>
      </c>
      <c r="H450" s="202">
        <f t="shared" si="39"/>
        <v>48779.467858271426</v>
      </c>
      <c r="I450" s="202">
        <f t="shared" si="40"/>
        <v>13133.840357481422</v>
      </c>
      <c r="J450" s="202">
        <f t="shared" si="41"/>
        <v>16889.733929135706</v>
      </c>
    </row>
    <row r="451" spans="1:10" x14ac:dyDescent="0.2">
      <c r="A451" s="228">
        <v>215.16293967848782</v>
      </c>
      <c r="B451" s="202">
        <f t="shared" si="36"/>
        <v>32274.440951773173</v>
      </c>
      <c r="C451" s="181">
        <f t="shared" si="37"/>
        <v>0</v>
      </c>
      <c r="D451" s="203">
        <v>5000</v>
      </c>
      <c r="E451" s="203">
        <v>120</v>
      </c>
      <c r="F451" s="203">
        <v>100</v>
      </c>
      <c r="G451" s="202">
        <f t="shared" si="38"/>
        <v>25819.552761418538</v>
      </c>
      <c r="H451" s="202">
        <f t="shared" si="39"/>
        <v>26516.293967848782</v>
      </c>
      <c r="I451" s="202">
        <f t="shared" si="40"/>
        <v>6454.8881903546353</v>
      </c>
      <c r="J451" s="202">
        <f t="shared" si="41"/>
        <v>5758.146983924391</v>
      </c>
    </row>
    <row r="452" spans="1:10" x14ac:dyDescent="0.2">
      <c r="A452" s="228">
        <v>643.52717634454712</v>
      </c>
      <c r="B452" s="202">
        <f t="shared" si="36"/>
        <v>96529.076451682064</v>
      </c>
      <c r="C452" s="181">
        <f t="shared" si="37"/>
        <v>0</v>
      </c>
      <c r="D452" s="203">
        <v>5000</v>
      </c>
      <c r="E452" s="203">
        <v>120</v>
      </c>
      <c r="F452" s="203">
        <v>100</v>
      </c>
      <c r="G452" s="202">
        <f t="shared" si="38"/>
        <v>77223.261161345654</v>
      </c>
      <c r="H452" s="202">
        <f t="shared" si="39"/>
        <v>69352.717634454719</v>
      </c>
      <c r="I452" s="202">
        <f t="shared" si="40"/>
        <v>19305.81529033641</v>
      </c>
      <c r="J452" s="202">
        <f t="shared" si="41"/>
        <v>27176.358817227345</v>
      </c>
    </row>
    <row r="453" spans="1:10" x14ac:dyDescent="0.2">
      <c r="A453" s="228">
        <v>761.2528228020542</v>
      </c>
      <c r="B453" s="202">
        <f t="shared" si="36"/>
        <v>114187.92342030813</v>
      </c>
      <c r="C453" s="181">
        <f t="shared" si="37"/>
        <v>0</v>
      </c>
      <c r="D453" s="203">
        <v>5000</v>
      </c>
      <c r="E453" s="203">
        <v>120</v>
      </c>
      <c r="F453" s="203">
        <v>100</v>
      </c>
      <c r="G453" s="202">
        <f t="shared" si="38"/>
        <v>91350.3387362465</v>
      </c>
      <c r="H453" s="202">
        <f t="shared" si="39"/>
        <v>81125.282280205414</v>
      </c>
      <c r="I453" s="202">
        <f t="shared" si="40"/>
        <v>22837.584684061629</v>
      </c>
      <c r="J453" s="202">
        <f t="shared" si="41"/>
        <v>33062.641140102714</v>
      </c>
    </row>
    <row r="454" spans="1:10" x14ac:dyDescent="0.2">
      <c r="A454" s="228">
        <v>576.19283412405889</v>
      </c>
      <c r="B454" s="202">
        <f t="shared" si="36"/>
        <v>86428.925118608837</v>
      </c>
      <c r="C454" s="181">
        <f t="shared" si="37"/>
        <v>0</v>
      </c>
      <c r="D454" s="203">
        <v>5000</v>
      </c>
      <c r="E454" s="203">
        <v>120</v>
      </c>
      <c r="F454" s="203">
        <v>100</v>
      </c>
      <c r="G454" s="202">
        <f t="shared" si="38"/>
        <v>69143.140094887072</v>
      </c>
      <c r="H454" s="202">
        <f t="shared" si="39"/>
        <v>62619.283412405886</v>
      </c>
      <c r="I454" s="202">
        <f t="shared" si="40"/>
        <v>17285.785023721764</v>
      </c>
      <c r="J454" s="202">
        <f t="shared" si="41"/>
        <v>23809.64170620295</v>
      </c>
    </row>
    <row r="455" spans="1:10" x14ac:dyDescent="0.2">
      <c r="A455" s="228">
        <v>672.96312305748609</v>
      </c>
      <c r="B455" s="202">
        <f t="shared" si="36"/>
        <v>100944.46845862291</v>
      </c>
      <c r="C455" s="181">
        <f t="shared" si="37"/>
        <v>0</v>
      </c>
      <c r="D455" s="203">
        <v>5000</v>
      </c>
      <c r="E455" s="203">
        <v>120</v>
      </c>
      <c r="F455" s="203">
        <v>100</v>
      </c>
      <c r="G455" s="202">
        <f t="shared" si="38"/>
        <v>80755.574766898324</v>
      </c>
      <c r="H455" s="202">
        <f t="shared" si="39"/>
        <v>72296.312305748608</v>
      </c>
      <c r="I455" s="202">
        <f t="shared" si="40"/>
        <v>20188.893691724588</v>
      </c>
      <c r="J455" s="202">
        <f t="shared" si="41"/>
        <v>28648.156152874304</v>
      </c>
    </row>
    <row r="456" spans="1:10" x14ac:dyDescent="0.2">
      <c r="A456" s="228">
        <v>491.20922716856433</v>
      </c>
      <c r="B456" s="202">
        <f t="shared" si="36"/>
        <v>73681.384075284644</v>
      </c>
      <c r="C456" s="181">
        <f t="shared" si="37"/>
        <v>0</v>
      </c>
      <c r="D456" s="203">
        <v>5000</v>
      </c>
      <c r="E456" s="203">
        <v>120</v>
      </c>
      <c r="F456" s="203">
        <v>100</v>
      </c>
      <c r="G456" s="202">
        <f t="shared" si="38"/>
        <v>58945.10726022772</v>
      </c>
      <c r="H456" s="202">
        <f t="shared" si="39"/>
        <v>54120.922716856432</v>
      </c>
      <c r="I456" s="202">
        <f t="shared" si="40"/>
        <v>14736.276815056925</v>
      </c>
      <c r="J456" s="202">
        <f t="shared" si="41"/>
        <v>19560.461358428212</v>
      </c>
    </row>
    <row r="457" spans="1:10" x14ac:dyDescent="0.2">
      <c r="A457" s="228">
        <v>353.48102206060707</v>
      </c>
      <c r="B457" s="202">
        <f t="shared" si="36"/>
        <v>53022.15330909106</v>
      </c>
      <c r="C457" s="181">
        <f t="shared" si="37"/>
        <v>0</v>
      </c>
      <c r="D457" s="203">
        <v>5000</v>
      </c>
      <c r="E457" s="203">
        <v>120</v>
      </c>
      <c r="F457" s="203">
        <v>100</v>
      </c>
      <c r="G457" s="202">
        <f t="shared" si="38"/>
        <v>42417.722647272851</v>
      </c>
      <c r="H457" s="202">
        <f t="shared" si="39"/>
        <v>40348.102206060707</v>
      </c>
      <c r="I457" s="202">
        <f t="shared" si="40"/>
        <v>10604.430661818209</v>
      </c>
      <c r="J457" s="202">
        <f t="shared" si="41"/>
        <v>12674.051103030353</v>
      </c>
    </row>
    <row r="458" spans="1:10" x14ac:dyDescent="0.2">
      <c r="A458" s="228">
        <v>355.53777262360688</v>
      </c>
      <c r="B458" s="202">
        <f t="shared" si="36"/>
        <v>53330.665893541031</v>
      </c>
      <c r="C458" s="181">
        <f t="shared" si="37"/>
        <v>0</v>
      </c>
      <c r="D458" s="203">
        <v>5000</v>
      </c>
      <c r="E458" s="203">
        <v>120</v>
      </c>
      <c r="F458" s="203">
        <v>100</v>
      </c>
      <c r="G458" s="202">
        <f t="shared" si="38"/>
        <v>42664.532714832829</v>
      </c>
      <c r="H458" s="202">
        <f t="shared" si="39"/>
        <v>40553.777262360687</v>
      </c>
      <c r="I458" s="202">
        <f t="shared" si="40"/>
        <v>10666.133178708202</v>
      </c>
      <c r="J458" s="202">
        <f t="shared" si="41"/>
        <v>12776.888631180344</v>
      </c>
    </row>
    <row r="459" spans="1:10" x14ac:dyDescent="0.2">
      <c r="A459" s="228">
        <v>723.34448496035509</v>
      </c>
      <c r="B459" s="202">
        <f t="shared" si="36"/>
        <v>108501.67274405327</v>
      </c>
      <c r="C459" s="181">
        <f t="shared" si="37"/>
        <v>0</v>
      </c>
      <c r="D459" s="203">
        <v>5000</v>
      </c>
      <c r="E459" s="203">
        <v>120</v>
      </c>
      <c r="F459" s="203">
        <v>100</v>
      </c>
      <c r="G459" s="202">
        <f t="shared" si="38"/>
        <v>86801.338195242613</v>
      </c>
      <c r="H459" s="202">
        <f t="shared" si="39"/>
        <v>77334.448496035504</v>
      </c>
      <c r="I459" s="202">
        <f t="shared" si="40"/>
        <v>21700.334548810657</v>
      </c>
      <c r="J459" s="202">
        <f t="shared" si="41"/>
        <v>31167.224248017767</v>
      </c>
    </row>
    <row r="460" spans="1:10" x14ac:dyDescent="0.2">
      <c r="A460" s="228">
        <v>650.75872868800479</v>
      </c>
      <c r="B460" s="202">
        <f t="shared" si="36"/>
        <v>97613.809303200716</v>
      </c>
      <c r="C460" s="181">
        <f t="shared" si="37"/>
        <v>0</v>
      </c>
      <c r="D460" s="203">
        <v>5000</v>
      </c>
      <c r="E460" s="203">
        <v>120</v>
      </c>
      <c r="F460" s="203">
        <v>100</v>
      </c>
      <c r="G460" s="202">
        <f t="shared" si="38"/>
        <v>78091.047442560579</v>
      </c>
      <c r="H460" s="202">
        <f t="shared" si="39"/>
        <v>70075.872868800478</v>
      </c>
      <c r="I460" s="202">
        <f t="shared" si="40"/>
        <v>19522.761860640137</v>
      </c>
      <c r="J460" s="202">
        <f t="shared" si="41"/>
        <v>27537.936434400239</v>
      </c>
    </row>
    <row r="461" spans="1:10" x14ac:dyDescent="0.2">
      <c r="A461" s="228">
        <v>501.95305929610186</v>
      </c>
      <c r="B461" s="202">
        <f t="shared" ref="B461:B524" si="42">A461*$B$4</f>
        <v>75292.958894415278</v>
      </c>
      <c r="C461" s="181">
        <f t="shared" ref="C461:C524" si="43">$B$6</f>
        <v>0</v>
      </c>
      <c r="D461" s="203">
        <v>5000</v>
      </c>
      <c r="E461" s="203">
        <v>120</v>
      </c>
      <c r="F461" s="203">
        <v>100</v>
      </c>
      <c r="G461" s="202">
        <f t="shared" ref="G461:G524" si="44">C461+ (E461*A461)</f>
        <v>60234.367115532223</v>
      </c>
      <c r="H461" s="202">
        <f t="shared" ref="H461:H524" si="45">D461+(F461*A461)</f>
        <v>55195.305929610186</v>
      </c>
      <c r="I461" s="202">
        <f t="shared" ref="I461:I524" si="46">B461-G461</f>
        <v>15058.591778883056</v>
      </c>
      <c r="J461" s="202">
        <f t="shared" ref="J461:J524" si="47">B461-H461</f>
        <v>20097.652964805093</v>
      </c>
    </row>
    <row r="462" spans="1:10" x14ac:dyDescent="0.2">
      <c r="A462" s="228">
        <v>325.06758958337252</v>
      </c>
      <c r="B462" s="202">
        <f t="shared" si="42"/>
        <v>48760.138437505877</v>
      </c>
      <c r="C462" s="181">
        <f t="shared" si="43"/>
        <v>0</v>
      </c>
      <c r="D462" s="203">
        <v>5000</v>
      </c>
      <c r="E462" s="203">
        <v>120</v>
      </c>
      <c r="F462" s="203">
        <v>100</v>
      </c>
      <c r="G462" s="202">
        <f t="shared" si="44"/>
        <v>39008.1107500047</v>
      </c>
      <c r="H462" s="202">
        <f t="shared" si="45"/>
        <v>37506.758958337254</v>
      </c>
      <c r="I462" s="202">
        <f t="shared" si="46"/>
        <v>9752.0276875011768</v>
      </c>
      <c r="J462" s="202">
        <f t="shared" si="47"/>
        <v>11253.379479168623</v>
      </c>
    </row>
    <row r="463" spans="1:10" x14ac:dyDescent="0.2">
      <c r="A463" s="228">
        <v>410.97812774171035</v>
      </c>
      <c r="B463" s="202">
        <f t="shared" si="42"/>
        <v>61646.719161256551</v>
      </c>
      <c r="C463" s="181">
        <f t="shared" si="43"/>
        <v>0</v>
      </c>
      <c r="D463" s="203">
        <v>5000</v>
      </c>
      <c r="E463" s="203">
        <v>120</v>
      </c>
      <c r="F463" s="203">
        <v>100</v>
      </c>
      <c r="G463" s="202">
        <f t="shared" si="44"/>
        <v>49317.375329005241</v>
      </c>
      <c r="H463" s="202">
        <f t="shared" si="45"/>
        <v>46097.812774171034</v>
      </c>
      <c r="I463" s="202">
        <f t="shared" si="46"/>
        <v>12329.34383225131</v>
      </c>
      <c r="J463" s="202">
        <f t="shared" si="47"/>
        <v>15548.906387085517</v>
      </c>
    </row>
    <row r="464" spans="1:10" x14ac:dyDescent="0.2">
      <c r="A464" s="228">
        <v>709.39295492572387</v>
      </c>
      <c r="B464" s="202">
        <f t="shared" si="42"/>
        <v>106408.94323885858</v>
      </c>
      <c r="C464" s="181">
        <f t="shared" si="43"/>
        <v>0</v>
      </c>
      <c r="D464" s="203">
        <v>5000</v>
      </c>
      <c r="E464" s="203">
        <v>120</v>
      </c>
      <c r="F464" s="203">
        <v>100</v>
      </c>
      <c r="G464" s="202">
        <f t="shared" si="44"/>
        <v>85127.154591086859</v>
      </c>
      <c r="H464" s="202">
        <f t="shared" si="45"/>
        <v>75939.29549257239</v>
      </c>
      <c r="I464" s="202">
        <f t="shared" si="46"/>
        <v>21281.788647771726</v>
      </c>
      <c r="J464" s="202">
        <f t="shared" si="47"/>
        <v>30469.647746286195</v>
      </c>
    </row>
    <row r="465" spans="1:10" x14ac:dyDescent="0.2">
      <c r="A465" s="228">
        <v>767.39343664021862</v>
      </c>
      <c r="B465" s="202">
        <f t="shared" si="42"/>
        <v>115109.01549603279</v>
      </c>
      <c r="C465" s="181">
        <f t="shared" si="43"/>
        <v>0</v>
      </c>
      <c r="D465" s="203">
        <v>5000</v>
      </c>
      <c r="E465" s="203">
        <v>120</v>
      </c>
      <c r="F465" s="203">
        <v>100</v>
      </c>
      <c r="G465" s="202">
        <f t="shared" si="44"/>
        <v>92087.212396826231</v>
      </c>
      <c r="H465" s="202">
        <f t="shared" si="45"/>
        <v>81739.343664021857</v>
      </c>
      <c r="I465" s="202">
        <f t="shared" si="46"/>
        <v>23021.803099206561</v>
      </c>
      <c r="J465" s="202">
        <f t="shared" si="47"/>
        <v>33369.671832010936</v>
      </c>
    </row>
    <row r="466" spans="1:10" x14ac:dyDescent="0.2">
      <c r="A466" s="228">
        <v>581.48961215349368</v>
      </c>
      <c r="B466" s="202">
        <f t="shared" si="42"/>
        <v>87223.441823024055</v>
      </c>
      <c r="C466" s="181">
        <f t="shared" si="43"/>
        <v>0</v>
      </c>
      <c r="D466" s="203">
        <v>5000</v>
      </c>
      <c r="E466" s="203">
        <v>120</v>
      </c>
      <c r="F466" s="203">
        <v>100</v>
      </c>
      <c r="G466" s="202">
        <f t="shared" si="44"/>
        <v>69778.753458419247</v>
      </c>
      <c r="H466" s="202">
        <f t="shared" si="45"/>
        <v>63148.961215349365</v>
      </c>
      <c r="I466" s="202">
        <f t="shared" si="46"/>
        <v>17444.688364604808</v>
      </c>
      <c r="J466" s="202">
        <f t="shared" si="47"/>
        <v>24074.48060767469</v>
      </c>
    </row>
    <row r="467" spans="1:10" x14ac:dyDescent="0.2">
      <c r="A467" s="228">
        <v>295.9114637672489</v>
      </c>
      <c r="B467" s="202">
        <f t="shared" si="42"/>
        <v>44386.719565087333</v>
      </c>
      <c r="C467" s="181">
        <f t="shared" si="43"/>
        <v>0</v>
      </c>
      <c r="D467" s="203">
        <v>5000</v>
      </c>
      <c r="E467" s="203">
        <v>120</v>
      </c>
      <c r="F467" s="203">
        <v>100</v>
      </c>
      <c r="G467" s="202">
        <f t="shared" si="44"/>
        <v>35509.375652069866</v>
      </c>
      <c r="H467" s="202">
        <f t="shared" si="45"/>
        <v>34591.146376724893</v>
      </c>
      <c r="I467" s="202">
        <f t="shared" si="46"/>
        <v>8877.3439130174665</v>
      </c>
      <c r="J467" s="202">
        <f t="shared" si="47"/>
        <v>9795.5731883624394</v>
      </c>
    </row>
    <row r="468" spans="1:10" x14ac:dyDescent="0.2">
      <c r="A468" s="228">
        <v>583.97153615205161</v>
      </c>
      <c r="B468" s="202">
        <f t="shared" si="42"/>
        <v>87595.730422807741</v>
      </c>
      <c r="C468" s="181">
        <f t="shared" si="43"/>
        <v>0</v>
      </c>
      <c r="D468" s="203">
        <v>5000</v>
      </c>
      <c r="E468" s="203">
        <v>120</v>
      </c>
      <c r="F468" s="203">
        <v>100</v>
      </c>
      <c r="G468" s="202">
        <f t="shared" si="44"/>
        <v>70076.58433824619</v>
      </c>
      <c r="H468" s="202">
        <f t="shared" si="45"/>
        <v>63397.153615205163</v>
      </c>
      <c r="I468" s="202">
        <f t="shared" si="46"/>
        <v>17519.146084561551</v>
      </c>
      <c r="J468" s="202">
        <f t="shared" si="47"/>
        <v>24198.576807602578</v>
      </c>
    </row>
    <row r="469" spans="1:10" x14ac:dyDescent="0.2">
      <c r="A469" s="228">
        <v>609.60810753032945</v>
      </c>
      <c r="B469" s="202">
        <f t="shared" si="42"/>
        <v>91441.216129549415</v>
      </c>
      <c r="C469" s="181">
        <f t="shared" si="43"/>
        <v>0</v>
      </c>
      <c r="D469" s="203">
        <v>5000</v>
      </c>
      <c r="E469" s="203">
        <v>120</v>
      </c>
      <c r="F469" s="203">
        <v>100</v>
      </c>
      <c r="G469" s="202">
        <f t="shared" si="44"/>
        <v>73152.972903639529</v>
      </c>
      <c r="H469" s="202">
        <f t="shared" si="45"/>
        <v>65960.810753032943</v>
      </c>
      <c r="I469" s="202">
        <f t="shared" si="46"/>
        <v>18288.243225909886</v>
      </c>
      <c r="J469" s="202">
        <f t="shared" si="47"/>
        <v>25480.405376516472</v>
      </c>
    </row>
    <row r="470" spans="1:10" x14ac:dyDescent="0.2">
      <c r="A470" s="228">
        <v>683.46326224667166</v>
      </c>
      <c r="B470" s="202">
        <f t="shared" si="42"/>
        <v>102519.48933700075</v>
      </c>
      <c r="C470" s="181">
        <f t="shared" si="43"/>
        <v>0</v>
      </c>
      <c r="D470" s="203">
        <v>5000</v>
      </c>
      <c r="E470" s="203">
        <v>120</v>
      </c>
      <c r="F470" s="203">
        <v>100</v>
      </c>
      <c r="G470" s="202">
        <f t="shared" si="44"/>
        <v>82015.591469600593</v>
      </c>
      <c r="H470" s="202">
        <f t="shared" si="45"/>
        <v>73346.326224667166</v>
      </c>
      <c r="I470" s="202">
        <f t="shared" si="46"/>
        <v>20503.897867400156</v>
      </c>
      <c r="J470" s="202">
        <f t="shared" si="47"/>
        <v>29173.163112333583</v>
      </c>
    </row>
    <row r="471" spans="1:10" x14ac:dyDescent="0.2">
      <c r="A471" s="228">
        <v>567.04857981160683</v>
      </c>
      <c r="B471" s="202">
        <f t="shared" si="42"/>
        <v>85057.286971741021</v>
      </c>
      <c r="C471" s="181">
        <f t="shared" si="43"/>
        <v>0</v>
      </c>
      <c r="D471" s="203">
        <v>5000</v>
      </c>
      <c r="E471" s="203">
        <v>120</v>
      </c>
      <c r="F471" s="203">
        <v>100</v>
      </c>
      <c r="G471" s="202">
        <f t="shared" si="44"/>
        <v>68045.829577392826</v>
      </c>
      <c r="H471" s="202">
        <f t="shared" si="45"/>
        <v>61704.857981160683</v>
      </c>
      <c r="I471" s="202">
        <f t="shared" si="46"/>
        <v>17011.457394348196</v>
      </c>
      <c r="J471" s="202">
        <f t="shared" si="47"/>
        <v>23352.428990580338</v>
      </c>
    </row>
    <row r="472" spans="1:10" x14ac:dyDescent="0.2">
      <c r="A472" s="228">
        <v>585.48089367592752</v>
      </c>
      <c r="B472" s="202">
        <f t="shared" si="42"/>
        <v>87822.134051389134</v>
      </c>
      <c r="C472" s="181">
        <f t="shared" si="43"/>
        <v>0</v>
      </c>
      <c r="D472" s="203">
        <v>5000</v>
      </c>
      <c r="E472" s="203">
        <v>120</v>
      </c>
      <c r="F472" s="203">
        <v>100</v>
      </c>
      <c r="G472" s="202">
        <f t="shared" si="44"/>
        <v>70257.707241111304</v>
      </c>
      <c r="H472" s="202">
        <f t="shared" si="45"/>
        <v>63548.089367592751</v>
      </c>
      <c r="I472" s="202">
        <f t="shared" si="46"/>
        <v>17564.42681027783</v>
      </c>
      <c r="J472" s="202">
        <f t="shared" si="47"/>
        <v>24274.044683796383</v>
      </c>
    </row>
    <row r="473" spans="1:10" x14ac:dyDescent="0.2">
      <c r="A473" s="228">
        <v>777.38001131330623</v>
      </c>
      <c r="B473" s="202">
        <f t="shared" si="42"/>
        <v>116607.00169699594</v>
      </c>
      <c r="C473" s="181">
        <f t="shared" si="43"/>
        <v>0</v>
      </c>
      <c r="D473" s="203">
        <v>5000</v>
      </c>
      <c r="E473" s="203">
        <v>120</v>
      </c>
      <c r="F473" s="203">
        <v>100</v>
      </c>
      <c r="G473" s="202">
        <f t="shared" si="44"/>
        <v>93285.601357596752</v>
      </c>
      <c r="H473" s="202">
        <f t="shared" si="45"/>
        <v>82738.001131330617</v>
      </c>
      <c r="I473" s="202">
        <f t="shared" si="46"/>
        <v>23321.400339399188</v>
      </c>
      <c r="J473" s="202">
        <f t="shared" si="47"/>
        <v>33869.000565665323</v>
      </c>
    </row>
    <row r="474" spans="1:10" x14ac:dyDescent="0.2">
      <c r="A474" s="228">
        <v>425.85014273684942</v>
      </c>
      <c r="B474" s="202">
        <f t="shared" si="42"/>
        <v>63877.521410527414</v>
      </c>
      <c r="C474" s="181">
        <f t="shared" si="43"/>
        <v>0</v>
      </c>
      <c r="D474" s="203">
        <v>5000</v>
      </c>
      <c r="E474" s="203">
        <v>120</v>
      </c>
      <c r="F474" s="203">
        <v>100</v>
      </c>
      <c r="G474" s="202">
        <f t="shared" si="44"/>
        <v>51102.017128421932</v>
      </c>
      <c r="H474" s="202">
        <f t="shared" si="45"/>
        <v>47585.014273684945</v>
      </c>
      <c r="I474" s="202">
        <f t="shared" si="46"/>
        <v>12775.504282105481</v>
      </c>
      <c r="J474" s="202">
        <f t="shared" si="47"/>
        <v>16292.507136842469</v>
      </c>
    </row>
    <row r="475" spans="1:10" x14ac:dyDescent="0.2">
      <c r="A475" s="228">
        <v>463.34897822856391</v>
      </c>
      <c r="B475" s="202">
        <f t="shared" si="42"/>
        <v>69502.346734284583</v>
      </c>
      <c r="C475" s="181">
        <f t="shared" si="43"/>
        <v>0</v>
      </c>
      <c r="D475" s="203">
        <v>5000</v>
      </c>
      <c r="E475" s="203">
        <v>120</v>
      </c>
      <c r="F475" s="203">
        <v>100</v>
      </c>
      <c r="G475" s="202">
        <f t="shared" si="44"/>
        <v>55601.877387427667</v>
      </c>
      <c r="H475" s="202">
        <f t="shared" si="45"/>
        <v>51334.897822856394</v>
      </c>
      <c r="I475" s="202">
        <f t="shared" si="46"/>
        <v>13900.469346856917</v>
      </c>
      <c r="J475" s="202">
        <f t="shared" si="47"/>
        <v>18167.44891142819</v>
      </c>
    </row>
    <row r="476" spans="1:10" x14ac:dyDescent="0.2">
      <c r="A476" s="228">
        <v>706.27708747343956</v>
      </c>
      <c r="B476" s="202">
        <f t="shared" si="42"/>
        <v>105941.56312101593</v>
      </c>
      <c r="C476" s="181">
        <f t="shared" si="43"/>
        <v>0</v>
      </c>
      <c r="D476" s="203">
        <v>5000</v>
      </c>
      <c r="E476" s="203">
        <v>120</v>
      </c>
      <c r="F476" s="203">
        <v>100</v>
      </c>
      <c r="G476" s="202">
        <f t="shared" si="44"/>
        <v>84753.250496812747</v>
      </c>
      <c r="H476" s="202">
        <f t="shared" si="45"/>
        <v>75627.708747343961</v>
      </c>
      <c r="I476" s="202">
        <f t="shared" si="46"/>
        <v>21188.312624203187</v>
      </c>
      <c r="J476" s="202">
        <f t="shared" si="47"/>
        <v>30313.854373671973</v>
      </c>
    </row>
    <row r="477" spans="1:10" x14ac:dyDescent="0.2">
      <c r="A477" s="228">
        <v>599.00916609866965</v>
      </c>
      <c r="B477" s="202">
        <f t="shared" si="42"/>
        <v>89851.374914800443</v>
      </c>
      <c r="C477" s="181">
        <f t="shared" si="43"/>
        <v>0</v>
      </c>
      <c r="D477" s="203">
        <v>5000</v>
      </c>
      <c r="E477" s="203">
        <v>120</v>
      </c>
      <c r="F477" s="203">
        <v>100</v>
      </c>
      <c r="G477" s="202">
        <f t="shared" si="44"/>
        <v>71881.099931840363</v>
      </c>
      <c r="H477" s="202">
        <f t="shared" si="45"/>
        <v>64900.916609866967</v>
      </c>
      <c r="I477" s="202">
        <f t="shared" si="46"/>
        <v>17970.27498296008</v>
      </c>
      <c r="J477" s="202">
        <f t="shared" si="47"/>
        <v>24950.458304933476</v>
      </c>
    </row>
    <row r="478" spans="1:10" x14ac:dyDescent="0.2">
      <c r="A478" s="228">
        <v>747.05462034188895</v>
      </c>
      <c r="B478" s="202">
        <f t="shared" si="42"/>
        <v>112058.19305128334</v>
      </c>
      <c r="C478" s="181">
        <f t="shared" si="43"/>
        <v>0</v>
      </c>
      <c r="D478" s="203">
        <v>5000</v>
      </c>
      <c r="E478" s="203">
        <v>120</v>
      </c>
      <c r="F478" s="203">
        <v>100</v>
      </c>
      <c r="G478" s="202">
        <f t="shared" si="44"/>
        <v>89646.554441026674</v>
      </c>
      <c r="H478" s="202">
        <f t="shared" si="45"/>
        <v>79705.462034188895</v>
      </c>
      <c r="I478" s="202">
        <f t="shared" si="46"/>
        <v>22411.638610256661</v>
      </c>
      <c r="J478" s="202">
        <f t="shared" si="47"/>
        <v>32352.73101709444</v>
      </c>
    </row>
    <row r="479" spans="1:10" x14ac:dyDescent="0.2">
      <c r="A479" s="228">
        <v>747.00408612704098</v>
      </c>
      <c r="B479" s="202">
        <f t="shared" si="42"/>
        <v>112050.61291905615</v>
      </c>
      <c r="C479" s="181">
        <f t="shared" si="43"/>
        <v>0</v>
      </c>
      <c r="D479" s="203">
        <v>5000</v>
      </c>
      <c r="E479" s="203">
        <v>120</v>
      </c>
      <c r="F479" s="203">
        <v>100</v>
      </c>
      <c r="G479" s="202">
        <f t="shared" si="44"/>
        <v>89640.490335244918</v>
      </c>
      <c r="H479" s="202">
        <f t="shared" si="45"/>
        <v>79700.408612704094</v>
      </c>
      <c r="I479" s="202">
        <f t="shared" si="46"/>
        <v>22410.12258381123</v>
      </c>
      <c r="J479" s="202">
        <f t="shared" si="47"/>
        <v>32350.204306352054</v>
      </c>
    </row>
    <row r="480" spans="1:10" x14ac:dyDescent="0.2">
      <c r="A480" s="228">
        <v>497.67553717721046</v>
      </c>
      <c r="B480" s="202">
        <f t="shared" si="42"/>
        <v>74651.330576581575</v>
      </c>
      <c r="C480" s="181">
        <f t="shared" si="43"/>
        <v>0</v>
      </c>
      <c r="D480" s="203">
        <v>5000</v>
      </c>
      <c r="E480" s="203">
        <v>120</v>
      </c>
      <c r="F480" s="203">
        <v>100</v>
      </c>
      <c r="G480" s="202">
        <f t="shared" si="44"/>
        <v>59721.064461265254</v>
      </c>
      <c r="H480" s="202">
        <f t="shared" si="45"/>
        <v>54767.553717721043</v>
      </c>
      <c r="I480" s="202">
        <f t="shared" si="46"/>
        <v>14930.266115316321</v>
      </c>
      <c r="J480" s="202">
        <f t="shared" si="47"/>
        <v>19883.776858860532</v>
      </c>
    </row>
    <row r="481" spans="1:10" x14ac:dyDescent="0.2">
      <c r="A481" s="228">
        <v>432.75333737617052</v>
      </c>
      <c r="B481" s="202">
        <f t="shared" si="42"/>
        <v>64913.000606425579</v>
      </c>
      <c r="C481" s="181">
        <f t="shared" si="43"/>
        <v>0</v>
      </c>
      <c r="D481" s="203">
        <v>5000</v>
      </c>
      <c r="E481" s="203">
        <v>120</v>
      </c>
      <c r="F481" s="203">
        <v>100</v>
      </c>
      <c r="G481" s="202">
        <f t="shared" si="44"/>
        <v>51930.400485140461</v>
      </c>
      <c r="H481" s="202">
        <f t="shared" si="45"/>
        <v>48275.333737617053</v>
      </c>
      <c r="I481" s="202">
        <f t="shared" si="46"/>
        <v>12982.600121285119</v>
      </c>
      <c r="J481" s="202">
        <f t="shared" si="47"/>
        <v>16637.666868808526</v>
      </c>
    </row>
    <row r="482" spans="1:10" x14ac:dyDescent="0.2">
      <c r="A482" s="228">
        <v>685.34128129730993</v>
      </c>
      <c r="B482" s="202">
        <f t="shared" si="42"/>
        <v>102801.19219459649</v>
      </c>
      <c r="C482" s="181">
        <f t="shared" si="43"/>
        <v>0</v>
      </c>
      <c r="D482" s="203">
        <v>5000</v>
      </c>
      <c r="E482" s="203">
        <v>120</v>
      </c>
      <c r="F482" s="203">
        <v>100</v>
      </c>
      <c r="G482" s="202">
        <f t="shared" si="44"/>
        <v>82240.953755677197</v>
      </c>
      <c r="H482" s="202">
        <f t="shared" si="45"/>
        <v>73534.128129730991</v>
      </c>
      <c r="I482" s="202">
        <f t="shared" si="46"/>
        <v>20560.238438919288</v>
      </c>
      <c r="J482" s="202">
        <f t="shared" si="47"/>
        <v>29267.064064865495</v>
      </c>
    </row>
    <row r="483" spans="1:10" x14ac:dyDescent="0.2">
      <c r="A483" s="228">
        <v>330.91476388783883</v>
      </c>
      <c r="B483" s="202">
        <f t="shared" si="42"/>
        <v>49637.214583175824</v>
      </c>
      <c r="C483" s="181">
        <f t="shared" si="43"/>
        <v>0</v>
      </c>
      <c r="D483" s="203">
        <v>5000</v>
      </c>
      <c r="E483" s="203">
        <v>120</v>
      </c>
      <c r="F483" s="203">
        <v>100</v>
      </c>
      <c r="G483" s="202">
        <f t="shared" si="44"/>
        <v>39709.771666540662</v>
      </c>
      <c r="H483" s="202">
        <f t="shared" si="45"/>
        <v>38091.476388783885</v>
      </c>
      <c r="I483" s="202">
        <f t="shared" si="46"/>
        <v>9927.442916635162</v>
      </c>
      <c r="J483" s="202">
        <f t="shared" si="47"/>
        <v>11545.738194391939</v>
      </c>
    </row>
    <row r="484" spans="1:10" x14ac:dyDescent="0.2">
      <c r="A484" s="228">
        <v>284.43666290698417</v>
      </c>
      <c r="B484" s="202">
        <f t="shared" si="42"/>
        <v>42665.499436047627</v>
      </c>
      <c r="C484" s="181">
        <f t="shared" si="43"/>
        <v>0</v>
      </c>
      <c r="D484" s="203">
        <v>5000</v>
      </c>
      <c r="E484" s="203">
        <v>120</v>
      </c>
      <c r="F484" s="203">
        <v>100</v>
      </c>
      <c r="G484" s="202">
        <f t="shared" si="44"/>
        <v>34132.399548838097</v>
      </c>
      <c r="H484" s="202">
        <f t="shared" si="45"/>
        <v>33443.666290698413</v>
      </c>
      <c r="I484" s="202">
        <f t="shared" si="46"/>
        <v>8533.0998872095297</v>
      </c>
      <c r="J484" s="202">
        <f t="shared" si="47"/>
        <v>9221.8331453492137</v>
      </c>
    </row>
    <row r="485" spans="1:10" x14ac:dyDescent="0.2">
      <c r="A485" s="228">
        <v>326.99347768304568</v>
      </c>
      <c r="B485" s="202">
        <f t="shared" si="42"/>
        <v>49049.021652456853</v>
      </c>
      <c r="C485" s="181">
        <f t="shared" si="43"/>
        <v>0</v>
      </c>
      <c r="D485" s="203">
        <v>5000</v>
      </c>
      <c r="E485" s="203">
        <v>120</v>
      </c>
      <c r="F485" s="203">
        <v>100</v>
      </c>
      <c r="G485" s="202">
        <f t="shared" si="44"/>
        <v>39239.21732196548</v>
      </c>
      <c r="H485" s="202">
        <f t="shared" si="45"/>
        <v>37699.347768304564</v>
      </c>
      <c r="I485" s="202">
        <f t="shared" si="46"/>
        <v>9809.8043304913735</v>
      </c>
      <c r="J485" s="202">
        <f t="shared" si="47"/>
        <v>11349.673884152289</v>
      </c>
    </row>
    <row r="486" spans="1:10" x14ac:dyDescent="0.2">
      <c r="A486" s="228">
        <v>379.37941894837627</v>
      </c>
      <c r="B486" s="202">
        <f t="shared" si="42"/>
        <v>56906.912842256439</v>
      </c>
      <c r="C486" s="181">
        <f t="shared" si="43"/>
        <v>0</v>
      </c>
      <c r="D486" s="203">
        <v>5000</v>
      </c>
      <c r="E486" s="203">
        <v>120</v>
      </c>
      <c r="F486" s="203">
        <v>100</v>
      </c>
      <c r="G486" s="202">
        <f t="shared" si="44"/>
        <v>45525.530273805154</v>
      </c>
      <c r="H486" s="202">
        <f t="shared" si="45"/>
        <v>42937.941894837626</v>
      </c>
      <c r="I486" s="202">
        <f t="shared" si="46"/>
        <v>11381.382568451285</v>
      </c>
      <c r="J486" s="202">
        <f t="shared" si="47"/>
        <v>13968.970947418813</v>
      </c>
    </row>
    <row r="487" spans="1:10" x14ac:dyDescent="0.2">
      <c r="A487" s="228">
        <v>629.89426536014969</v>
      </c>
      <c r="B487" s="202">
        <f t="shared" si="42"/>
        <v>94484.139804022459</v>
      </c>
      <c r="C487" s="181">
        <f t="shared" si="43"/>
        <v>0</v>
      </c>
      <c r="D487" s="203">
        <v>5000</v>
      </c>
      <c r="E487" s="203">
        <v>120</v>
      </c>
      <c r="F487" s="203">
        <v>100</v>
      </c>
      <c r="G487" s="202">
        <f t="shared" si="44"/>
        <v>75587.311843217962</v>
      </c>
      <c r="H487" s="202">
        <f t="shared" si="45"/>
        <v>67989.426536014973</v>
      </c>
      <c r="I487" s="202">
        <f t="shared" si="46"/>
        <v>18896.827960804498</v>
      </c>
      <c r="J487" s="202">
        <f t="shared" si="47"/>
        <v>26494.713268007486</v>
      </c>
    </row>
    <row r="488" spans="1:10" x14ac:dyDescent="0.2">
      <c r="A488" s="228">
        <v>232.91790803564615</v>
      </c>
      <c r="B488" s="202">
        <f t="shared" si="42"/>
        <v>34937.686205346923</v>
      </c>
      <c r="C488" s="181">
        <f t="shared" si="43"/>
        <v>0</v>
      </c>
      <c r="D488" s="203">
        <v>5000</v>
      </c>
      <c r="E488" s="203">
        <v>120</v>
      </c>
      <c r="F488" s="203">
        <v>100</v>
      </c>
      <c r="G488" s="202">
        <f t="shared" si="44"/>
        <v>27950.148964277538</v>
      </c>
      <c r="H488" s="202">
        <f t="shared" si="45"/>
        <v>28291.790803564614</v>
      </c>
      <c r="I488" s="202">
        <f t="shared" si="46"/>
        <v>6987.5372410693853</v>
      </c>
      <c r="J488" s="202">
        <f t="shared" si="47"/>
        <v>6645.8954017823089</v>
      </c>
    </row>
    <row r="489" spans="1:10" x14ac:dyDescent="0.2">
      <c r="A489" s="228">
        <v>251.28035510484145</v>
      </c>
      <c r="B489" s="202">
        <f t="shared" si="42"/>
        <v>37692.053265726216</v>
      </c>
      <c r="C489" s="181">
        <f t="shared" si="43"/>
        <v>0</v>
      </c>
      <c r="D489" s="203">
        <v>5000</v>
      </c>
      <c r="E489" s="203">
        <v>120</v>
      </c>
      <c r="F489" s="203">
        <v>100</v>
      </c>
      <c r="G489" s="202">
        <f t="shared" si="44"/>
        <v>30153.642612580974</v>
      </c>
      <c r="H489" s="202">
        <f t="shared" si="45"/>
        <v>30128.035510484144</v>
      </c>
      <c r="I489" s="202">
        <f t="shared" si="46"/>
        <v>7538.4106531452417</v>
      </c>
      <c r="J489" s="202">
        <f t="shared" si="47"/>
        <v>7564.0177552420719</v>
      </c>
    </row>
    <row r="490" spans="1:10" x14ac:dyDescent="0.2">
      <c r="A490" s="228">
        <v>468.92824707037221</v>
      </c>
      <c r="B490" s="202">
        <f t="shared" si="42"/>
        <v>70339.237060555824</v>
      </c>
      <c r="C490" s="181">
        <f t="shared" si="43"/>
        <v>0</v>
      </c>
      <c r="D490" s="203">
        <v>5000</v>
      </c>
      <c r="E490" s="203">
        <v>120</v>
      </c>
      <c r="F490" s="203">
        <v>100</v>
      </c>
      <c r="G490" s="202">
        <f t="shared" si="44"/>
        <v>56271.389648444667</v>
      </c>
      <c r="H490" s="202">
        <f t="shared" si="45"/>
        <v>51892.824707037224</v>
      </c>
      <c r="I490" s="202">
        <f t="shared" si="46"/>
        <v>14067.847412111158</v>
      </c>
      <c r="J490" s="202">
        <f t="shared" si="47"/>
        <v>18446.412353518601</v>
      </c>
    </row>
    <row r="491" spans="1:10" x14ac:dyDescent="0.2">
      <c r="A491" s="228">
        <v>277.04851174589646</v>
      </c>
      <c r="B491" s="202">
        <f t="shared" si="42"/>
        <v>41557.276761884466</v>
      </c>
      <c r="C491" s="181">
        <f t="shared" si="43"/>
        <v>0</v>
      </c>
      <c r="D491" s="203">
        <v>5000</v>
      </c>
      <c r="E491" s="203">
        <v>120</v>
      </c>
      <c r="F491" s="203">
        <v>100</v>
      </c>
      <c r="G491" s="202">
        <f t="shared" si="44"/>
        <v>33245.821409507575</v>
      </c>
      <c r="H491" s="202">
        <f t="shared" si="45"/>
        <v>32704.851174589647</v>
      </c>
      <c r="I491" s="202">
        <f t="shared" si="46"/>
        <v>8311.4553523768918</v>
      </c>
      <c r="J491" s="202">
        <f t="shared" si="47"/>
        <v>8852.4255872948197</v>
      </c>
    </row>
    <row r="492" spans="1:10" x14ac:dyDescent="0.2">
      <c r="A492" s="228">
        <v>354.33691328127725</v>
      </c>
      <c r="B492" s="202">
        <f t="shared" si="42"/>
        <v>53150.536992191584</v>
      </c>
      <c r="C492" s="181">
        <f t="shared" si="43"/>
        <v>0</v>
      </c>
      <c r="D492" s="203">
        <v>5000</v>
      </c>
      <c r="E492" s="203">
        <v>120</v>
      </c>
      <c r="F492" s="203">
        <v>100</v>
      </c>
      <c r="G492" s="202">
        <f t="shared" si="44"/>
        <v>42520.429593753273</v>
      </c>
      <c r="H492" s="202">
        <f t="shared" si="45"/>
        <v>40433.691328127723</v>
      </c>
      <c r="I492" s="202">
        <f t="shared" si="46"/>
        <v>10630.107398438311</v>
      </c>
      <c r="J492" s="202">
        <f t="shared" si="47"/>
        <v>12716.845664063861</v>
      </c>
    </row>
    <row r="493" spans="1:10" x14ac:dyDescent="0.2">
      <c r="A493" s="228">
        <v>340.50151842669652</v>
      </c>
      <c r="B493" s="202">
        <f t="shared" si="42"/>
        <v>51075.227764004478</v>
      </c>
      <c r="C493" s="181">
        <f t="shared" si="43"/>
        <v>0</v>
      </c>
      <c r="D493" s="203">
        <v>5000</v>
      </c>
      <c r="E493" s="203">
        <v>120</v>
      </c>
      <c r="F493" s="203">
        <v>100</v>
      </c>
      <c r="G493" s="202">
        <f t="shared" si="44"/>
        <v>40860.182211203581</v>
      </c>
      <c r="H493" s="202">
        <f t="shared" si="45"/>
        <v>39050.151842669649</v>
      </c>
      <c r="I493" s="202">
        <f t="shared" si="46"/>
        <v>10215.045552800897</v>
      </c>
      <c r="J493" s="202">
        <f t="shared" si="47"/>
        <v>12025.075921334828</v>
      </c>
    </row>
    <row r="494" spans="1:10" x14ac:dyDescent="0.2">
      <c r="A494" s="228">
        <v>609.02019748884254</v>
      </c>
      <c r="B494" s="202">
        <f t="shared" si="42"/>
        <v>91353.02962332638</v>
      </c>
      <c r="C494" s="181">
        <f t="shared" si="43"/>
        <v>0</v>
      </c>
      <c r="D494" s="203">
        <v>5000</v>
      </c>
      <c r="E494" s="203">
        <v>120</v>
      </c>
      <c r="F494" s="203">
        <v>100</v>
      </c>
      <c r="G494" s="202">
        <f t="shared" si="44"/>
        <v>73082.423698661107</v>
      </c>
      <c r="H494" s="202">
        <f t="shared" si="45"/>
        <v>65902.019748884253</v>
      </c>
      <c r="I494" s="202">
        <f t="shared" si="46"/>
        <v>18270.605924665273</v>
      </c>
      <c r="J494" s="202">
        <f t="shared" si="47"/>
        <v>25451.009874442127</v>
      </c>
    </row>
    <row r="495" spans="1:10" x14ac:dyDescent="0.2">
      <c r="A495" s="228">
        <v>402.45919497798161</v>
      </c>
      <c r="B495" s="202">
        <f t="shared" si="42"/>
        <v>60368.879246697245</v>
      </c>
      <c r="C495" s="181">
        <f t="shared" si="43"/>
        <v>0</v>
      </c>
      <c r="D495" s="203">
        <v>5000</v>
      </c>
      <c r="E495" s="203">
        <v>120</v>
      </c>
      <c r="F495" s="203">
        <v>100</v>
      </c>
      <c r="G495" s="202">
        <f t="shared" si="44"/>
        <v>48295.103397357794</v>
      </c>
      <c r="H495" s="202">
        <f t="shared" si="45"/>
        <v>45245.919497798161</v>
      </c>
      <c r="I495" s="202">
        <f t="shared" si="46"/>
        <v>12073.77584933945</v>
      </c>
      <c r="J495" s="202">
        <f t="shared" si="47"/>
        <v>15122.959748899084</v>
      </c>
    </row>
    <row r="496" spans="1:10" x14ac:dyDescent="0.2">
      <c r="A496" s="228">
        <v>331.68999493666456</v>
      </c>
      <c r="B496" s="202">
        <f t="shared" si="42"/>
        <v>49753.499240499681</v>
      </c>
      <c r="C496" s="181">
        <f t="shared" si="43"/>
        <v>0</v>
      </c>
      <c r="D496" s="203">
        <v>5000</v>
      </c>
      <c r="E496" s="203">
        <v>120</v>
      </c>
      <c r="F496" s="203">
        <v>100</v>
      </c>
      <c r="G496" s="202">
        <f t="shared" si="44"/>
        <v>39802.799392399749</v>
      </c>
      <c r="H496" s="202">
        <f t="shared" si="45"/>
        <v>38168.999493666459</v>
      </c>
      <c r="I496" s="202">
        <f t="shared" si="46"/>
        <v>9950.6998480999318</v>
      </c>
      <c r="J496" s="202">
        <f t="shared" si="47"/>
        <v>11584.499746833222</v>
      </c>
    </row>
    <row r="497" spans="1:10" x14ac:dyDescent="0.2">
      <c r="A497" s="228">
        <v>713.74490052170347</v>
      </c>
      <c r="B497" s="202">
        <f t="shared" si="42"/>
        <v>107061.73507825551</v>
      </c>
      <c r="C497" s="181">
        <f t="shared" si="43"/>
        <v>0</v>
      </c>
      <c r="D497" s="203">
        <v>5000</v>
      </c>
      <c r="E497" s="203">
        <v>120</v>
      </c>
      <c r="F497" s="203">
        <v>100</v>
      </c>
      <c r="G497" s="202">
        <f t="shared" si="44"/>
        <v>85649.388062604412</v>
      </c>
      <c r="H497" s="202">
        <f t="shared" si="45"/>
        <v>76374.490052170353</v>
      </c>
      <c r="I497" s="202">
        <f t="shared" si="46"/>
        <v>21412.347015651103</v>
      </c>
      <c r="J497" s="202">
        <f t="shared" si="47"/>
        <v>30687.245026085162</v>
      </c>
    </row>
    <row r="498" spans="1:10" x14ac:dyDescent="0.2">
      <c r="A498" s="228">
        <v>710.54306827045195</v>
      </c>
      <c r="B498" s="202">
        <f t="shared" si="42"/>
        <v>106581.46024056779</v>
      </c>
      <c r="C498" s="181">
        <f t="shared" si="43"/>
        <v>0</v>
      </c>
      <c r="D498" s="203">
        <v>5000</v>
      </c>
      <c r="E498" s="203">
        <v>120</v>
      </c>
      <c r="F498" s="203">
        <v>100</v>
      </c>
      <c r="G498" s="202">
        <f t="shared" si="44"/>
        <v>85265.168192454235</v>
      </c>
      <c r="H498" s="202">
        <f t="shared" si="45"/>
        <v>76054.306827045191</v>
      </c>
      <c r="I498" s="202">
        <f t="shared" si="46"/>
        <v>21316.292048113552</v>
      </c>
      <c r="J498" s="202">
        <f t="shared" si="47"/>
        <v>30527.153413522596</v>
      </c>
    </row>
    <row r="499" spans="1:10" x14ac:dyDescent="0.2">
      <c r="A499" s="228">
        <v>297.34842148485984</v>
      </c>
      <c r="B499" s="202">
        <f t="shared" si="42"/>
        <v>44602.26322272898</v>
      </c>
      <c r="C499" s="181">
        <f t="shared" si="43"/>
        <v>0</v>
      </c>
      <c r="D499" s="203">
        <v>5000</v>
      </c>
      <c r="E499" s="203">
        <v>120</v>
      </c>
      <c r="F499" s="203">
        <v>100</v>
      </c>
      <c r="G499" s="202">
        <f t="shared" si="44"/>
        <v>35681.810578183184</v>
      </c>
      <c r="H499" s="202">
        <f t="shared" si="45"/>
        <v>34734.842148485986</v>
      </c>
      <c r="I499" s="202">
        <f t="shared" si="46"/>
        <v>8920.4526445457959</v>
      </c>
      <c r="J499" s="202">
        <f t="shared" si="47"/>
        <v>9867.4210742429932</v>
      </c>
    </row>
    <row r="500" spans="1:10" x14ac:dyDescent="0.2">
      <c r="A500" s="228">
        <v>734.91989603960883</v>
      </c>
      <c r="B500" s="202">
        <f t="shared" si="42"/>
        <v>110237.98440594133</v>
      </c>
      <c r="C500" s="181">
        <f t="shared" si="43"/>
        <v>0</v>
      </c>
      <c r="D500" s="203">
        <v>5000</v>
      </c>
      <c r="E500" s="203">
        <v>120</v>
      </c>
      <c r="F500" s="203">
        <v>100</v>
      </c>
      <c r="G500" s="202">
        <f t="shared" si="44"/>
        <v>88190.387524753052</v>
      </c>
      <c r="H500" s="202">
        <f t="shared" si="45"/>
        <v>78491.989603960887</v>
      </c>
      <c r="I500" s="202">
        <f t="shared" si="46"/>
        <v>22047.596881188278</v>
      </c>
      <c r="J500" s="202">
        <f t="shared" si="47"/>
        <v>31745.994801980443</v>
      </c>
    </row>
    <row r="501" spans="1:10" x14ac:dyDescent="0.2">
      <c r="A501" s="228">
        <v>798.69273770539689</v>
      </c>
      <c r="B501" s="202">
        <f t="shared" si="42"/>
        <v>119803.91065580954</v>
      </c>
      <c r="C501" s="181">
        <f t="shared" si="43"/>
        <v>0</v>
      </c>
      <c r="D501" s="203">
        <v>5000</v>
      </c>
      <c r="E501" s="203">
        <v>120</v>
      </c>
      <c r="F501" s="203">
        <v>100</v>
      </c>
      <c r="G501" s="202">
        <f t="shared" si="44"/>
        <v>95843.128524647633</v>
      </c>
      <c r="H501" s="202">
        <f t="shared" si="45"/>
        <v>84869.273770539687</v>
      </c>
      <c r="I501" s="202">
        <f t="shared" si="46"/>
        <v>23960.782131161905</v>
      </c>
      <c r="J501" s="202">
        <f t="shared" si="47"/>
        <v>34934.636885269851</v>
      </c>
    </row>
    <row r="502" spans="1:10" x14ac:dyDescent="0.2">
      <c r="A502" s="228">
        <v>428.84261460455258</v>
      </c>
      <c r="B502" s="202">
        <f t="shared" si="42"/>
        <v>64326.392190682884</v>
      </c>
      <c r="C502" s="181">
        <f t="shared" si="43"/>
        <v>0</v>
      </c>
      <c r="D502" s="203">
        <v>5000</v>
      </c>
      <c r="E502" s="203">
        <v>120</v>
      </c>
      <c r="F502" s="203">
        <v>100</v>
      </c>
      <c r="G502" s="202">
        <f t="shared" si="44"/>
        <v>51461.113752546313</v>
      </c>
      <c r="H502" s="202">
        <f t="shared" si="45"/>
        <v>47884.261460455258</v>
      </c>
      <c r="I502" s="202">
        <f t="shared" si="46"/>
        <v>12865.278438136571</v>
      </c>
      <c r="J502" s="202">
        <f t="shared" si="47"/>
        <v>16442.130730227625</v>
      </c>
    </row>
    <row r="503" spans="1:10" x14ac:dyDescent="0.2">
      <c r="A503" s="228">
        <v>357.82365871492016</v>
      </c>
      <c r="B503" s="202">
        <f t="shared" si="42"/>
        <v>53673.548807238025</v>
      </c>
      <c r="C503" s="181">
        <f t="shared" si="43"/>
        <v>0</v>
      </c>
      <c r="D503" s="203">
        <v>5000</v>
      </c>
      <c r="E503" s="203">
        <v>120</v>
      </c>
      <c r="F503" s="203">
        <v>100</v>
      </c>
      <c r="G503" s="202">
        <f t="shared" si="44"/>
        <v>42938.839045790417</v>
      </c>
      <c r="H503" s="202">
        <f t="shared" si="45"/>
        <v>40782.365871492017</v>
      </c>
      <c r="I503" s="202">
        <f t="shared" si="46"/>
        <v>10734.709761447608</v>
      </c>
      <c r="J503" s="202">
        <f t="shared" si="47"/>
        <v>12891.182935746008</v>
      </c>
    </row>
    <row r="504" spans="1:10" x14ac:dyDescent="0.2">
      <c r="A504" s="228">
        <v>742.23202166251474</v>
      </c>
      <c r="B504" s="202">
        <f t="shared" si="42"/>
        <v>111334.8032493772</v>
      </c>
      <c r="C504" s="181">
        <f t="shared" si="43"/>
        <v>0</v>
      </c>
      <c r="D504" s="203">
        <v>5000</v>
      </c>
      <c r="E504" s="203">
        <v>120</v>
      </c>
      <c r="F504" s="203">
        <v>100</v>
      </c>
      <c r="G504" s="202">
        <f t="shared" si="44"/>
        <v>89067.842599501775</v>
      </c>
      <c r="H504" s="202">
        <f t="shared" si="45"/>
        <v>79223.202166251474</v>
      </c>
      <c r="I504" s="202">
        <f t="shared" si="46"/>
        <v>22266.960649875429</v>
      </c>
      <c r="J504" s="202">
        <f t="shared" si="47"/>
        <v>32111.60108312573</v>
      </c>
    </row>
    <row r="505" spans="1:10" x14ac:dyDescent="0.2">
      <c r="A505" s="228">
        <v>693.5880818840061</v>
      </c>
      <c r="B505" s="202">
        <f t="shared" si="42"/>
        <v>104038.21228260091</v>
      </c>
      <c r="C505" s="181">
        <f t="shared" si="43"/>
        <v>0</v>
      </c>
      <c r="D505" s="203">
        <v>5000</v>
      </c>
      <c r="E505" s="203">
        <v>120</v>
      </c>
      <c r="F505" s="203">
        <v>100</v>
      </c>
      <c r="G505" s="202">
        <f t="shared" si="44"/>
        <v>83230.569826080726</v>
      </c>
      <c r="H505" s="202">
        <f t="shared" si="45"/>
        <v>74358.80818840061</v>
      </c>
      <c r="I505" s="202">
        <f t="shared" si="46"/>
        <v>20807.642456520189</v>
      </c>
      <c r="J505" s="202">
        <f t="shared" si="47"/>
        <v>29679.404094200305</v>
      </c>
    </row>
    <row r="506" spans="1:10" x14ac:dyDescent="0.2">
      <c r="A506" s="228">
        <v>334.89222449012669</v>
      </c>
      <c r="B506" s="202">
        <f t="shared" si="42"/>
        <v>50233.833673519002</v>
      </c>
      <c r="C506" s="181">
        <f t="shared" si="43"/>
        <v>0</v>
      </c>
      <c r="D506" s="203">
        <v>5000</v>
      </c>
      <c r="E506" s="203">
        <v>120</v>
      </c>
      <c r="F506" s="203">
        <v>100</v>
      </c>
      <c r="G506" s="202">
        <f t="shared" si="44"/>
        <v>40187.066938815202</v>
      </c>
      <c r="H506" s="202">
        <f t="shared" si="45"/>
        <v>38489.222449012668</v>
      </c>
      <c r="I506" s="202">
        <f t="shared" si="46"/>
        <v>10046.7667347038</v>
      </c>
      <c r="J506" s="202">
        <f t="shared" si="47"/>
        <v>11744.611224506334</v>
      </c>
    </row>
    <row r="507" spans="1:10" x14ac:dyDescent="0.2">
      <c r="A507" s="228">
        <v>533.61700555943742</v>
      </c>
      <c r="B507" s="202">
        <f t="shared" si="42"/>
        <v>80042.550833915608</v>
      </c>
      <c r="C507" s="181">
        <f t="shared" si="43"/>
        <v>0</v>
      </c>
      <c r="D507" s="203">
        <v>5000</v>
      </c>
      <c r="E507" s="203">
        <v>120</v>
      </c>
      <c r="F507" s="203">
        <v>100</v>
      </c>
      <c r="G507" s="202">
        <f t="shared" si="44"/>
        <v>64034.040667132489</v>
      </c>
      <c r="H507" s="202">
        <f t="shared" si="45"/>
        <v>58361.700555943738</v>
      </c>
      <c r="I507" s="202">
        <f t="shared" si="46"/>
        <v>16008.510166783119</v>
      </c>
      <c r="J507" s="202">
        <f t="shared" si="47"/>
        <v>21680.850277971869</v>
      </c>
    </row>
    <row r="508" spans="1:10" x14ac:dyDescent="0.2">
      <c r="A508" s="228">
        <v>301.01243746514081</v>
      </c>
      <c r="B508" s="202">
        <f t="shared" si="42"/>
        <v>45151.865619771124</v>
      </c>
      <c r="C508" s="181">
        <f t="shared" si="43"/>
        <v>0</v>
      </c>
      <c r="D508" s="203">
        <v>5000</v>
      </c>
      <c r="E508" s="203">
        <v>120</v>
      </c>
      <c r="F508" s="203">
        <v>100</v>
      </c>
      <c r="G508" s="202">
        <f t="shared" si="44"/>
        <v>36121.492495816899</v>
      </c>
      <c r="H508" s="202">
        <f t="shared" si="45"/>
        <v>35101.243746514083</v>
      </c>
      <c r="I508" s="202">
        <f t="shared" si="46"/>
        <v>9030.3731239542249</v>
      </c>
      <c r="J508" s="202">
        <f t="shared" si="47"/>
        <v>10050.621873257041</v>
      </c>
    </row>
    <row r="509" spans="1:10" x14ac:dyDescent="0.2">
      <c r="A509" s="228">
        <v>516.03647662142123</v>
      </c>
      <c r="B509" s="202">
        <f t="shared" si="42"/>
        <v>77405.47149321319</v>
      </c>
      <c r="C509" s="181">
        <f t="shared" si="43"/>
        <v>0</v>
      </c>
      <c r="D509" s="203">
        <v>5000</v>
      </c>
      <c r="E509" s="203">
        <v>120</v>
      </c>
      <c r="F509" s="203">
        <v>100</v>
      </c>
      <c r="G509" s="202">
        <f t="shared" si="44"/>
        <v>61924.377194570545</v>
      </c>
      <c r="H509" s="202">
        <f t="shared" si="45"/>
        <v>56603.647662142124</v>
      </c>
      <c r="I509" s="202">
        <f t="shared" si="46"/>
        <v>15481.094298642645</v>
      </c>
      <c r="J509" s="202">
        <f t="shared" si="47"/>
        <v>20801.823831071066</v>
      </c>
    </row>
    <row r="510" spans="1:10" x14ac:dyDescent="0.2">
      <c r="A510" s="228">
        <v>625.06257622738485</v>
      </c>
      <c r="B510" s="202">
        <f t="shared" si="42"/>
        <v>93759.386434107728</v>
      </c>
      <c r="C510" s="181">
        <f t="shared" si="43"/>
        <v>0</v>
      </c>
      <c r="D510" s="203">
        <v>5000</v>
      </c>
      <c r="E510" s="203">
        <v>120</v>
      </c>
      <c r="F510" s="203">
        <v>100</v>
      </c>
      <c r="G510" s="202">
        <f t="shared" si="44"/>
        <v>75007.509147286182</v>
      </c>
      <c r="H510" s="202">
        <f t="shared" si="45"/>
        <v>67506.257622738485</v>
      </c>
      <c r="I510" s="202">
        <f t="shared" si="46"/>
        <v>18751.877286821546</v>
      </c>
      <c r="J510" s="202">
        <f t="shared" si="47"/>
        <v>26253.128811369243</v>
      </c>
    </row>
    <row r="511" spans="1:10" x14ac:dyDescent="0.2">
      <c r="A511" s="228">
        <v>626.71865365780832</v>
      </c>
      <c r="B511" s="202">
        <f t="shared" si="42"/>
        <v>94007.798048671248</v>
      </c>
      <c r="C511" s="181">
        <f t="shared" si="43"/>
        <v>0</v>
      </c>
      <c r="D511" s="203">
        <v>5000</v>
      </c>
      <c r="E511" s="203">
        <v>120</v>
      </c>
      <c r="F511" s="203">
        <v>100</v>
      </c>
      <c r="G511" s="202">
        <f t="shared" si="44"/>
        <v>75206.238438936998</v>
      </c>
      <c r="H511" s="202">
        <f t="shared" si="45"/>
        <v>67671.865365780832</v>
      </c>
      <c r="I511" s="202">
        <f t="shared" si="46"/>
        <v>18801.55960973425</v>
      </c>
      <c r="J511" s="202">
        <f t="shared" si="47"/>
        <v>26335.932682890416</v>
      </c>
    </row>
    <row r="512" spans="1:10" x14ac:dyDescent="0.2">
      <c r="A512" s="228">
        <v>260.41202678364328</v>
      </c>
      <c r="B512" s="202">
        <f t="shared" si="42"/>
        <v>39061.804017546492</v>
      </c>
      <c r="C512" s="181">
        <f t="shared" si="43"/>
        <v>0</v>
      </c>
      <c r="D512" s="203">
        <v>5000</v>
      </c>
      <c r="E512" s="203">
        <v>120</v>
      </c>
      <c r="F512" s="203">
        <v>100</v>
      </c>
      <c r="G512" s="202">
        <f t="shared" si="44"/>
        <v>31249.443214037194</v>
      </c>
      <c r="H512" s="202">
        <f t="shared" si="45"/>
        <v>31041.202678364327</v>
      </c>
      <c r="I512" s="202">
        <f t="shared" si="46"/>
        <v>7812.3608035092984</v>
      </c>
      <c r="J512" s="202">
        <f t="shared" si="47"/>
        <v>8020.6013391821652</v>
      </c>
    </row>
    <row r="513" spans="1:10" x14ac:dyDescent="0.2">
      <c r="A513" s="228">
        <v>344.9341526929914</v>
      </c>
      <c r="B513" s="202">
        <f t="shared" si="42"/>
        <v>51740.122903948708</v>
      </c>
      <c r="C513" s="181">
        <f t="shared" si="43"/>
        <v>0</v>
      </c>
      <c r="D513" s="203">
        <v>5000</v>
      </c>
      <c r="E513" s="203">
        <v>120</v>
      </c>
      <c r="F513" s="203">
        <v>100</v>
      </c>
      <c r="G513" s="202">
        <f t="shared" si="44"/>
        <v>41392.098323158971</v>
      </c>
      <c r="H513" s="202">
        <f t="shared" si="45"/>
        <v>39493.415269299141</v>
      </c>
      <c r="I513" s="202">
        <f t="shared" si="46"/>
        <v>10348.024580789737</v>
      </c>
      <c r="J513" s="202">
        <f t="shared" si="47"/>
        <v>12246.707634649567</v>
      </c>
    </row>
    <row r="514" spans="1:10" x14ac:dyDescent="0.2">
      <c r="A514" s="228">
        <v>708.30431110612324</v>
      </c>
      <c r="B514" s="202">
        <f t="shared" si="42"/>
        <v>106245.64666591848</v>
      </c>
      <c r="C514" s="181">
        <f t="shared" si="43"/>
        <v>0</v>
      </c>
      <c r="D514" s="203">
        <v>5000</v>
      </c>
      <c r="E514" s="203">
        <v>120</v>
      </c>
      <c r="F514" s="203">
        <v>100</v>
      </c>
      <c r="G514" s="202">
        <f t="shared" si="44"/>
        <v>84996.517332734787</v>
      </c>
      <c r="H514" s="202">
        <f t="shared" si="45"/>
        <v>75830.43111061232</v>
      </c>
      <c r="I514" s="202">
        <f t="shared" si="46"/>
        <v>21249.129333183693</v>
      </c>
      <c r="J514" s="202">
        <f t="shared" si="47"/>
        <v>30415.21555530616</v>
      </c>
    </row>
    <row r="515" spans="1:10" x14ac:dyDescent="0.2">
      <c r="A515" s="228">
        <v>470.55676061220316</v>
      </c>
      <c r="B515" s="202">
        <f t="shared" si="42"/>
        <v>70583.514091830468</v>
      </c>
      <c r="C515" s="181">
        <f t="shared" si="43"/>
        <v>0</v>
      </c>
      <c r="D515" s="203">
        <v>5000</v>
      </c>
      <c r="E515" s="203">
        <v>120</v>
      </c>
      <c r="F515" s="203">
        <v>100</v>
      </c>
      <c r="G515" s="202">
        <f t="shared" si="44"/>
        <v>56466.81127346438</v>
      </c>
      <c r="H515" s="202">
        <f t="shared" si="45"/>
        <v>52055.676061220314</v>
      </c>
      <c r="I515" s="202">
        <f t="shared" si="46"/>
        <v>14116.702818366088</v>
      </c>
      <c r="J515" s="202">
        <f t="shared" si="47"/>
        <v>18527.838030610154</v>
      </c>
    </row>
    <row r="516" spans="1:10" x14ac:dyDescent="0.2">
      <c r="A516" s="228">
        <v>647.47560929855126</v>
      </c>
      <c r="B516" s="202">
        <f t="shared" si="42"/>
        <v>97121.341394782692</v>
      </c>
      <c r="C516" s="181">
        <f t="shared" si="43"/>
        <v>0</v>
      </c>
      <c r="D516" s="203">
        <v>5000</v>
      </c>
      <c r="E516" s="203">
        <v>120</v>
      </c>
      <c r="F516" s="203">
        <v>100</v>
      </c>
      <c r="G516" s="202">
        <f t="shared" si="44"/>
        <v>77697.073115826148</v>
      </c>
      <c r="H516" s="202">
        <f t="shared" si="45"/>
        <v>69747.560929855128</v>
      </c>
      <c r="I516" s="202">
        <f t="shared" si="46"/>
        <v>19424.268278956544</v>
      </c>
      <c r="J516" s="202">
        <f t="shared" si="47"/>
        <v>27373.780464927564</v>
      </c>
    </row>
    <row r="517" spans="1:10" x14ac:dyDescent="0.2">
      <c r="A517" s="228">
        <v>522.56548075124874</v>
      </c>
      <c r="B517" s="202">
        <f t="shared" si="42"/>
        <v>78384.82211268731</v>
      </c>
      <c r="C517" s="181">
        <f t="shared" si="43"/>
        <v>0</v>
      </c>
      <c r="D517" s="203">
        <v>5000</v>
      </c>
      <c r="E517" s="203">
        <v>120</v>
      </c>
      <c r="F517" s="203">
        <v>100</v>
      </c>
      <c r="G517" s="202">
        <f t="shared" si="44"/>
        <v>62707.857690149845</v>
      </c>
      <c r="H517" s="202">
        <f t="shared" si="45"/>
        <v>57256.548075124876</v>
      </c>
      <c r="I517" s="202">
        <f t="shared" si="46"/>
        <v>15676.964422537465</v>
      </c>
      <c r="J517" s="202">
        <f t="shared" si="47"/>
        <v>21128.274037562434</v>
      </c>
    </row>
    <row r="518" spans="1:10" x14ac:dyDescent="0.2">
      <c r="A518" s="228">
        <v>558.03498623801158</v>
      </c>
      <c r="B518" s="202">
        <f t="shared" si="42"/>
        <v>83705.247935701744</v>
      </c>
      <c r="C518" s="181">
        <f t="shared" si="43"/>
        <v>0</v>
      </c>
      <c r="D518" s="203">
        <v>5000</v>
      </c>
      <c r="E518" s="203">
        <v>120</v>
      </c>
      <c r="F518" s="203">
        <v>100</v>
      </c>
      <c r="G518" s="202">
        <f t="shared" si="44"/>
        <v>66964.198348561389</v>
      </c>
      <c r="H518" s="202">
        <f t="shared" si="45"/>
        <v>60803.498623801155</v>
      </c>
      <c r="I518" s="202">
        <f t="shared" si="46"/>
        <v>16741.049587140355</v>
      </c>
      <c r="J518" s="202">
        <f t="shared" si="47"/>
        <v>22901.749311900589</v>
      </c>
    </row>
    <row r="519" spans="1:10" x14ac:dyDescent="0.2">
      <c r="A519" s="228">
        <v>294.01370226126801</v>
      </c>
      <c r="B519" s="202">
        <f t="shared" si="42"/>
        <v>44102.055339190199</v>
      </c>
      <c r="C519" s="181">
        <f t="shared" si="43"/>
        <v>0</v>
      </c>
      <c r="D519" s="203">
        <v>5000</v>
      </c>
      <c r="E519" s="203">
        <v>120</v>
      </c>
      <c r="F519" s="203">
        <v>100</v>
      </c>
      <c r="G519" s="202">
        <f t="shared" si="44"/>
        <v>35281.644271352161</v>
      </c>
      <c r="H519" s="202">
        <f t="shared" si="45"/>
        <v>34401.370226126804</v>
      </c>
      <c r="I519" s="202">
        <f t="shared" si="46"/>
        <v>8820.4110678380384</v>
      </c>
      <c r="J519" s="202">
        <f t="shared" si="47"/>
        <v>9700.685113063395</v>
      </c>
    </row>
    <row r="520" spans="1:10" x14ac:dyDescent="0.2">
      <c r="A520" s="228">
        <v>488.29390513165572</v>
      </c>
      <c r="B520" s="202">
        <f t="shared" si="42"/>
        <v>73244.085769748359</v>
      </c>
      <c r="C520" s="181">
        <f t="shared" si="43"/>
        <v>0</v>
      </c>
      <c r="D520" s="203">
        <v>5000</v>
      </c>
      <c r="E520" s="203">
        <v>120</v>
      </c>
      <c r="F520" s="203">
        <v>100</v>
      </c>
      <c r="G520" s="202">
        <f t="shared" si="44"/>
        <v>58595.26861579869</v>
      </c>
      <c r="H520" s="202">
        <f t="shared" si="45"/>
        <v>53829.39051316557</v>
      </c>
      <c r="I520" s="202">
        <f t="shared" si="46"/>
        <v>14648.817153949669</v>
      </c>
      <c r="J520" s="202">
        <f t="shared" si="47"/>
        <v>19414.695256582789</v>
      </c>
    </row>
    <row r="521" spans="1:10" x14ac:dyDescent="0.2">
      <c r="A521" s="228">
        <v>555.66354773736725</v>
      </c>
      <c r="B521" s="202">
        <f t="shared" si="42"/>
        <v>83349.532160605086</v>
      </c>
      <c r="C521" s="181">
        <f t="shared" si="43"/>
        <v>0</v>
      </c>
      <c r="D521" s="203">
        <v>5000</v>
      </c>
      <c r="E521" s="203">
        <v>120</v>
      </c>
      <c r="F521" s="203">
        <v>100</v>
      </c>
      <c r="G521" s="202">
        <f t="shared" si="44"/>
        <v>66679.625728484069</v>
      </c>
      <c r="H521" s="202">
        <f t="shared" si="45"/>
        <v>60566.354773736726</v>
      </c>
      <c r="I521" s="202">
        <f t="shared" si="46"/>
        <v>16669.906432121017</v>
      </c>
      <c r="J521" s="202">
        <f t="shared" si="47"/>
        <v>22783.177386868359</v>
      </c>
    </row>
    <row r="522" spans="1:10" x14ac:dyDescent="0.2">
      <c r="A522" s="228">
        <v>637.24682193121259</v>
      </c>
      <c r="B522" s="202">
        <f t="shared" si="42"/>
        <v>95587.023289681892</v>
      </c>
      <c r="C522" s="181">
        <f t="shared" si="43"/>
        <v>0</v>
      </c>
      <c r="D522" s="203">
        <v>5000</v>
      </c>
      <c r="E522" s="203">
        <v>120</v>
      </c>
      <c r="F522" s="203">
        <v>100</v>
      </c>
      <c r="G522" s="202">
        <f t="shared" si="44"/>
        <v>76469.618631745514</v>
      </c>
      <c r="H522" s="202">
        <f t="shared" si="45"/>
        <v>68724.682193121262</v>
      </c>
      <c r="I522" s="202">
        <f t="shared" si="46"/>
        <v>19117.404657936378</v>
      </c>
      <c r="J522" s="202">
        <f t="shared" si="47"/>
        <v>26862.341096560631</v>
      </c>
    </row>
    <row r="523" spans="1:10" x14ac:dyDescent="0.2">
      <c r="A523" s="228">
        <v>207.33619789003217</v>
      </c>
      <c r="B523" s="202">
        <f t="shared" si="42"/>
        <v>31100.429683504826</v>
      </c>
      <c r="C523" s="181">
        <f t="shared" si="43"/>
        <v>0</v>
      </c>
      <c r="D523" s="203">
        <v>5000</v>
      </c>
      <c r="E523" s="203">
        <v>120</v>
      </c>
      <c r="F523" s="203">
        <v>100</v>
      </c>
      <c r="G523" s="202">
        <f t="shared" si="44"/>
        <v>24880.343746803861</v>
      </c>
      <c r="H523" s="202">
        <f t="shared" si="45"/>
        <v>25733.619789003216</v>
      </c>
      <c r="I523" s="202">
        <f t="shared" si="46"/>
        <v>6220.0859367009652</v>
      </c>
      <c r="J523" s="202">
        <f t="shared" si="47"/>
        <v>5366.80989450161</v>
      </c>
    </row>
    <row r="524" spans="1:10" x14ac:dyDescent="0.2">
      <c r="A524" s="228">
        <v>499.4779377707643</v>
      </c>
      <c r="B524" s="202">
        <f t="shared" si="42"/>
        <v>74921.690665614646</v>
      </c>
      <c r="C524" s="181">
        <f t="shared" si="43"/>
        <v>0</v>
      </c>
      <c r="D524" s="203">
        <v>5000</v>
      </c>
      <c r="E524" s="203">
        <v>120</v>
      </c>
      <c r="F524" s="203">
        <v>100</v>
      </c>
      <c r="G524" s="202">
        <f t="shared" si="44"/>
        <v>59937.352532491714</v>
      </c>
      <c r="H524" s="202">
        <f t="shared" si="45"/>
        <v>54947.793777076433</v>
      </c>
      <c r="I524" s="202">
        <f t="shared" si="46"/>
        <v>14984.338133122932</v>
      </c>
      <c r="J524" s="202">
        <f t="shared" si="47"/>
        <v>19973.896888538213</v>
      </c>
    </row>
    <row r="525" spans="1:10" x14ac:dyDescent="0.2">
      <c r="A525" s="228">
        <v>725.70011323583321</v>
      </c>
      <c r="B525" s="202">
        <f t="shared" ref="B525:B588" si="48">A525*$B$4</f>
        <v>108855.01698537498</v>
      </c>
      <c r="C525" s="181">
        <f t="shared" ref="C525:C588" si="49">$B$6</f>
        <v>0</v>
      </c>
      <c r="D525" s="203">
        <v>5000</v>
      </c>
      <c r="E525" s="203">
        <v>120</v>
      </c>
      <c r="F525" s="203">
        <v>100</v>
      </c>
      <c r="G525" s="202">
        <f t="shared" ref="G525:G588" si="50">C525+ (E525*A525)</f>
        <v>87084.013588299989</v>
      </c>
      <c r="H525" s="202">
        <f t="shared" ref="H525:H588" si="51">D525+(F525*A525)</f>
        <v>77570.011323583327</v>
      </c>
      <c r="I525" s="202">
        <f t="shared" ref="I525:I588" si="52">B525-G525</f>
        <v>21771.003397074994</v>
      </c>
      <c r="J525" s="202">
        <f t="shared" ref="J525:J588" si="53">B525-H525</f>
        <v>31285.005661791656</v>
      </c>
    </row>
    <row r="526" spans="1:10" x14ac:dyDescent="0.2">
      <c r="A526" s="228">
        <v>641.80315464819</v>
      </c>
      <c r="B526" s="202">
        <f t="shared" si="48"/>
        <v>96270.473197228494</v>
      </c>
      <c r="C526" s="181">
        <f t="shared" si="49"/>
        <v>0</v>
      </c>
      <c r="D526" s="203">
        <v>5000</v>
      </c>
      <c r="E526" s="203">
        <v>120</v>
      </c>
      <c r="F526" s="203">
        <v>100</v>
      </c>
      <c r="G526" s="202">
        <f t="shared" si="50"/>
        <v>77016.378557782795</v>
      </c>
      <c r="H526" s="202">
        <f t="shared" si="51"/>
        <v>69180.315464818996</v>
      </c>
      <c r="I526" s="202">
        <f t="shared" si="52"/>
        <v>19254.094639445699</v>
      </c>
      <c r="J526" s="202">
        <f t="shared" si="53"/>
        <v>27090.157732409498</v>
      </c>
    </row>
    <row r="527" spans="1:10" x14ac:dyDescent="0.2">
      <c r="A527" s="228">
        <v>585.62017212883575</v>
      </c>
      <c r="B527" s="202">
        <f t="shared" si="48"/>
        <v>87843.025819325369</v>
      </c>
      <c r="C527" s="181">
        <f t="shared" si="49"/>
        <v>0</v>
      </c>
      <c r="D527" s="203">
        <v>5000</v>
      </c>
      <c r="E527" s="203">
        <v>120</v>
      </c>
      <c r="F527" s="203">
        <v>100</v>
      </c>
      <c r="G527" s="202">
        <f t="shared" si="50"/>
        <v>70274.420655460286</v>
      </c>
      <c r="H527" s="202">
        <f t="shared" si="51"/>
        <v>63562.017212883577</v>
      </c>
      <c r="I527" s="202">
        <f t="shared" si="52"/>
        <v>17568.605163865082</v>
      </c>
      <c r="J527" s="202">
        <f t="shared" si="53"/>
        <v>24281.008606441792</v>
      </c>
    </row>
    <row r="528" spans="1:10" x14ac:dyDescent="0.2">
      <c r="A528" s="228">
        <v>718.2329693428394</v>
      </c>
      <c r="B528" s="202">
        <f t="shared" si="48"/>
        <v>107734.94540142591</v>
      </c>
      <c r="C528" s="181">
        <f t="shared" si="49"/>
        <v>0</v>
      </c>
      <c r="D528" s="203">
        <v>5000</v>
      </c>
      <c r="E528" s="203">
        <v>120</v>
      </c>
      <c r="F528" s="203">
        <v>100</v>
      </c>
      <c r="G528" s="202">
        <f t="shared" si="50"/>
        <v>86187.956321140722</v>
      </c>
      <c r="H528" s="202">
        <f t="shared" si="51"/>
        <v>76823.296934283935</v>
      </c>
      <c r="I528" s="202">
        <f t="shared" si="52"/>
        <v>21546.989080285188</v>
      </c>
      <c r="J528" s="202">
        <f t="shared" si="53"/>
        <v>30911.648467141975</v>
      </c>
    </row>
    <row r="529" spans="1:10" x14ac:dyDescent="0.2">
      <c r="A529" s="228">
        <v>541.51574510220235</v>
      </c>
      <c r="B529" s="202">
        <f t="shared" si="48"/>
        <v>81227.361765330352</v>
      </c>
      <c r="C529" s="181">
        <f t="shared" si="49"/>
        <v>0</v>
      </c>
      <c r="D529" s="203">
        <v>5000</v>
      </c>
      <c r="E529" s="203">
        <v>120</v>
      </c>
      <c r="F529" s="203">
        <v>100</v>
      </c>
      <c r="G529" s="202">
        <f t="shared" si="50"/>
        <v>64981.889412264281</v>
      </c>
      <c r="H529" s="202">
        <f t="shared" si="51"/>
        <v>59151.574510220235</v>
      </c>
      <c r="I529" s="202">
        <f t="shared" si="52"/>
        <v>16245.47235306607</v>
      </c>
      <c r="J529" s="202">
        <f t="shared" si="53"/>
        <v>22075.787255110117</v>
      </c>
    </row>
    <row r="530" spans="1:10" x14ac:dyDescent="0.2">
      <c r="A530" s="228">
        <v>455.12793271575492</v>
      </c>
      <c r="B530" s="202">
        <f t="shared" si="48"/>
        <v>68269.189907363238</v>
      </c>
      <c r="C530" s="181">
        <f t="shared" si="49"/>
        <v>0</v>
      </c>
      <c r="D530" s="203">
        <v>5000</v>
      </c>
      <c r="E530" s="203">
        <v>120</v>
      </c>
      <c r="F530" s="203">
        <v>100</v>
      </c>
      <c r="G530" s="202">
        <f t="shared" si="50"/>
        <v>54615.351925890587</v>
      </c>
      <c r="H530" s="202">
        <f t="shared" si="51"/>
        <v>50512.793271575494</v>
      </c>
      <c r="I530" s="202">
        <f t="shared" si="52"/>
        <v>13653.83798147265</v>
      </c>
      <c r="J530" s="202">
        <f t="shared" si="53"/>
        <v>17756.396635787743</v>
      </c>
    </row>
    <row r="531" spans="1:10" x14ac:dyDescent="0.2">
      <c r="A531" s="228">
        <v>535.16515369301896</v>
      </c>
      <c r="B531" s="202">
        <f t="shared" si="48"/>
        <v>80274.773053952842</v>
      </c>
      <c r="C531" s="181">
        <f t="shared" si="49"/>
        <v>0</v>
      </c>
      <c r="D531" s="203">
        <v>5000</v>
      </c>
      <c r="E531" s="203">
        <v>120</v>
      </c>
      <c r="F531" s="203">
        <v>100</v>
      </c>
      <c r="G531" s="202">
        <f t="shared" si="50"/>
        <v>64219.818443162279</v>
      </c>
      <c r="H531" s="202">
        <f t="shared" si="51"/>
        <v>58516.515369301895</v>
      </c>
      <c r="I531" s="202">
        <f t="shared" si="52"/>
        <v>16054.954610790563</v>
      </c>
      <c r="J531" s="202">
        <f t="shared" si="53"/>
        <v>21758.257684650947</v>
      </c>
    </row>
    <row r="532" spans="1:10" x14ac:dyDescent="0.2">
      <c r="A532" s="228">
        <v>520.73811857064163</v>
      </c>
      <c r="B532" s="202">
        <f t="shared" si="48"/>
        <v>78110.717785596251</v>
      </c>
      <c r="C532" s="181">
        <f t="shared" si="49"/>
        <v>0</v>
      </c>
      <c r="D532" s="203">
        <v>5000</v>
      </c>
      <c r="E532" s="203">
        <v>120</v>
      </c>
      <c r="F532" s="203">
        <v>100</v>
      </c>
      <c r="G532" s="202">
        <f t="shared" si="50"/>
        <v>62488.574228476995</v>
      </c>
      <c r="H532" s="202">
        <f t="shared" si="51"/>
        <v>57073.81185706416</v>
      </c>
      <c r="I532" s="202">
        <f t="shared" si="52"/>
        <v>15622.143557119256</v>
      </c>
      <c r="J532" s="202">
        <f t="shared" si="53"/>
        <v>21036.905928532091</v>
      </c>
    </row>
    <row r="533" spans="1:10" x14ac:dyDescent="0.2">
      <c r="A533" s="228">
        <v>445.55881677454283</v>
      </c>
      <c r="B533" s="202">
        <f t="shared" si="48"/>
        <v>66833.822516181419</v>
      </c>
      <c r="C533" s="181">
        <f t="shared" si="49"/>
        <v>0</v>
      </c>
      <c r="D533" s="203">
        <v>5000</v>
      </c>
      <c r="E533" s="203">
        <v>120</v>
      </c>
      <c r="F533" s="203">
        <v>100</v>
      </c>
      <c r="G533" s="202">
        <f t="shared" si="50"/>
        <v>53467.058012945141</v>
      </c>
      <c r="H533" s="202">
        <f t="shared" si="51"/>
        <v>49555.881677454287</v>
      </c>
      <c r="I533" s="202">
        <f t="shared" si="52"/>
        <v>13366.764503236278</v>
      </c>
      <c r="J533" s="202">
        <f t="shared" si="53"/>
        <v>17277.940838727132</v>
      </c>
    </row>
    <row r="534" spans="1:10" x14ac:dyDescent="0.2">
      <c r="A534" s="228">
        <v>507.03352974123953</v>
      </c>
      <c r="B534" s="202">
        <f t="shared" si="48"/>
        <v>76055.029461185928</v>
      </c>
      <c r="C534" s="181">
        <f t="shared" si="49"/>
        <v>0</v>
      </c>
      <c r="D534" s="203">
        <v>5000</v>
      </c>
      <c r="E534" s="203">
        <v>120</v>
      </c>
      <c r="F534" s="203">
        <v>100</v>
      </c>
      <c r="G534" s="202">
        <f t="shared" si="50"/>
        <v>60844.023568948745</v>
      </c>
      <c r="H534" s="202">
        <f t="shared" si="51"/>
        <v>55703.352974123954</v>
      </c>
      <c r="I534" s="202">
        <f t="shared" si="52"/>
        <v>15211.005892237183</v>
      </c>
      <c r="J534" s="202">
        <f t="shared" si="53"/>
        <v>20351.676487061974</v>
      </c>
    </row>
    <row r="535" spans="1:10" x14ac:dyDescent="0.2">
      <c r="A535" s="228">
        <v>512.53436101252885</v>
      </c>
      <c r="B535" s="202">
        <f t="shared" si="48"/>
        <v>76880.154151879324</v>
      </c>
      <c r="C535" s="181">
        <f t="shared" si="49"/>
        <v>0</v>
      </c>
      <c r="D535" s="203">
        <v>5000</v>
      </c>
      <c r="E535" s="203">
        <v>120</v>
      </c>
      <c r="F535" s="203">
        <v>100</v>
      </c>
      <c r="G535" s="202">
        <f t="shared" si="50"/>
        <v>61504.123321503459</v>
      </c>
      <c r="H535" s="202">
        <f t="shared" si="51"/>
        <v>56253.436101252883</v>
      </c>
      <c r="I535" s="202">
        <f t="shared" si="52"/>
        <v>15376.030830375865</v>
      </c>
      <c r="J535" s="202">
        <f t="shared" si="53"/>
        <v>20626.718050626441</v>
      </c>
    </row>
    <row r="536" spans="1:10" x14ac:dyDescent="0.2">
      <c r="A536" s="228">
        <v>565.00553757185378</v>
      </c>
      <c r="B536" s="202">
        <f t="shared" si="48"/>
        <v>84750.830635778068</v>
      </c>
      <c r="C536" s="181">
        <f t="shared" si="49"/>
        <v>0</v>
      </c>
      <c r="D536" s="203">
        <v>5000</v>
      </c>
      <c r="E536" s="203">
        <v>120</v>
      </c>
      <c r="F536" s="203">
        <v>100</v>
      </c>
      <c r="G536" s="202">
        <f t="shared" si="50"/>
        <v>67800.66450862246</v>
      </c>
      <c r="H536" s="202">
        <f t="shared" si="51"/>
        <v>61500.553757185378</v>
      </c>
      <c r="I536" s="202">
        <f t="shared" si="52"/>
        <v>16950.166127155608</v>
      </c>
      <c r="J536" s="202">
        <f t="shared" si="53"/>
        <v>23250.276878592689</v>
      </c>
    </row>
    <row r="537" spans="1:10" x14ac:dyDescent="0.2">
      <c r="A537" s="228">
        <v>448.06997014585414</v>
      </c>
      <c r="B537" s="202">
        <f t="shared" si="48"/>
        <v>67210.495521878125</v>
      </c>
      <c r="C537" s="181">
        <f t="shared" si="49"/>
        <v>0</v>
      </c>
      <c r="D537" s="203">
        <v>5000</v>
      </c>
      <c r="E537" s="203">
        <v>120</v>
      </c>
      <c r="F537" s="203">
        <v>100</v>
      </c>
      <c r="G537" s="202">
        <f t="shared" si="50"/>
        <v>53768.396417502496</v>
      </c>
      <c r="H537" s="202">
        <f t="shared" si="51"/>
        <v>49806.997014585417</v>
      </c>
      <c r="I537" s="202">
        <f t="shared" si="52"/>
        <v>13442.099104375629</v>
      </c>
      <c r="J537" s="202">
        <f t="shared" si="53"/>
        <v>17403.498507292708</v>
      </c>
    </row>
    <row r="538" spans="1:10" x14ac:dyDescent="0.2">
      <c r="A538" s="228">
        <v>711.9882413707619</v>
      </c>
      <c r="B538" s="202">
        <f t="shared" si="48"/>
        <v>106798.23620561429</v>
      </c>
      <c r="C538" s="181">
        <f t="shared" si="49"/>
        <v>0</v>
      </c>
      <c r="D538" s="203">
        <v>5000</v>
      </c>
      <c r="E538" s="203">
        <v>120</v>
      </c>
      <c r="F538" s="203">
        <v>100</v>
      </c>
      <c r="G538" s="202">
        <f t="shared" si="50"/>
        <v>85438.588964491428</v>
      </c>
      <c r="H538" s="202">
        <f t="shared" si="51"/>
        <v>76198.824137076183</v>
      </c>
      <c r="I538" s="202">
        <f t="shared" si="52"/>
        <v>21359.647241122861</v>
      </c>
      <c r="J538" s="202">
        <f t="shared" si="53"/>
        <v>30599.412068538106</v>
      </c>
    </row>
    <row r="539" spans="1:10" x14ac:dyDescent="0.2">
      <c r="A539" s="228">
        <v>586.37271839490757</v>
      </c>
      <c r="B539" s="202">
        <f t="shared" si="48"/>
        <v>87955.907759236128</v>
      </c>
      <c r="C539" s="181">
        <f t="shared" si="49"/>
        <v>0</v>
      </c>
      <c r="D539" s="203">
        <v>5000</v>
      </c>
      <c r="E539" s="203">
        <v>120</v>
      </c>
      <c r="F539" s="203">
        <v>100</v>
      </c>
      <c r="G539" s="202">
        <f t="shared" si="50"/>
        <v>70364.726207388914</v>
      </c>
      <c r="H539" s="202">
        <f t="shared" si="51"/>
        <v>63637.271839490757</v>
      </c>
      <c r="I539" s="202">
        <f t="shared" si="52"/>
        <v>17591.181551847214</v>
      </c>
      <c r="J539" s="202">
        <f t="shared" si="53"/>
        <v>24318.635919745371</v>
      </c>
    </row>
    <row r="540" spans="1:10" x14ac:dyDescent="0.2">
      <c r="A540" s="228">
        <v>766.27806321078822</v>
      </c>
      <c r="B540" s="202">
        <f t="shared" si="48"/>
        <v>114941.70948161824</v>
      </c>
      <c r="C540" s="181">
        <f t="shared" si="49"/>
        <v>0</v>
      </c>
      <c r="D540" s="203">
        <v>5000</v>
      </c>
      <c r="E540" s="203">
        <v>120</v>
      </c>
      <c r="F540" s="203">
        <v>100</v>
      </c>
      <c r="G540" s="202">
        <f t="shared" si="50"/>
        <v>91953.367585294589</v>
      </c>
      <c r="H540" s="202">
        <f t="shared" si="51"/>
        <v>81627.806321078824</v>
      </c>
      <c r="I540" s="202">
        <f t="shared" si="52"/>
        <v>22988.341896323647</v>
      </c>
      <c r="J540" s="202">
        <f t="shared" si="53"/>
        <v>33313.903160539412</v>
      </c>
    </row>
    <row r="541" spans="1:10" x14ac:dyDescent="0.2">
      <c r="A541" s="228">
        <v>435.40838371748498</v>
      </c>
      <c r="B541" s="202">
        <f t="shared" si="48"/>
        <v>65311.257557622746</v>
      </c>
      <c r="C541" s="181">
        <f t="shared" si="49"/>
        <v>0</v>
      </c>
      <c r="D541" s="203">
        <v>5000</v>
      </c>
      <c r="E541" s="203">
        <v>120</v>
      </c>
      <c r="F541" s="203">
        <v>100</v>
      </c>
      <c r="G541" s="202">
        <f t="shared" si="50"/>
        <v>52249.006046098199</v>
      </c>
      <c r="H541" s="202">
        <f t="shared" si="51"/>
        <v>48540.838371748498</v>
      </c>
      <c r="I541" s="202">
        <f t="shared" si="52"/>
        <v>13062.251511524548</v>
      </c>
      <c r="J541" s="202">
        <f t="shared" si="53"/>
        <v>16770.419185874249</v>
      </c>
    </row>
    <row r="542" spans="1:10" x14ac:dyDescent="0.2">
      <c r="A542" s="228">
        <v>308.70513976956954</v>
      </c>
      <c r="B542" s="202">
        <f t="shared" si="48"/>
        <v>46305.770965435433</v>
      </c>
      <c r="C542" s="181">
        <f t="shared" si="49"/>
        <v>0</v>
      </c>
      <c r="D542" s="203">
        <v>5000</v>
      </c>
      <c r="E542" s="203">
        <v>120</v>
      </c>
      <c r="F542" s="203">
        <v>100</v>
      </c>
      <c r="G542" s="202">
        <f t="shared" si="50"/>
        <v>37044.616772348345</v>
      </c>
      <c r="H542" s="202">
        <f t="shared" si="51"/>
        <v>35870.513976956951</v>
      </c>
      <c r="I542" s="202">
        <f t="shared" si="52"/>
        <v>9261.1541930870881</v>
      </c>
      <c r="J542" s="202">
        <f t="shared" si="53"/>
        <v>10435.256988478483</v>
      </c>
    </row>
    <row r="543" spans="1:10" x14ac:dyDescent="0.2">
      <c r="A543" s="228">
        <v>207.28410715576453</v>
      </c>
      <c r="B543" s="202">
        <f t="shared" si="48"/>
        <v>31092.616073364679</v>
      </c>
      <c r="C543" s="181">
        <f t="shared" si="49"/>
        <v>0</v>
      </c>
      <c r="D543" s="203">
        <v>5000</v>
      </c>
      <c r="E543" s="203">
        <v>120</v>
      </c>
      <c r="F543" s="203">
        <v>100</v>
      </c>
      <c r="G543" s="202">
        <f t="shared" si="50"/>
        <v>24874.092858691743</v>
      </c>
      <c r="H543" s="202">
        <f t="shared" si="51"/>
        <v>25728.410715576454</v>
      </c>
      <c r="I543" s="202">
        <f t="shared" si="52"/>
        <v>6218.5232146729359</v>
      </c>
      <c r="J543" s="202">
        <f t="shared" si="53"/>
        <v>5364.2053577882252</v>
      </c>
    </row>
    <row r="544" spans="1:10" x14ac:dyDescent="0.2">
      <c r="A544" s="228">
        <v>223.98896693437777</v>
      </c>
      <c r="B544" s="202">
        <f t="shared" si="48"/>
        <v>33598.345040156666</v>
      </c>
      <c r="C544" s="181">
        <f t="shared" si="49"/>
        <v>0</v>
      </c>
      <c r="D544" s="203">
        <v>5000</v>
      </c>
      <c r="E544" s="203">
        <v>120</v>
      </c>
      <c r="F544" s="203">
        <v>100</v>
      </c>
      <c r="G544" s="202">
        <f t="shared" si="50"/>
        <v>26878.676032125331</v>
      </c>
      <c r="H544" s="202">
        <f t="shared" si="51"/>
        <v>27398.896693437779</v>
      </c>
      <c r="I544" s="202">
        <f t="shared" si="52"/>
        <v>6719.6690080313347</v>
      </c>
      <c r="J544" s="202">
        <f t="shared" si="53"/>
        <v>6199.4483467188875</v>
      </c>
    </row>
    <row r="545" spans="1:10" x14ac:dyDescent="0.2">
      <c r="A545" s="228">
        <v>782.56726608731185</v>
      </c>
      <c r="B545" s="202">
        <f t="shared" si="48"/>
        <v>117385.08991309677</v>
      </c>
      <c r="C545" s="181">
        <f t="shared" si="49"/>
        <v>0</v>
      </c>
      <c r="D545" s="203">
        <v>5000</v>
      </c>
      <c r="E545" s="203">
        <v>120</v>
      </c>
      <c r="F545" s="203">
        <v>100</v>
      </c>
      <c r="G545" s="202">
        <f t="shared" si="50"/>
        <v>93908.071930477425</v>
      </c>
      <c r="H545" s="202">
        <f t="shared" si="51"/>
        <v>83256.726608731187</v>
      </c>
      <c r="I545" s="202">
        <f t="shared" si="52"/>
        <v>23477.017982619349</v>
      </c>
      <c r="J545" s="202">
        <f t="shared" si="53"/>
        <v>34128.363304365586</v>
      </c>
    </row>
    <row r="546" spans="1:10" x14ac:dyDescent="0.2">
      <c r="A546" s="228">
        <v>608.04112945126417</v>
      </c>
      <c r="B546" s="202">
        <f t="shared" si="48"/>
        <v>91206.169417689627</v>
      </c>
      <c r="C546" s="181">
        <f t="shared" si="49"/>
        <v>0</v>
      </c>
      <c r="D546" s="203">
        <v>5000</v>
      </c>
      <c r="E546" s="203">
        <v>120</v>
      </c>
      <c r="F546" s="203">
        <v>100</v>
      </c>
      <c r="G546" s="202">
        <f t="shared" si="50"/>
        <v>72964.935534151708</v>
      </c>
      <c r="H546" s="202">
        <f t="shared" si="51"/>
        <v>65804.112945126413</v>
      </c>
      <c r="I546" s="202">
        <f t="shared" si="52"/>
        <v>18241.23388353792</v>
      </c>
      <c r="J546" s="202">
        <f t="shared" si="53"/>
        <v>25402.056472563214</v>
      </c>
    </row>
    <row r="547" spans="1:10" x14ac:dyDescent="0.2">
      <c r="A547" s="228">
        <v>747.26268739777743</v>
      </c>
      <c r="B547" s="202">
        <f t="shared" si="48"/>
        <v>112089.40310966661</v>
      </c>
      <c r="C547" s="181">
        <f t="shared" si="49"/>
        <v>0</v>
      </c>
      <c r="D547" s="203">
        <v>5000</v>
      </c>
      <c r="E547" s="203">
        <v>120</v>
      </c>
      <c r="F547" s="203">
        <v>100</v>
      </c>
      <c r="G547" s="202">
        <f t="shared" si="50"/>
        <v>89671.522487733295</v>
      </c>
      <c r="H547" s="202">
        <f t="shared" si="51"/>
        <v>79726.268739777748</v>
      </c>
      <c r="I547" s="202">
        <f t="shared" si="52"/>
        <v>22417.88062193332</v>
      </c>
      <c r="J547" s="202">
        <f t="shared" si="53"/>
        <v>32363.134369888867</v>
      </c>
    </row>
    <row r="548" spans="1:10" x14ac:dyDescent="0.2">
      <c r="A548" s="228">
        <v>643.98709444514805</v>
      </c>
      <c r="B548" s="202">
        <f t="shared" si="48"/>
        <v>96598.064166772208</v>
      </c>
      <c r="C548" s="181">
        <f t="shared" si="49"/>
        <v>0</v>
      </c>
      <c r="D548" s="203">
        <v>5000</v>
      </c>
      <c r="E548" s="203">
        <v>120</v>
      </c>
      <c r="F548" s="203">
        <v>100</v>
      </c>
      <c r="G548" s="202">
        <f t="shared" si="50"/>
        <v>77278.451333417761</v>
      </c>
      <c r="H548" s="202">
        <f t="shared" si="51"/>
        <v>69398.709444514796</v>
      </c>
      <c r="I548" s="202">
        <f t="shared" si="52"/>
        <v>19319.612833354448</v>
      </c>
      <c r="J548" s="202">
        <f t="shared" si="53"/>
        <v>27199.354722257413</v>
      </c>
    </row>
    <row r="549" spans="1:10" x14ac:dyDescent="0.2">
      <c r="A549" s="228">
        <v>691.09633960346514</v>
      </c>
      <c r="B549" s="202">
        <f t="shared" si="48"/>
        <v>103664.45094051978</v>
      </c>
      <c r="C549" s="181">
        <f t="shared" si="49"/>
        <v>0</v>
      </c>
      <c r="D549" s="203">
        <v>5000</v>
      </c>
      <c r="E549" s="203">
        <v>120</v>
      </c>
      <c r="F549" s="203">
        <v>100</v>
      </c>
      <c r="G549" s="202">
        <f t="shared" si="50"/>
        <v>82931.560752415811</v>
      </c>
      <c r="H549" s="202">
        <f t="shared" si="51"/>
        <v>74109.633960346517</v>
      </c>
      <c r="I549" s="202">
        <f t="shared" si="52"/>
        <v>20732.890188103964</v>
      </c>
      <c r="J549" s="202">
        <f t="shared" si="53"/>
        <v>29554.816980173258</v>
      </c>
    </row>
    <row r="550" spans="1:10" x14ac:dyDescent="0.2">
      <c r="A550" s="228">
        <v>456.17971543976091</v>
      </c>
      <c r="B550" s="202">
        <f t="shared" si="48"/>
        <v>68426.95731596413</v>
      </c>
      <c r="C550" s="181">
        <f t="shared" si="49"/>
        <v>0</v>
      </c>
      <c r="D550" s="203">
        <v>5000</v>
      </c>
      <c r="E550" s="203">
        <v>120</v>
      </c>
      <c r="F550" s="203">
        <v>100</v>
      </c>
      <c r="G550" s="202">
        <f t="shared" si="50"/>
        <v>54741.565852771309</v>
      </c>
      <c r="H550" s="202">
        <f t="shared" si="51"/>
        <v>50617.971543976091</v>
      </c>
      <c r="I550" s="202">
        <f t="shared" si="52"/>
        <v>13685.39146319282</v>
      </c>
      <c r="J550" s="202">
        <f t="shared" si="53"/>
        <v>17808.985771988038</v>
      </c>
    </row>
    <row r="551" spans="1:10" x14ac:dyDescent="0.2">
      <c r="A551" s="228">
        <v>212.47739606186627</v>
      </c>
      <c r="B551" s="202">
        <f t="shared" si="48"/>
        <v>31871.609409279939</v>
      </c>
      <c r="C551" s="181">
        <f t="shared" si="49"/>
        <v>0</v>
      </c>
      <c r="D551" s="203">
        <v>5000</v>
      </c>
      <c r="E551" s="203">
        <v>120</v>
      </c>
      <c r="F551" s="203">
        <v>100</v>
      </c>
      <c r="G551" s="202">
        <f t="shared" si="50"/>
        <v>25497.287527423952</v>
      </c>
      <c r="H551" s="202">
        <f t="shared" si="51"/>
        <v>26247.739606186627</v>
      </c>
      <c r="I551" s="202">
        <f t="shared" si="52"/>
        <v>6374.3218818559872</v>
      </c>
      <c r="J551" s="202">
        <f t="shared" si="53"/>
        <v>5623.8698030933119</v>
      </c>
    </row>
    <row r="552" spans="1:10" x14ac:dyDescent="0.2">
      <c r="A552" s="228">
        <v>507.59561178628149</v>
      </c>
      <c r="B552" s="202">
        <f t="shared" si="48"/>
        <v>76139.341767942227</v>
      </c>
      <c r="C552" s="181">
        <f t="shared" si="49"/>
        <v>0</v>
      </c>
      <c r="D552" s="203">
        <v>5000</v>
      </c>
      <c r="E552" s="203">
        <v>120</v>
      </c>
      <c r="F552" s="203">
        <v>100</v>
      </c>
      <c r="G552" s="202">
        <f t="shared" si="50"/>
        <v>60911.473414353779</v>
      </c>
      <c r="H552" s="202">
        <f t="shared" si="51"/>
        <v>55759.561178628152</v>
      </c>
      <c r="I552" s="202">
        <f t="shared" si="52"/>
        <v>15227.868353588448</v>
      </c>
      <c r="J552" s="202">
        <f t="shared" si="53"/>
        <v>20379.780589314076</v>
      </c>
    </row>
    <row r="553" spans="1:10" x14ac:dyDescent="0.2">
      <c r="A553" s="228">
        <v>359.44729203332554</v>
      </c>
      <c r="B553" s="202">
        <f t="shared" si="48"/>
        <v>53917.093804998833</v>
      </c>
      <c r="C553" s="181">
        <f t="shared" si="49"/>
        <v>0</v>
      </c>
      <c r="D553" s="203">
        <v>5000</v>
      </c>
      <c r="E553" s="203">
        <v>120</v>
      </c>
      <c r="F553" s="203">
        <v>100</v>
      </c>
      <c r="G553" s="202">
        <f t="shared" si="50"/>
        <v>43133.675043999065</v>
      </c>
      <c r="H553" s="202">
        <f t="shared" si="51"/>
        <v>40944.72920333255</v>
      </c>
      <c r="I553" s="202">
        <f t="shared" si="52"/>
        <v>10783.418760999768</v>
      </c>
      <c r="J553" s="202">
        <f t="shared" si="53"/>
        <v>12972.364601666282</v>
      </c>
    </row>
    <row r="554" spans="1:10" x14ac:dyDescent="0.2">
      <c r="A554" s="228">
        <v>430.63720410253723</v>
      </c>
      <c r="B554" s="202">
        <f t="shared" si="48"/>
        <v>64595.580615380582</v>
      </c>
      <c r="C554" s="181">
        <f t="shared" si="49"/>
        <v>0</v>
      </c>
      <c r="D554" s="203">
        <v>5000</v>
      </c>
      <c r="E554" s="203">
        <v>120</v>
      </c>
      <c r="F554" s="203">
        <v>100</v>
      </c>
      <c r="G554" s="202">
        <f t="shared" si="50"/>
        <v>51676.464492304469</v>
      </c>
      <c r="H554" s="202">
        <f t="shared" si="51"/>
        <v>48063.720410253722</v>
      </c>
      <c r="I554" s="202">
        <f t="shared" si="52"/>
        <v>12919.116123076114</v>
      </c>
      <c r="J554" s="202">
        <f t="shared" si="53"/>
        <v>16531.860205126861</v>
      </c>
    </row>
    <row r="555" spans="1:10" x14ac:dyDescent="0.2">
      <c r="A555" s="228">
        <v>519.48935134312569</v>
      </c>
      <c r="B555" s="202">
        <f t="shared" si="48"/>
        <v>77923.402701468847</v>
      </c>
      <c r="C555" s="181">
        <f t="shared" si="49"/>
        <v>0</v>
      </c>
      <c r="D555" s="203">
        <v>5000</v>
      </c>
      <c r="E555" s="203">
        <v>120</v>
      </c>
      <c r="F555" s="203">
        <v>100</v>
      </c>
      <c r="G555" s="202">
        <f t="shared" si="50"/>
        <v>62338.722161175087</v>
      </c>
      <c r="H555" s="202">
        <f t="shared" si="51"/>
        <v>56948.935134312567</v>
      </c>
      <c r="I555" s="202">
        <f t="shared" si="52"/>
        <v>15584.680540293761</v>
      </c>
      <c r="J555" s="202">
        <f t="shared" si="53"/>
        <v>20974.46756715628</v>
      </c>
    </row>
    <row r="556" spans="1:10" x14ac:dyDescent="0.2">
      <c r="A556" s="228">
        <v>457.52802391421426</v>
      </c>
      <c r="B556" s="202">
        <f t="shared" si="48"/>
        <v>68629.203587132142</v>
      </c>
      <c r="C556" s="181">
        <f t="shared" si="49"/>
        <v>0</v>
      </c>
      <c r="D556" s="203">
        <v>5000</v>
      </c>
      <c r="E556" s="203">
        <v>120</v>
      </c>
      <c r="F556" s="203">
        <v>100</v>
      </c>
      <c r="G556" s="202">
        <f t="shared" si="50"/>
        <v>54903.362869705714</v>
      </c>
      <c r="H556" s="202">
        <f t="shared" si="51"/>
        <v>50752.802391421428</v>
      </c>
      <c r="I556" s="202">
        <f t="shared" si="52"/>
        <v>13725.840717426428</v>
      </c>
      <c r="J556" s="202">
        <f t="shared" si="53"/>
        <v>17876.401195710714</v>
      </c>
    </row>
    <row r="557" spans="1:10" x14ac:dyDescent="0.2">
      <c r="A557" s="228">
        <v>673.49792619864354</v>
      </c>
      <c r="B557" s="202">
        <f t="shared" si="48"/>
        <v>101024.68892979652</v>
      </c>
      <c r="C557" s="181">
        <f t="shared" si="49"/>
        <v>0</v>
      </c>
      <c r="D557" s="203">
        <v>5000</v>
      </c>
      <c r="E557" s="203">
        <v>120</v>
      </c>
      <c r="F557" s="203">
        <v>100</v>
      </c>
      <c r="G557" s="202">
        <f t="shared" si="50"/>
        <v>80819.751143837231</v>
      </c>
      <c r="H557" s="202">
        <f t="shared" si="51"/>
        <v>72349.792619864354</v>
      </c>
      <c r="I557" s="202">
        <f t="shared" si="52"/>
        <v>20204.937785959293</v>
      </c>
      <c r="J557" s="202">
        <f t="shared" si="53"/>
        <v>28674.89630993217</v>
      </c>
    </row>
    <row r="558" spans="1:10" x14ac:dyDescent="0.2">
      <c r="A558" s="228">
        <v>479.64562060294935</v>
      </c>
      <c r="B558" s="202">
        <f t="shared" si="48"/>
        <v>71946.843090442402</v>
      </c>
      <c r="C558" s="181">
        <f t="shared" si="49"/>
        <v>0</v>
      </c>
      <c r="D558" s="203">
        <v>5000</v>
      </c>
      <c r="E558" s="203">
        <v>120</v>
      </c>
      <c r="F558" s="203">
        <v>100</v>
      </c>
      <c r="G558" s="202">
        <f t="shared" si="50"/>
        <v>57557.474472353919</v>
      </c>
      <c r="H558" s="202">
        <f t="shared" si="51"/>
        <v>52964.562060294935</v>
      </c>
      <c r="I558" s="202">
        <f t="shared" si="52"/>
        <v>14389.368618088483</v>
      </c>
      <c r="J558" s="202">
        <f t="shared" si="53"/>
        <v>18982.281030147467</v>
      </c>
    </row>
    <row r="559" spans="1:10" x14ac:dyDescent="0.2">
      <c r="A559" s="228">
        <v>403.94547376965426</v>
      </c>
      <c r="B559" s="202">
        <f t="shared" si="48"/>
        <v>60591.821065448137</v>
      </c>
      <c r="C559" s="181">
        <f t="shared" si="49"/>
        <v>0</v>
      </c>
      <c r="D559" s="203">
        <v>5000</v>
      </c>
      <c r="E559" s="203">
        <v>120</v>
      </c>
      <c r="F559" s="203">
        <v>100</v>
      </c>
      <c r="G559" s="202">
        <f t="shared" si="50"/>
        <v>48473.456852358511</v>
      </c>
      <c r="H559" s="202">
        <f t="shared" si="51"/>
        <v>45394.547376965427</v>
      </c>
      <c r="I559" s="202">
        <f t="shared" si="52"/>
        <v>12118.364213089626</v>
      </c>
      <c r="J559" s="202">
        <f t="shared" si="53"/>
        <v>15197.27368848271</v>
      </c>
    </row>
    <row r="560" spans="1:10" x14ac:dyDescent="0.2">
      <c r="A560" s="228">
        <v>711.57764657939674</v>
      </c>
      <c r="B560" s="202">
        <f t="shared" si="48"/>
        <v>106736.64698690952</v>
      </c>
      <c r="C560" s="181">
        <f t="shared" si="49"/>
        <v>0</v>
      </c>
      <c r="D560" s="203">
        <v>5000</v>
      </c>
      <c r="E560" s="203">
        <v>120</v>
      </c>
      <c r="F560" s="203">
        <v>100</v>
      </c>
      <c r="G560" s="202">
        <f t="shared" si="50"/>
        <v>85389.317589527607</v>
      </c>
      <c r="H560" s="202">
        <f t="shared" si="51"/>
        <v>76157.764657939668</v>
      </c>
      <c r="I560" s="202">
        <f t="shared" si="52"/>
        <v>21347.329397381909</v>
      </c>
      <c r="J560" s="202">
        <f t="shared" si="53"/>
        <v>30578.882328969848</v>
      </c>
    </row>
    <row r="561" spans="1:10" x14ac:dyDescent="0.2">
      <c r="A561" s="228">
        <v>285.50605992111662</v>
      </c>
      <c r="B561" s="202">
        <f t="shared" si="48"/>
        <v>42825.908988167495</v>
      </c>
      <c r="C561" s="181">
        <f t="shared" si="49"/>
        <v>0</v>
      </c>
      <c r="D561" s="203">
        <v>5000</v>
      </c>
      <c r="E561" s="203">
        <v>120</v>
      </c>
      <c r="F561" s="203">
        <v>100</v>
      </c>
      <c r="G561" s="202">
        <f t="shared" si="50"/>
        <v>34260.727190533995</v>
      </c>
      <c r="H561" s="202">
        <f t="shared" si="51"/>
        <v>33550.605992111661</v>
      </c>
      <c r="I561" s="202">
        <f t="shared" si="52"/>
        <v>8565.1817976335005</v>
      </c>
      <c r="J561" s="202">
        <f t="shared" si="53"/>
        <v>9275.3029960558342</v>
      </c>
    </row>
    <row r="562" spans="1:10" x14ac:dyDescent="0.2">
      <c r="A562" s="228">
        <v>300.34909420662984</v>
      </c>
      <c r="B562" s="202">
        <f t="shared" si="48"/>
        <v>45052.36413099448</v>
      </c>
      <c r="C562" s="181">
        <f t="shared" si="49"/>
        <v>0</v>
      </c>
      <c r="D562" s="203">
        <v>5000</v>
      </c>
      <c r="E562" s="203">
        <v>120</v>
      </c>
      <c r="F562" s="203">
        <v>100</v>
      </c>
      <c r="G562" s="202">
        <f t="shared" si="50"/>
        <v>36041.891304795579</v>
      </c>
      <c r="H562" s="202">
        <f t="shared" si="51"/>
        <v>35034.909420662982</v>
      </c>
      <c r="I562" s="202">
        <f t="shared" si="52"/>
        <v>9010.4728261989003</v>
      </c>
      <c r="J562" s="202">
        <f t="shared" si="53"/>
        <v>10017.454710331498</v>
      </c>
    </row>
    <row r="563" spans="1:10" x14ac:dyDescent="0.2">
      <c r="A563" s="228">
        <v>767.22633082756136</v>
      </c>
      <c r="B563" s="202">
        <f t="shared" si="48"/>
        <v>115083.9496241342</v>
      </c>
      <c r="C563" s="181">
        <f t="shared" si="49"/>
        <v>0</v>
      </c>
      <c r="D563" s="203">
        <v>5000</v>
      </c>
      <c r="E563" s="203">
        <v>120</v>
      </c>
      <c r="F563" s="203">
        <v>100</v>
      </c>
      <c r="G563" s="202">
        <f t="shared" si="50"/>
        <v>92067.159699307362</v>
      </c>
      <c r="H563" s="202">
        <f t="shared" si="51"/>
        <v>81722.633082756132</v>
      </c>
      <c r="I563" s="202">
        <f t="shared" si="52"/>
        <v>23016.789924826837</v>
      </c>
      <c r="J563" s="202">
        <f t="shared" si="53"/>
        <v>33361.316541378066</v>
      </c>
    </row>
    <row r="564" spans="1:10" x14ac:dyDescent="0.2">
      <c r="A564" s="228">
        <v>772.94221882379713</v>
      </c>
      <c r="B564" s="202">
        <f t="shared" si="48"/>
        <v>115941.33282356957</v>
      </c>
      <c r="C564" s="181">
        <f t="shared" si="49"/>
        <v>0</v>
      </c>
      <c r="D564" s="203">
        <v>5000</v>
      </c>
      <c r="E564" s="203">
        <v>120</v>
      </c>
      <c r="F564" s="203">
        <v>100</v>
      </c>
      <c r="G564" s="202">
        <f t="shared" si="50"/>
        <v>92753.066258855659</v>
      </c>
      <c r="H564" s="202">
        <f t="shared" si="51"/>
        <v>82294.221882379716</v>
      </c>
      <c r="I564" s="202">
        <f t="shared" si="52"/>
        <v>23188.266564713907</v>
      </c>
      <c r="J564" s="202">
        <f t="shared" si="53"/>
        <v>33647.110941189851</v>
      </c>
    </row>
    <row r="565" spans="1:10" x14ac:dyDescent="0.2">
      <c r="A565" s="228">
        <v>239.87177155905951</v>
      </c>
      <c r="B565" s="202">
        <f t="shared" si="48"/>
        <v>35980.765733858927</v>
      </c>
      <c r="C565" s="181">
        <f t="shared" si="49"/>
        <v>0</v>
      </c>
      <c r="D565" s="203">
        <v>5000</v>
      </c>
      <c r="E565" s="203">
        <v>120</v>
      </c>
      <c r="F565" s="203">
        <v>100</v>
      </c>
      <c r="G565" s="202">
        <f t="shared" si="50"/>
        <v>28784.61258708714</v>
      </c>
      <c r="H565" s="202">
        <f t="shared" si="51"/>
        <v>28987.177155905953</v>
      </c>
      <c r="I565" s="202">
        <f t="shared" si="52"/>
        <v>7196.1531467717869</v>
      </c>
      <c r="J565" s="202">
        <f t="shared" si="53"/>
        <v>6993.5885779529744</v>
      </c>
    </row>
    <row r="566" spans="1:10" x14ac:dyDescent="0.2">
      <c r="A566" s="228">
        <v>724.86459311324381</v>
      </c>
      <c r="B566" s="202">
        <f t="shared" si="48"/>
        <v>108729.68896698658</v>
      </c>
      <c r="C566" s="181">
        <f t="shared" si="49"/>
        <v>0</v>
      </c>
      <c r="D566" s="203">
        <v>5000</v>
      </c>
      <c r="E566" s="203">
        <v>120</v>
      </c>
      <c r="F566" s="203">
        <v>100</v>
      </c>
      <c r="G566" s="202">
        <f t="shared" si="50"/>
        <v>86983.751173589262</v>
      </c>
      <c r="H566" s="202">
        <f t="shared" si="51"/>
        <v>77486.459311324375</v>
      </c>
      <c r="I566" s="202">
        <f t="shared" si="52"/>
        <v>21745.937793397316</v>
      </c>
      <c r="J566" s="202">
        <f t="shared" si="53"/>
        <v>31243.229655662202</v>
      </c>
    </row>
    <row r="567" spans="1:10" x14ac:dyDescent="0.2">
      <c r="A567" s="228">
        <v>399.21645428948869</v>
      </c>
      <c r="B567" s="202">
        <f t="shared" si="48"/>
        <v>59882.468143423306</v>
      </c>
      <c r="C567" s="181">
        <f t="shared" si="49"/>
        <v>0</v>
      </c>
      <c r="D567" s="203">
        <v>5000</v>
      </c>
      <c r="E567" s="203">
        <v>120</v>
      </c>
      <c r="F567" s="203">
        <v>100</v>
      </c>
      <c r="G567" s="202">
        <f t="shared" si="50"/>
        <v>47905.974514738642</v>
      </c>
      <c r="H567" s="202">
        <f t="shared" si="51"/>
        <v>44921.645428948868</v>
      </c>
      <c r="I567" s="202">
        <f t="shared" si="52"/>
        <v>11976.493628684664</v>
      </c>
      <c r="J567" s="202">
        <f t="shared" si="53"/>
        <v>14960.822714474438</v>
      </c>
    </row>
    <row r="568" spans="1:10" x14ac:dyDescent="0.2">
      <c r="A568" s="228">
        <v>430.94724343668076</v>
      </c>
      <c r="B568" s="202">
        <f t="shared" si="48"/>
        <v>64642.086515502117</v>
      </c>
      <c r="C568" s="181">
        <f t="shared" si="49"/>
        <v>0</v>
      </c>
      <c r="D568" s="203">
        <v>5000</v>
      </c>
      <c r="E568" s="203">
        <v>120</v>
      </c>
      <c r="F568" s="203">
        <v>100</v>
      </c>
      <c r="G568" s="202">
        <f t="shared" si="50"/>
        <v>51713.669212401692</v>
      </c>
      <c r="H568" s="202">
        <f t="shared" si="51"/>
        <v>48094.724343668073</v>
      </c>
      <c r="I568" s="202">
        <f t="shared" si="52"/>
        <v>12928.417303100425</v>
      </c>
      <c r="J568" s="202">
        <f t="shared" si="53"/>
        <v>16547.362171834044</v>
      </c>
    </row>
    <row r="569" spans="1:10" x14ac:dyDescent="0.2">
      <c r="A569" s="228">
        <v>330.32044029343893</v>
      </c>
      <c r="B569" s="202">
        <f t="shared" si="48"/>
        <v>49548.066044015839</v>
      </c>
      <c r="C569" s="181">
        <f t="shared" si="49"/>
        <v>0</v>
      </c>
      <c r="D569" s="203">
        <v>5000</v>
      </c>
      <c r="E569" s="203">
        <v>120</v>
      </c>
      <c r="F569" s="203">
        <v>100</v>
      </c>
      <c r="G569" s="202">
        <f t="shared" si="50"/>
        <v>39638.452835212673</v>
      </c>
      <c r="H569" s="202">
        <f t="shared" si="51"/>
        <v>38032.044029343895</v>
      </c>
      <c r="I569" s="202">
        <f t="shared" si="52"/>
        <v>9909.6132088031663</v>
      </c>
      <c r="J569" s="202">
        <f t="shared" si="53"/>
        <v>11516.022014671944</v>
      </c>
    </row>
    <row r="570" spans="1:10" x14ac:dyDescent="0.2">
      <c r="A570" s="228">
        <v>495.64001182822511</v>
      </c>
      <c r="B570" s="202">
        <f t="shared" si="48"/>
        <v>74346.001774233766</v>
      </c>
      <c r="C570" s="181">
        <f t="shared" si="49"/>
        <v>0</v>
      </c>
      <c r="D570" s="203">
        <v>5000</v>
      </c>
      <c r="E570" s="203">
        <v>120</v>
      </c>
      <c r="F570" s="203">
        <v>100</v>
      </c>
      <c r="G570" s="202">
        <f t="shared" si="50"/>
        <v>59476.801419387011</v>
      </c>
      <c r="H570" s="202">
        <f t="shared" si="51"/>
        <v>54564.001182822511</v>
      </c>
      <c r="I570" s="202">
        <f t="shared" si="52"/>
        <v>14869.200354846755</v>
      </c>
      <c r="J570" s="202">
        <f t="shared" si="53"/>
        <v>19782.000591411255</v>
      </c>
    </row>
    <row r="571" spans="1:10" x14ac:dyDescent="0.2">
      <c r="A571" s="228">
        <v>421.67879697944915</v>
      </c>
      <c r="B571" s="202">
        <f t="shared" si="48"/>
        <v>63251.819546917373</v>
      </c>
      <c r="C571" s="181">
        <f t="shared" si="49"/>
        <v>0</v>
      </c>
      <c r="D571" s="203">
        <v>5000</v>
      </c>
      <c r="E571" s="203">
        <v>120</v>
      </c>
      <c r="F571" s="203">
        <v>100</v>
      </c>
      <c r="G571" s="202">
        <f t="shared" si="50"/>
        <v>50601.455637533894</v>
      </c>
      <c r="H571" s="202">
        <f t="shared" si="51"/>
        <v>47167.879697944918</v>
      </c>
      <c r="I571" s="202">
        <f t="shared" si="52"/>
        <v>12650.363909383479</v>
      </c>
      <c r="J571" s="202">
        <f t="shared" si="53"/>
        <v>16083.939848972455</v>
      </c>
    </row>
    <row r="572" spans="1:10" x14ac:dyDescent="0.2">
      <c r="A572" s="228">
        <v>555.54083360151435</v>
      </c>
      <c r="B572" s="202">
        <f t="shared" si="48"/>
        <v>83331.125040227154</v>
      </c>
      <c r="C572" s="181">
        <f t="shared" si="49"/>
        <v>0</v>
      </c>
      <c r="D572" s="203">
        <v>5000</v>
      </c>
      <c r="E572" s="203">
        <v>120</v>
      </c>
      <c r="F572" s="203">
        <v>100</v>
      </c>
      <c r="G572" s="202">
        <f t="shared" si="50"/>
        <v>66664.900032181729</v>
      </c>
      <c r="H572" s="202">
        <f t="shared" si="51"/>
        <v>60554.083360151431</v>
      </c>
      <c r="I572" s="202">
        <f t="shared" si="52"/>
        <v>16666.225008045425</v>
      </c>
      <c r="J572" s="202">
        <f t="shared" si="53"/>
        <v>22777.041680075723</v>
      </c>
    </row>
    <row r="573" spans="1:10" x14ac:dyDescent="0.2">
      <c r="A573" s="228">
        <v>374.79034065026337</v>
      </c>
      <c r="B573" s="202">
        <f t="shared" si="48"/>
        <v>56218.551097539508</v>
      </c>
      <c r="C573" s="181">
        <f t="shared" si="49"/>
        <v>0</v>
      </c>
      <c r="D573" s="203">
        <v>5000</v>
      </c>
      <c r="E573" s="203">
        <v>120</v>
      </c>
      <c r="F573" s="203">
        <v>100</v>
      </c>
      <c r="G573" s="202">
        <f t="shared" si="50"/>
        <v>44974.840878031602</v>
      </c>
      <c r="H573" s="202">
        <f t="shared" si="51"/>
        <v>42479.034065026339</v>
      </c>
      <c r="I573" s="202">
        <f t="shared" si="52"/>
        <v>11243.710219507906</v>
      </c>
      <c r="J573" s="202">
        <f t="shared" si="53"/>
        <v>13739.517032513169</v>
      </c>
    </row>
    <row r="574" spans="1:10" x14ac:dyDescent="0.2">
      <c r="A574" s="228">
        <v>301.2553089769815</v>
      </c>
      <c r="B574" s="202">
        <f t="shared" si="48"/>
        <v>45188.296346547228</v>
      </c>
      <c r="C574" s="181">
        <f t="shared" si="49"/>
        <v>0</v>
      </c>
      <c r="D574" s="203">
        <v>5000</v>
      </c>
      <c r="E574" s="203">
        <v>120</v>
      </c>
      <c r="F574" s="203">
        <v>100</v>
      </c>
      <c r="G574" s="202">
        <f t="shared" si="50"/>
        <v>36150.637077237778</v>
      </c>
      <c r="H574" s="202">
        <f t="shared" si="51"/>
        <v>35125.530897698147</v>
      </c>
      <c r="I574" s="202">
        <f t="shared" si="52"/>
        <v>9037.6592693094499</v>
      </c>
      <c r="J574" s="202">
        <f t="shared" si="53"/>
        <v>10062.765448849081</v>
      </c>
    </row>
    <row r="575" spans="1:10" x14ac:dyDescent="0.2">
      <c r="A575" s="228">
        <v>397.97797612751742</v>
      </c>
      <c r="B575" s="202">
        <f t="shared" si="48"/>
        <v>59696.696419127613</v>
      </c>
      <c r="C575" s="181">
        <f t="shared" si="49"/>
        <v>0</v>
      </c>
      <c r="D575" s="203">
        <v>5000</v>
      </c>
      <c r="E575" s="203">
        <v>120</v>
      </c>
      <c r="F575" s="203">
        <v>100</v>
      </c>
      <c r="G575" s="202">
        <f t="shared" si="50"/>
        <v>47757.357135302089</v>
      </c>
      <c r="H575" s="202">
        <f t="shared" si="51"/>
        <v>44797.79761275174</v>
      </c>
      <c r="I575" s="202">
        <f t="shared" si="52"/>
        <v>11939.339283825524</v>
      </c>
      <c r="J575" s="202">
        <f t="shared" si="53"/>
        <v>14898.898806375873</v>
      </c>
    </row>
    <row r="576" spans="1:10" x14ac:dyDescent="0.2">
      <c r="A576" s="228">
        <v>615.84477518491667</v>
      </c>
      <c r="B576" s="202">
        <f t="shared" si="48"/>
        <v>92376.716277737505</v>
      </c>
      <c r="C576" s="181">
        <f t="shared" si="49"/>
        <v>0</v>
      </c>
      <c r="D576" s="203">
        <v>5000</v>
      </c>
      <c r="E576" s="203">
        <v>120</v>
      </c>
      <c r="F576" s="203">
        <v>100</v>
      </c>
      <c r="G576" s="202">
        <f t="shared" si="50"/>
        <v>73901.373022190004</v>
      </c>
      <c r="H576" s="202">
        <f t="shared" si="51"/>
        <v>66584.477518491665</v>
      </c>
      <c r="I576" s="202">
        <f t="shared" si="52"/>
        <v>18475.343255547501</v>
      </c>
      <c r="J576" s="202">
        <f t="shared" si="53"/>
        <v>25792.23875924584</v>
      </c>
    </row>
    <row r="577" spans="1:10" x14ac:dyDescent="0.2">
      <c r="A577" s="228">
        <v>503.13653289486496</v>
      </c>
      <c r="B577" s="202">
        <f t="shared" si="48"/>
        <v>75470.479934229748</v>
      </c>
      <c r="C577" s="181">
        <f t="shared" si="49"/>
        <v>0</v>
      </c>
      <c r="D577" s="203">
        <v>5000</v>
      </c>
      <c r="E577" s="203">
        <v>120</v>
      </c>
      <c r="F577" s="203">
        <v>100</v>
      </c>
      <c r="G577" s="202">
        <f t="shared" si="50"/>
        <v>60376.383947383794</v>
      </c>
      <c r="H577" s="202">
        <f t="shared" si="51"/>
        <v>55313.653289486494</v>
      </c>
      <c r="I577" s="202">
        <f t="shared" si="52"/>
        <v>15094.095986845954</v>
      </c>
      <c r="J577" s="202">
        <f t="shared" si="53"/>
        <v>20156.826644743254</v>
      </c>
    </row>
    <row r="578" spans="1:10" x14ac:dyDescent="0.2">
      <c r="A578" s="228">
        <v>415.70836399482022</v>
      </c>
      <c r="B578" s="202">
        <f t="shared" si="48"/>
        <v>62356.25459922303</v>
      </c>
      <c r="C578" s="181">
        <f t="shared" si="49"/>
        <v>0</v>
      </c>
      <c r="D578" s="203">
        <v>5000</v>
      </c>
      <c r="E578" s="203">
        <v>120</v>
      </c>
      <c r="F578" s="203">
        <v>100</v>
      </c>
      <c r="G578" s="202">
        <f t="shared" si="50"/>
        <v>49885.003679378424</v>
      </c>
      <c r="H578" s="202">
        <f t="shared" si="51"/>
        <v>46570.836399482025</v>
      </c>
      <c r="I578" s="202">
        <f t="shared" si="52"/>
        <v>12471.250919844606</v>
      </c>
      <c r="J578" s="202">
        <f t="shared" si="53"/>
        <v>15785.418199741005</v>
      </c>
    </row>
    <row r="579" spans="1:10" x14ac:dyDescent="0.2">
      <c r="A579" s="228">
        <v>410.47366094331892</v>
      </c>
      <c r="B579" s="202">
        <f t="shared" si="48"/>
        <v>61571.049141497839</v>
      </c>
      <c r="C579" s="181">
        <f t="shared" si="49"/>
        <v>0</v>
      </c>
      <c r="D579" s="203">
        <v>5000</v>
      </c>
      <c r="E579" s="203">
        <v>120</v>
      </c>
      <c r="F579" s="203">
        <v>100</v>
      </c>
      <c r="G579" s="202">
        <f t="shared" si="50"/>
        <v>49256.839313198274</v>
      </c>
      <c r="H579" s="202">
        <f t="shared" si="51"/>
        <v>46047.36609433189</v>
      </c>
      <c r="I579" s="202">
        <f t="shared" si="52"/>
        <v>12314.209828299565</v>
      </c>
      <c r="J579" s="202">
        <f t="shared" si="53"/>
        <v>15523.683047165949</v>
      </c>
    </row>
    <row r="580" spans="1:10" x14ac:dyDescent="0.2">
      <c r="A580" s="228">
        <v>630.81947436128712</v>
      </c>
      <c r="B580" s="202">
        <f t="shared" si="48"/>
        <v>94622.921154193071</v>
      </c>
      <c r="C580" s="181">
        <f t="shared" si="49"/>
        <v>0</v>
      </c>
      <c r="D580" s="203">
        <v>5000</v>
      </c>
      <c r="E580" s="203">
        <v>120</v>
      </c>
      <c r="F580" s="203">
        <v>100</v>
      </c>
      <c r="G580" s="202">
        <f t="shared" si="50"/>
        <v>75698.336923354451</v>
      </c>
      <c r="H580" s="202">
        <f t="shared" si="51"/>
        <v>68081.947436128714</v>
      </c>
      <c r="I580" s="202">
        <f t="shared" si="52"/>
        <v>18924.58423083862</v>
      </c>
      <c r="J580" s="202">
        <f t="shared" si="53"/>
        <v>26540.973718064357</v>
      </c>
    </row>
    <row r="581" spans="1:10" x14ac:dyDescent="0.2">
      <c r="A581" s="228">
        <v>782.90559015372094</v>
      </c>
      <c r="B581" s="202">
        <f t="shared" si="48"/>
        <v>117435.83852305813</v>
      </c>
      <c r="C581" s="181">
        <f t="shared" si="49"/>
        <v>0</v>
      </c>
      <c r="D581" s="203">
        <v>5000</v>
      </c>
      <c r="E581" s="203">
        <v>120</v>
      </c>
      <c r="F581" s="203">
        <v>100</v>
      </c>
      <c r="G581" s="202">
        <f t="shared" si="50"/>
        <v>93948.67081844651</v>
      </c>
      <c r="H581" s="202">
        <f t="shared" si="51"/>
        <v>83290.559015372099</v>
      </c>
      <c r="I581" s="202">
        <f t="shared" si="52"/>
        <v>23487.167704611624</v>
      </c>
      <c r="J581" s="202">
        <f t="shared" si="53"/>
        <v>34145.279507686035</v>
      </c>
    </row>
    <row r="582" spans="1:10" x14ac:dyDescent="0.2">
      <c r="A582" s="228">
        <v>294.25371358834843</v>
      </c>
      <c r="B582" s="202">
        <f t="shared" si="48"/>
        <v>44138.057038252264</v>
      </c>
      <c r="C582" s="181">
        <f t="shared" si="49"/>
        <v>0</v>
      </c>
      <c r="D582" s="203">
        <v>5000</v>
      </c>
      <c r="E582" s="203">
        <v>120</v>
      </c>
      <c r="F582" s="203">
        <v>100</v>
      </c>
      <c r="G582" s="202">
        <f t="shared" si="50"/>
        <v>35310.445630601811</v>
      </c>
      <c r="H582" s="202">
        <f t="shared" si="51"/>
        <v>34425.371358834847</v>
      </c>
      <c r="I582" s="202">
        <f t="shared" si="52"/>
        <v>8827.6114076504527</v>
      </c>
      <c r="J582" s="202">
        <f t="shared" si="53"/>
        <v>9712.6856794174164</v>
      </c>
    </row>
    <row r="583" spans="1:10" x14ac:dyDescent="0.2">
      <c r="A583" s="228">
        <v>322.16427937250785</v>
      </c>
      <c r="B583" s="202">
        <f t="shared" si="48"/>
        <v>48324.641905876175</v>
      </c>
      <c r="C583" s="181">
        <f t="shared" si="49"/>
        <v>0</v>
      </c>
      <c r="D583" s="203">
        <v>5000</v>
      </c>
      <c r="E583" s="203">
        <v>120</v>
      </c>
      <c r="F583" s="203">
        <v>100</v>
      </c>
      <c r="G583" s="202">
        <f t="shared" si="50"/>
        <v>38659.713524700943</v>
      </c>
      <c r="H583" s="202">
        <f t="shared" si="51"/>
        <v>37216.427937250788</v>
      </c>
      <c r="I583" s="202">
        <f t="shared" si="52"/>
        <v>9664.9283811752321</v>
      </c>
      <c r="J583" s="202">
        <f t="shared" si="53"/>
        <v>11108.213968625387</v>
      </c>
    </row>
    <row r="584" spans="1:10" x14ac:dyDescent="0.2">
      <c r="A584" s="228">
        <v>215.04341373920599</v>
      </c>
      <c r="B584" s="202">
        <f t="shared" si="48"/>
        <v>32256.512060880897</v>
      </c>
      <c r="C584" s="181">
        <f t="shared" si="49"/>
        <v>0</v>
      </c>
      <c r="D584" s="203">
        <v>5000</v>
      </c>
      <c r="E584" s="203">
        <v>120</v>
      </c>
      <c r="F584" s="203">
        <v>100</v>
      </c>
      <c r="G584" s="202">
        <f t="shared" si="50"/>
        <v>25805.20964870472</v>
      </c>
      <c r="H584" s="202">
        <f t="shared" si="51"/>
        <v>26504.341373920597</v>
      </c>
      <c r="I584" s="202">
        <f t="shared" si="52"/>
        <v>6451.3024121761773</v>
      </c>
      <c r="J584" s="202">
        <f t="shared" si="53"/>
        <v>5752.1706869603004</v>
      </c>
    </row>
    <row r="585" spans="1:10" x14ac:dyDescent="0.2">
      <c r="A585" s="228">
        <v>434.65471483518127</v>
      </c>
      <c r="B585" s="202">
        <f t="shared" si="48"/>
        <v>65198.20722527719</v>
      </c>
      <c r="C585" s="181">
        <f t="shared" si="49"/>
        <v>0</v>
      </c>
      <c r="D585" s="203">
        <v>5000</v>
      </c>
      <c r="E585" s="203">
        <v>120</v>
      </c>
      <c r="F585" s="203">
        <v>100</v>
      </c>
      <c r="G585" s="202">
        <f t="shared" si="50"/>
        <v>52158.565780221754</v>
      </c>
      <c r="H585" s="202">
        <f t="shared" si="51"/>
        <v>48465.471483518129</v>
      </c>
      <c r="I585" s="202">
        <f t="shared" si="52"/>
        <v>13039.641445055437</v>
      </c>
      <c r="J585" s="202">
        <f t="shared" si="53"/>
        <v>16732.735741759061</v>
      </c>
    </row>
    <row r="586" spans="1:10" x14ac:dyDescent="0.2">
      <c r="A586" s="228">
        <v>241.79223489099752</v>
      </c>
      <c r="B586" s="202">
        <f t="shared" si="48"/>
        <v>36268.835233649625</v>
      </c>
      <c r="C586" s="181">
        <f t="shared" si="49"/>
        <v>0</v>
      </c>
      <c r="D586" s="203">
        <v>5000</v>
      </c>
      <c r="E586" s="203">
        <v>120</v>
      </c>
      <c r="F586" s="203">
        <v>100</v>
      </c>
      <c r="G586" s="202">
        <f t="shared" si="50"/>
        <v>29015.068186919703</v>
      </c>
      <c r="H586" s="202">
        <f t="shared" si="51"/>
        <v>29179.223489099753</v>
      </c>
      <c r="I586" s="202">
        <f t="shared" si="52"/>
        <v>7253.7670467299213</v>
      </c>
      <c r="J586" s="202">
        <f t="shared" si="53"/>
        <v>7089.6117445498712</v>
      </c>
    </row>
    <row r="587" spans="1:10" x14ac:dyDescent="0.2">
      <c r="A587" s="228">
        <v>602.09181299530519</v>
      </c>
      <c r="B587" s="202">
        <f t="shared" si="48"/>
        <v>90313.771949295784</v>
      </c>
      <c r="C587" s="181">
        <f t="shared" si="49"/>
        <v>0</v>
      </c>
      <c r="D587" s="203">
        <v>5000</v>
      </c>
      <c r="E587" s="203">
        <v>120</v>
      </c>
      <c r="F587" s="203">
        <v>100</v>
      </c>
      <c r="G587" s="202">
        <f t="shared" si="50"/>
        <v>72251.017559436616</v>
      </c>
      <c r="H587" s="202">
        <f t="shared" si="51"/>
        <v>65209.181299530523</v>
      </c>
      <c r="I587" s="202">
        <f t="shared" si="52"/>
        <v>18062.754389859168</v>
      </c>
      <c r="J587" s="202">
        <f t="shared" si="53"/>
        <v>25104.590649765261</v>
      </c>
    </row>
    <row r="588" spans="1:10" x14ac:dyDescent="0.2">
      <c r="A588" s="228">
        <v>357.10101209445901</v>
      </c>
      <c r="B588" s="202">
        <f t="shared" si="48"/>
        <v>53565.15181416885</v>
      </c>
      <c r="C588" s="181">
        <f t="shared" si="49"/>
        <v>0</v>
      </c>
      <c r="D588" s="203">
        <v>5000</v>
      </c>
      <c r="E588" s="203">
        <v>120</v>
      </c>
      <c r="F588" s="203">
        <v>100</v>
      </c>
      <c r="G588" s="202">
        <f t="shared" si="50"/>
        <v>42852.121451335079</v>
      </c>
      <c r="H588" s="202">
        <f t="shared" si="51"/>
        <v>40710.1012094459</v>
      </c>
      <c r="I588" s="202">
        <f t="shared" si="52"/>
        <v>10713.030362833772</v>
      </c>
      <c r="J588" s="202">
        <f t="shared" si="53"/>
        <v>12855.05060472295</v>
      </c>
    </row>
    <row r="589" spans="1:10" x14ac:dyDescent="0.2">
      <c r="A589" s="228">
        <v>596.7102715730249</v>
      </c>
      <c r="B589" s="202">
        <f t="shared" ref="B589:B652" si="54">A589*$B$4</f>
        <v>89506.540735953735</v>
      </c>
      <c r="C589" s="181">
        <f t="shared" ref="C589:C652" si="55">$B$6</f>
        <v>0</v>
      </c>
      <c r="D589" s="203">
        <v>5000</v>
      </c>
      <c r="E589" s="203">
        <v>120</v>
      </c>
      <c r="F589" s="203">
        <v>100</v>
      </c>
      <c r="G589" s="202">
        <f t="shared" ref="G589:G652" si="56">C589+ (E589*A589)</f>
        <v>71605.232588762985</v>
      </c>
      <c r="H589" s="202">
        <f t="shared" ref="H589:H652" si="57">D589+(F589*A589)</f>
        <v>64671.027157302487</v>
      </c>
      <c r="I589" s="202">
        <f t="shared" ref="I589:I652" si="58">B589-G589</f>
        <v>17901.30814719075</v>
      </c>
      <c r="J589" s="202">
        <f t="shared" ref="J589:J652" si="59">B589-H589</f>
        <v>24835.513578651247</v>
      </c>
    </row>
    <row r="590" spans="1:10" x14ac:dyDescent="0.2">
      <c r="A590" s="228">
        <v>509.53432782997112</v>
      </c>
      <c r="B590" s="202">
        <f t="shared" si="54"/>
        <v>76430.149174495673</v>
      </c>
      <c r="C590" s="181">
        <f t="shared" si="55"/>
        <v>0</v>
      </c>
      <c r="D590" s="203">
        <v>5000</v>
      </c>
      <c r="E590" s="203">
        <v>120</v>
      </c>
      <c r="F590" s="203">
        <v>100</v>
      </c>
      <c r="G590" s="202">
        <f t="shared" si="56"/>
        <v>61144.119339596531</v>
      </c>
      <c r="H590" s="202">
        <f t="shared" si="57"/>
        <v>55953.432782997115</v>
      </c>
      <c r="I590" s="202">
        <f t="shared" si="58"/>
        <v>15286.029834899142</v>
      </c>
      <c r="J590" s="202">
        <f t="shared" si="59"/>
        <v>20476.716391498558</v>
      </c>
    </row>
    <row r="591" spans="1:10" x14ac:dyDescent="0.2">
      <c r="A591" s="228">
        <v>543.44783832479629</v>
      </c>
      <c r="B591" s="202">
        <f t="shared" si="54"/>
        <v>81517.175748719441</v>
      </c>
      <c r="C591" s="181">
        <f t="shared" si="55"/>
        <v>0</v>
      </c>
      <c r="D591" s="203">
        <v>5000</v>
      </c>
      <c r="E591" s="203">
        <v>120</v>
      </c>
      <c r="F591" s="203">
        <v>100</v>
      </c>
      <c r="G591" s="202">
        <f t="shared" si="56"/>
        <v>65213.740598975557</v>
      </c>
      <c r="H591" s="202">
        <f t="shared" si="57"/>
        <v>59344.783832479632</v>
      </c>
      <c r="I591" s="202">
        <f t="shared" si="58"/>
        <v>16303.435149743884</v>
      </c>
      <c r="J591" s="202">
        <f t="shared" si="59"/>
        <v>22172.391916239809</v>
      </c>
    </row>
    <row r="592" spans="1:10" x14ac:dyDescent="0.2">
      <c r="A592" s="228">
        <v>527.81872485197096</v>
      </c>
      <c r="B592" s="202">
        <f t="shared" si="54"/>
        <v>79172.808727795637</v>
      </c>
      <c r="C592" s="181">
        <f t="shared" si="55"/>
        <v>0</v>
      </c>
      <c r="D592" s="203">
        <v>5000</v>
      </c>
      <c r="E592" s="203">
        <v>120</v>
      </c>
      <c r="F592" s="203">
        <v>100</v>
      </c>
      <c r="G592" s="202">
        <f t="shared" si="56"/>
        <v>63338.246982236516</v>
      </c>
      <c r="H592" s="202">
        <f t="shared" si="57"/>
        <v>57781.872485197098</v>
      </c>
      <c r="I592" s="202">
        <f t="shared" si="58"/>
        <v>15834.56174555912</v>
      </c>
      <c r="J592" s="202">
        <f t="shared" si="59"/>
        <v>21390.936242598538</v>
      </c>
    </row>
    <row r="593" spans="1:10" x14ac:dyDescent="0.2">
      <c r="A593" s="228">
        <v>649.30858707488915</v>
      </c>
      <c r="B593" s="202">
        <f t="shared" si="54"/>
        <v>97396.288061233368</v>
      </c>
      <c r="C593" s="181">
        <f t="shared" si="55"/>
        <v>0</v>
      </c>
      <c r="D593" s="203">
        <v>5000</v>
      </c>
      <c r="E593" s="203">
        <v>120</v>
      </c>
      <c r="F593" s="203">
        <v>100</v>
      </c>
      <c r="G593" s="202">
        <f t="shared" si="56"/>
        <v>77917.030448986698</v>
      </c>
      <c r="H593" s="202">
        <f t="shared" si="57"/>
        <v>69930.858707488922</v>
      </c>
      <c r="I593" s="202">
        <f t="shared" si="58"/>
        <v>19479.257612246671</v>
      </c>
      <c r="J593" s="202">
        <f t="shared" si="59"/>
        <v>27465.429353744446</v>
      </c>
    </row>
    <row r="594" spans="1:10" x14ac:dyDescent="0.2">
      <c r="A594" s="228">
        <v>729.42296766183483</v>
      </c>
      <c r="B594" s="202">
        <f t="shared" si="54"/>
        <v>109413.44514927523</v>
      </c>
      <c r="C594" s="181">
        <f t="shared" si="55"/>
        <v>0</v>
      </c>
      <c r="D594" s="203">
        <v>5000</v>
      </c>
      <c r="E594" s="203">
        <v>120</v>
      </c>
      <c r="F594" s="203">
        <v>100</v>
      </c>
      <c r="G594" s="202">
        <f t="shared" si="56"/>
        <v>87530.756119420184</v>
      </c>
      <c r="H594" s="202">
        <f t="shared" si="57"/>
        <v>77942.296766183485</v>
      </c>
      <c r="I594" s="202">
        <f t="shared" si="58"/>
        <v>21882.689029855042</v>
      </c>
      <c r="J594" s="202">
        <f t="shared" si="59"/>
        <v>31471.148383091742</v>
      </c>
    </row>
    <row r="595" spans="1:10" x14ac:dyDescent="0.2">
      <c r="A595" s="228">
        <v>211.81749245702173</v>
      </c>
      <c r="B595" s="202">
        <f t="shared" si="54"/>
        <v>31772.623868553259</v>
      </c>
      <c r="C595" s="181">
        <f t="shared" si="55"/>
        <v>0</v>
      </c>
      <c r="D595" s="203">
        <v>5000</v>
      </c>
      <c r="E595" s="203">
        <v>120</v>
      </c>
      <c r="F595" s="203">
        <v>100</v>
      </c>
      <c r="G595" s="202">
        <f t="shared" si="56"/>
        <v>25418.099094842608</v>
      </c>
      <c r="H595" s="202">
        <f t="shared" si="57"/>
        <v>26181.749245702173</v>
      </c>
      <c r="I595" s="202">
        <f t="shared" si="58"/>
        <v>6354.5247737106511</v>
      </c>
      <c r="J595" s="202">
        <f t="shared" si="59"/>
        <v>5590.8746228510863</v>
      </c>
    </row>
    <row r="596" spans="1:10" x14ac:dyDescent="0.2">
      <c r="A596" s="228">
        <v>216.5957251640948</v>
      </c>
      <c r="B596" s="202">
        <f t="shared" si="54"/>
        <v>32489.358774614222</v>
      </c>
      <c r="C596" s="181">
        <f t="shared" si="55"/>
        <v>0</v>
      </c>
      <c r="D596" s="203">
        <v>5000</v>
      </c>
      <c r="E596" s="203">
        <v>120</v>
      </c>
      <c r="F596" s="203">
        <v>100</v>
      </c>
      <c r="G596" s="202">
        <f t="shared" si="56"/>
        <v>25991.487019691376</v>
      </c>
      <c r="H596" s="202">
        <f t="shared" si="57"/>
        <v>26659.57251640948</v>
      </c>
      <c r="I596" s="202">
        <f t="shared" si="58"/>
        <v>6497.8717549228459</v>
      </c>
      <c r="J596" s="202">
        <f t="shared" si="59"/>
        <v>5829.7862582047419</v>
      </c>
    </row>
    <row r="597" spans="1:10" x14ac:dyDescent="0.2">
      <c r="A597" s="228">
        <v>724.3528329415027</v>
      </c>
      <c r="B597" s="202">
        <f t="shared" si="54"/>
        <v>108652.9249412254</v>
      </c>
      <c r="C597" s="181">
        <f t="shared" si="55"/>
        <v>0</v>
      </c>
      <c r="D597" s="203">
        <v>5000</v>
      </c>
      <c r="E597" s="203">
        <v>120</v>
      </c>
      <c r="F597" s="203">
        <v>100</v>
      </c>
      <c r="G597" s="202">
        <f t="shared" si="56"/>
        <v>86922.339952980328</v>
      </c>
      <c r="H597" s="202">
        <f t="shared" si="57"/>
        <v>77435.283294150271</v>
      </c>
      <c r="I597" s="202">
        <f t="shared" si="58"/>
        <v>21730.584988245071</v>
      </c>
      <c r="J597" s="202">
        <f t="shared" si="59"/>
        <v>31217.641647075128</v>
      </c>
    </row>
    <row r="598" spans="1:10" x14ac:dyDescent="0.2">
      <c r="A598" s="228">
        <v>798.06324783622438</v>
      </c>
      <c r="B598" s="202">
        <f t="shared" si="54"/>
        <v>119709.48717543366</v>
      </c>
      <c r="C598" s="181">
        <f t="shared" si="55"/>
        <v>0</v>
      </c>
      <c r="D598" s="203">
        <v>5000</v>
      </c>
      <c r="E598" s="203">
        <v>120</v>
      </c>
      <c r="F598" s="203">
        <v>100</v>
      </c>
      <c r="G598" s="202">
        <f t="shared" si="56"/>
        <v>95767.589740346928</v>
      </c>
      <c r="H598" s="202">
        <f t="shared" si="57"/>
        <v>84806.324783622433</v>
      </c>
      <c r="I598" s="202">
        <f t="shared" si="58"/>
        <v>23941.897435086736</v>
      </c>
      <c r="J598" s="202">
        <f t="shared" si="59"/>
        <v>34903.162391811231</v>
      </c>
    </row>
    <row r="599" spans="1:10" x14ac:dyDescent="0.2">
      <c r="A599" s="228">
        <v>649.00638342323077</v>
      </c>
      <c r="B599" s="202">
        <f t="shared" si="54"/>
        <v>97350.957513484609</v>
      </c>
      <c r="C599" s="181">
        <f t="shared" si="55"/>
        <v>0</v>
      </c>
      <c r="D599" s="203">
        <v>5000</v>
      </c>
      <c r="E599" s="203">
        <v>120</v>
      </c>
      <c r="F599" s="203">
        <v>100</v>
      </c>
      <c r="G599" s="202">
        <f t="shared" si="56"/>
        <v>77880.766010787687</v>
      </c>
      <c r="H599" s="202">
        <f t="shared" si="57"/>
        <v>69900.638342323073</v>
      </c>
      <c r="I599" s="202">
        <f t="shared" si="58"/>
        <v>19470.191502696922</v>
      </c>
      <c r="J599" s="202">
        <f t="shared" si="59"/>
        <v>27450.319171161536</v>
      </c>
    </row>
    <row r="600" spans="1:10" x14ac:dyDescent="0.2">
      <c r="A600" s="228">
        <v>450.28619423987635</v>
      </c>
      <c r="B600" s="202">
        <f t="shared" si="54"/>
        <v>67542.929135981452</v>
      </c>
      <c r="C600" s="181">
        <f t="shared" si="55"/>
        <v>0</v>
      </c>
      <c r="D600" s="203">
        <v>5000</v>
      </c>
      <c r="E600" s="203">
        <v>120</v>
      </c>
      <c r="F600" s="203">
        <v>100</v>
      </c>
      <c r="G600" s="202">
        <f t="shared" si="56"/>
        <v>54034.343308785159</v>
      </c>
      <c r="H600" s="202">
        <f t="shared" si="57"/>
        <v>50028.619423987635</v>
      </c>
      <c r="I600" s="202">
        <f t="shared" si="58"/>
        <v>13508.585827196293</v>
      </c>
      <c r="J600" s="202">
        <f t="shared" si="59"/>
        <v>17514.309711993817</v>
      </c>
    </row>
    <row r="601" spans="1:10" x14ac:dyDescent="0.2">
      <c r="A601" s="228">
        <v>760.06658960136895</v>
      </c>
      <c r="B601" s="202">
        <f t="shared" si="54"/>
        <v>114009.98844020534</v>
      </c>
      <c r="C601" s="181">
        <f t="shared" si="55"/>
        <v>0</v>
      </c>
      <c r="D601" s="203">
        <v>5000</v>
      </c>
      <c r="E601" s="203">
        <v>120</v>
      </c>
      <c r="F601" s="203">
        <v>100</v>
      </c>
      <c r="G601" s="202">
        <f t="shared" si="56"/>
        <v>91207.990752164274</v>
      </c>
      <c r="H601" s="202">
        <f t="shared" si="57"/>
        <v>81006.658960136891</v>
      </c>
      <c r="I601" s="202">
        <f t="shared" si="58"/>
        <v>22801.997688041069</v>
      </c>
      <c r="J601" s="202">
        <f t="shared" si="59"/>
        <v>33003.329480068453</v>
      </c>
    </row>
    <row r="602" spans="1:10" x14ac:dyDescent="0.2">
      <c r="A602" s="228">
        <v>439.17143020740309</v>
      </c>
      <c r="B602" s="202">
        <f t="shared" si="54"/>
        <v>65875.714531110469</v>
      </c>
      <c r="C602" s="181">
        <f t="shared" si="55"/>
        <v>0</v>
      </c>
      <c r="D602" s="203">
        <v>5000</v>
      </c>
      <c r="E602" s="203">
        <v>120</v>
      </c>
      <c r="F602" s="203">
        <v>100</v>
      </c>
      <c r="G602" s="202">
        <f t="shared" si="56"/>
        <v>52700.571624888369</v>
      </c>
      <c r="H602" s="202">
        <f t="shared" si="57"/>
        <v>48917.14302074031</v>
      </c>
      <c r="I602" s="202">
        <f t="shared" si="58"/>
        <v>13175.1429062221</v>
      </c>
      <c r="J602" s="202">
        <f t="shared" si="59"/>
        <v>16958.571510370159</v>
      </c>
    </row>
    <row r="603" spans="1:10" x14ac:dyDescent="0.2">
      <c r="A603" s="228">
        <v>554.22749582409278</v>
      </c>
      <c r="B603" s="202">
        <f t="shared" si="54"/>
        <v>83134.124373613915</v>
      </c>
      <c r="C603" s="181">
        <f t="shared" si="55"/>
        <v>0</v>
      </c>
      <c r="D603" s="203">
        <v>5000</v>
      </c>
      <c r="E603" s="203">
        <v>120</v>
      </c>
      <c r="F603" s="203">
        <v>100</v>
      </c>
      <c r="G603" s="202">
        <f t="shared" si="56"/>
        <v>66507.299498891138</v>
      </c>
      <c r="H603" s="202">
        <f t="shared" si="57"/>
        <v>60422.749582409277</v>
      </c>
      <c r="I603" s="202">
        <f t="shared" si="58"/>
        <v>16626.824874722777</v>
      </c>
      <c r="J603" s="202">
        <f t="shared" si="59"/>
        <v>22711.374791204638</v>
      </c>
    </row>
    <row r="604" spans="1:10" x14ac:dyDescent="0.2">
      <c r="A604" s="228">
        <v>501.52231552709003</v>
      </c>
      <c r="B604" s="202">
        <f t="shared" si="54"/>
        <v>75228.347329063501</v>
      </c>
      <c r="C604" s="181">
        <f t="shared" si="55"/>
        <v>0</v>
      </c>
      <c r="D604" s="203">
        <v>5000</v>
      </c>
      <c r="E604" s="203">
        <v>120</v>
      </c>
      <c r="F604" s="203">
        <v>100</v>
      </c>
      <c r="G604" s="202">
        <f t="shared" si="56"/>
        <v>60182.677863250807</v>
      </c>
      <c r="H604" s="202">
        <f t="shared" si="57"/>
        <v>55152.231552709003</v>
      </c>
      <c r="I604" s="202">
        <f t="shared" si="58"/>
        <v>15045.669465812694</v>
      </c>
      <c r="J604" s="202">
        <f t="shared" si="59"/>
        <v>20076.115776354498</v>
      </c>
    </row>
    <row r="605" spans="1:10" x14ac:dyDescent="0.2">
      <c r="A605" s="228">
        <v>285.55706380193914</v>
      </c>
      <c r="B605" s="202">
        <f t="shared" si="54"/>
        <v>42833.559570290869</v>
      </c>
      <c r="C605" s="181">
        <f t="shared" si="55"/>
        <v>0</v>
      </c>
      <c r="D605" s="203">
        <v>5000</v>
      </c>
      <c r="E605" s="203">
        <v>120</v>
      </c>
      <c r="F605" s="203">
        <v>100</v>
      </c>
      <c r="G605" s="202">
        <f t="shared" si="56"/>
        <v>34266.847656232698</v>
      </c>
      <c r="H605" s="202">
        <f t="shared" si="57"/>
        <v>33555.706380193915</v>
      </c>
      <c r="I605" s="202">
        <f t="shared" si="58"/>
        <v>8566.7119140581708</v>
      </c>
      <c r="J605" s="202">
        <f t="shared" si="59"/>
        <v>9277.8531900969538</v>
      </c>
    </row>
    <row r="606" spans="1:10" x14ac:dyDescent="0.2">
      <c r="A606" s="228">
        <v>557.57131919151698</v>
      </c>
      <c r="B606" s="202">
        <f t="shared" si="54"/>
        <v>83635.697878727544</v>
      </c>
      <c r="C606" s="181">
        <f t="shared" si="55"/>
        <v>0</v>
      </c>
      <c r="D606" s="203">
        <v>5000</v>
      </c>
      <c r="E606" s="203">
        <v>120</v>
      </c>
      <c r="F606" s="203">
        <v>100</v>
      </c>
      <c r="G606" s="202">
        <f t="shared" si="56"/>
        <v>66908.558302982041</v>
      </c>
      <c r="H606" s="202">
        <f t="shared" si="57"/>
        <v>60757.131919151696</v>
      </c>
      <c r="I606" s="202">
        <f t="shared" si="58"/>
        <v>16727.139575745503</v>
      </c>
      <c r="J606" s="202">
        <f t="shared" si="59"/>
        <v>22878.565959575848</v>
      </c>
    </row>
    <row r="607" spans="1:10" x14ac:dyDescent="0.2">
      <c r="A607" s="228">
        <v>301.16165182607324</v>
      </c>
      <c r="B607" s="202">
        <f t="shared" si="54"/>
        <v>45174.247773910989</v>
      </c>
      <c r="C607" s="181">
        <f t="shared" si="55"/>
        <v>0</v>
      </c>
      <c r="D607" s="203">
        <v>5000</v>
      </c>
      <c r="E607" s="203">
        <v>120</v>
      </c>
      <c r="F607" s="203">
        <v>100</v>
      </c>
      <c r="G607" s="202">
        <f t="shared" si="56"/>
        <v>36139.398219128787</v>
      </c>
      <c r="H607" s="202">
        <f t="shared" si="57"/>
        <v>35116.165182607321</v>
      </c>
      <c r="I607" s="202">
        <f t="shared" si="58"/>
        <v>9034.8495547822022</v>
      </c>
      <c r="J607" s="202">
        <f t="shared" si="59"/>
        <v>10058.082591303668</v>
      </c>
    </row>
    <row r="608" spans="1:10" x14ac:dyDescent="0.2">
      <c r="A608" s="228">
        <v>623.88224081317071</v>
      </c>
      <c r="B608" s="202">
        <f t="shared" si="54"/>
        <v>93582.336121975604</v>
      </c>
      <c r="C608" s="181">
        <f t="shared" si="55"/>
        <v>0</v>
      </c>
      <c r="D608" s="203">
        <v>5000</v>
      </c>
      <c r="E608" s="203">
        <v>120</v>
      </c>
      <c r="F608" s="203">
        <v>100</v>
      </c>
      <c r="G608" s="202">
        <f t="shared" si="56"/>
        <v>74865.868897580483</v>
      </c>
      <c r="H608" s="202">
        <f t="shared" si="57"/>
        <v>67388.224081317079</v>
      </c>
      <c r="I608" s="202">
        <f t="shared" si="58"/>
        <v>18716.467224395121</v>
      </c>
      <c r="J608" s="202">
        <f t="shared" si="59"/>
        <v>26194.112040658525</v>
      </c>
    </row>
    <row r="609" spans="1:10" x14ac:dyDescent="0.2">
      <c r="A609" s="228">
        <v>588.82134695948162</v>
      </c>
      <c r="B609" s="202">
        <f t="shared" si="54"/>
        <v>88323.20204392224</v>
      </c>
      <c r="C609" s="181">
        <f t="shared" si="55"/>
        <v>0</v>
      </c>
      <c r="D609" s="203">
        <v>5000</v>
      </c>
      <c r="E609" s="203">
        <v>120</v>
      </c>
      <c r="F609" s="203">
        <v>100</v>
      </c>
      <c r="G609" s="202">
        <f t="shared" si="56"/>
        <v>70658.561635137798</v>
      </c>
      <c r="H609" s="202">
        <f t="shared" si="57"/>
        <v>63882.13469594816</v>
      </c>
      <c r="I609" s="202">
        <f t="shared" si="58"/>
        <v>17664.640408784442</v>
      </c>
      <c r="J609" s="202">
        <f t="shared" si="59"/>
        <v>24441.06734797408</v>
      </c>
    </row>
    <row r="610" spans="1:10" x14ac:dyDescent="0.2">
      <c r="A610" s="228">
        <v>520.37834800797441</v>
      </c>
      <c r="B610" s="202">
        <f t="shared" si="54"/>
        <v>78056.752201196156</v>
      </c>
      <c r="C610" s="181">
        <f t="shared" si="55"/>
        <v>0</v>
      </c>
      <c r="D610" s="203">
        <v>5000</v>
      </c>
      <c r="E610" s="203">
        <v>120</v>
      </c>
      <c r="F610" s="203">
        <v>100</v>
      </c>
      <c r="G610" s="202">
        <f t="shared" si="56"/>
        <v>62445.401760956927</v>
      </c>
      <c r="H610" s="202">
        <f t="shared" si="57"/>
        <v>57037.834800797442</v>
      </c>
      <c r="I610" s="202">
        <f t="shared" si="58"/>
        <v>15611.350440239228</v>
      </c>
      <c r="J610" s="202">
        <f t="shared" si="59"/>
        <v>21018.917400398714</v>
      </c>
    </row>
    <row r="611" spans="1:10" x14ac:dyDescent="0.2">
      <c r="A611" s="228">
        <v>398.89497002535262</v>
      </c>
      <c r="B611" s="202">
        <f t="shared" si="54"/>
        <v>59834.245503802893</v>
      </c>
      <c r="C611" s="181">
        <f t="shared" si="55"/>
        <v>0</v>
      </c>
      <c r="D611" s="203">
        <v>5000</v>
      </c>
      <c r="E611" s="203">
        <v>120</v>
      </c>
      <c r="F611" s="203">
        <v>100</v>
      </c>
      <c r="G611" s="202">
        <f t="shared" si="56"/>
        <v>47867.396403042316</v>
      </c>
      <c r="H611" s="202">
        <f t="shared" si="57"/>
        <v>44889.49700253526</v>
      </c>
      <c r="I611" s="202">
        <f t="shared" si="58"/>
        <v>11966.849100760577</v>
      </c>
      <c r="J611" s="202">
        <f t="shared" si="59"/>
        <v>14944.748501267633</v>
      </c>
    </row>
    <row r="612" spans="1:10" x14ac:dyDescent="0.2">
      <c r="A612" s="228">
        <v>427.76121610205678</v>
      </c>
      <c r="B612" s="202">
        <f t="shared" si="54"/>
        <v>64164.182415308518</v>
      </c>
      <c r="C612" s="181">
        <f t="shared" si="55"/>
        <v>0</v>
      </c>
      <c r="D612" s="203">
        <v>5000</v>
      </c>
      <c r="E612" s="203">
        <v>120</v>
      </c>
      <c r="F612" s="203">
        <v>100</v>
      </c>
      <c r="G612" s="202">
        <f t="shared" si="56"/>
        <v>51331.345932246812</v>
      </c>
      <c r="H612" s="202">
        <f t="shared" si="57"/>
        <v>47776.121610205679</v>
      </c>
      <c r="I612" s="202">
        <f t="shared" si="58"/>
        <v>12832.836483061707</v>
      </c>
      <c r="J612" s="202">
        <f t="shared" si="59"/>
        <v>16388.060805102839</v>
      </c>
    </row>
    <row r="613" spans="1:10" x14ac:dyDescent="0.2">
      <c r="A613" s="228">
        <v>782.75902726815968</v>
      </c>
      <c r="B613" s="202">
        <f t="shared" si="54"/>
        <v>117413.85409022395</v>
      </c>
      <c r="C613" s="181">
        <f t="shared" si="55"/>
        <v>0</v>
      </c>
      <c r="D613" s="203">
        <v>5000</v>
      </c>
      <c r="E613" s="203">
        <v>120</v>
      </c>
      <c r="F613" s="203">
        <v>100</v>
      </c>
      <c r="G613" s="202">
        <f t="shared" si="56"/>
        <v>93931.083272179167</v>
      </c>
      <c r="H613" s="202">
        <f t="shared" si="57"/>
        <v>83275.90272681597</v>
      </c>
      <c r="I613" s="202">
        <f t="shared" si="58"/>
        <v>23482.770818044781</v>
      </c>
      <c r="J613" s="202">
        <f t="shared" si="59"/>
        <v>34137.951363407978</v>
      </c>
    </row>
    <row r="614" spans="1:10" x14ac:dyDescent="0.2">
      <c r="A614" s="228">
        <v>230.9712959597685</v>
      </c>
      <c r="B614" s="202">
        <f t="shared" si="54"/>
        <v>34645.694393965277</v>
      </c>
      <c r="C614" s="181">
        <f t="shared" si="55"/>
        <v>0</v>
      </c>
      <c r="D614" s="203">
        <v>5000</v>
      </c>
      <c r="E614" s="203">
        <v>120</v>
      </c>
      <c r="F614" s="203">
        <v>100</v>
      </c>
      <c r="G614" s="202">
        <f t="shared" si="56"/>
        <v>27716.555515172218</v>
      </c>
      <c r="H614" s="202">
        <f t="shared" si="57"/>
        <v>28097.12959597685</v>
      </c>
      <c r="I614" s="202">
        <f t="shared" si="58"/>
        <v>6929.1388787930591</v>
      </c>
      <c r="J614" s="202">
        <f t="shared" si="59"/>
        <v>6548.564797988427</v>
      </c>
    </row>
    <row r="615" spans="1:10" x14ac:dyDescent="0.2">
      <c r="A615" s="228">
        <v>534.57119582899441</v>
      </c>
      <c r="B615" s="202">
        <f t="shared" si="54"/>
        <v>80185.679374349158</v>
      </c>
      <c r="C615" s="181">
        <f t="shared" si="55"/>
        <v>0</v>
      </c>
      <c r="D615" s="203">
        <v>5000</v>
      </c>
      <c r="E615" s="203">
        <v>120</v>
      </c>
      <c r="F615" s="203">
        <v>100</v>
      </c>
      <c r="G615" s="202">
        <f t="shared" si="56"/>
        <v>64148.543499479332</v>
      </c>
      <c r="H615" s="202">
        <f t="shared" si="57"/>
        <v>58457.119582899439</v>
      </c>
      <c r="I615" s="202">
        <f t="shared" si="58"/>
        <v>16037.135874869826</v>
      </c>
      <c r="J615" s="202">
        <f t="shared" si="59"/>
        <v>21728.559791449719</v>
      </c>
    </row>
    <row r="616" spans="1:10" x14ac:dyDescent="0.2">
      <c r="A616" s="228">
        <v>738.08829790823552</v>
      </c>
      <c r="B616" s="202">
        <f t="shared" si="54"/>
        <v>110713.24468623532</v>
      </c>
      <c r="C616" s="181">
        <f t="shared" si="55"/>
        <v>0</v>
      </c>
      <c r="D616" s="203">
        <v>5000</v>
      </c>
      <c r="E616" s="203">
        <v>120</v>
      </c>
      <c r="F616" s="203">
        <v>100</v>
      </c>
      <c r="G616" s="202">
        <f t="shared" si="56"/>
        <v>88570.595748988257</v>
      </c>
      <c r="H616" s="202">
        <f t="shared" si="57"/>
        <v>78808.829790823555</v>
      </c>
      <c r="I616" s="202">
        <f t="shared" si="58"/>
        <v>22142.648937247068</v>
      </c>
      <c r="J616" s="202">
        <f t="shared" si="59"/>
        <v>31904.41489541177</v>
      </c>
    </row>
    <row r="617" spans="1:10" x14ac:dyDescent="0.2">
      <c r="A617" s="228">
        <v>650.02294371371295</v>
      </c>
      <c r="B617" s="202">
        <f t="shared" si="54"/>
        <v>97503.44155705694</v>
      </c>
      <c r="C617" s="181">
        <f t="shared" si="55"/>
        <v>0</v>
      </c>
      <c r="D617" s="203">
        <v>5000</v>
      </c>
      <c r="E617" s="203">
        <v>120</v>
      </c>
      <c r="F617" s="203">
        <v>100</v>
      </c>
      <c r="G617" s="202">
        <f t="shared" si="56"/>
        <v>78002.753245645552</v>
      </c>
      <c r="H617" s="202">
        <f t="shared" si="57"/>
        <v>70002.294371371303</v>
      </c>
      <c r="I617" s="202">
        <f t="shared" si="58"/>
        <v>19500.688311411388</v>
      </c>
      <c r="J617" s="202">
        <f t="shared" si="59"/>
        <v>27501.147185685637</v>
      </c>
    </row>
    <row r="618" spans="1:10" x14ac:dyDescent="0.2">
      <c r="A618" s="228">
        <v>735.61499637347413</v>
      </c>
      <c r="B618" s="202">
        <f t="shared" si="54"/>
        <v>110342.24945602112</v>
      </c>
      <c r="C618" s="181">
        <f t="shared" si="55"/>
        <v>0</v>
      </c>
      <c r="D618" s="203">
        <v>5000</v>
      </c>
      <c r="E618" s="203">
        <v>120</v>
      </c>
      <c r="F618" s="203">
        <v>100</v>
      </c>
      <c r="G618" s="202">
        <f t="shared" si="56"/>
        <v>88273.799564816902</v>
      </c>
      <c r="H618" s="202">
        <f t="shared" si="57"/>
        <v>78561.499637347413</v>
      </c>
      <c r="I618" s="202">
        <f t="shared" si="58"/>
        <v>22068.449891204218</v>
      </c>
      <c r="J618" s="202">
        <f t="shared" si="59"/>
        <v>31780.749818673707</v>
      </c>
    </row>
    <row r="619" spans="1:10" x14ac:dyDescent="0.2">
      <c r="A619" s="228">
        <v>481.24404897971266</v>
      </c>
      <c r="B619" s="202">
        <f t="shared" si="54"/>
        <v>72186.607346956895</v>
      </c>
      <c r="C619" s="181">
        <f t="shared" si="55"/>
        <v>0</v>
      </c>
      <c r="D619" s="203">
        <v>5000</v>
      </c>
      <c r="E619" s="203">
        <v>120</v>
      </c>
      <c r="F619" s="203">
        <v>100</v>
      </c>
      <c r="G619" s="202">
        <f t="shared" si="56"/>
        <v>57749.285877565519</v>
      </c>
      <c r="H619" s="202">
        <f t="shared" si="57"/>
        <v>53124.404897971268</v>
      </c>
      <c r="I619" s="202">
        <f t="shared" si="58"/>
        <v>14437.321469391376</v>
      </c>
      <c r="J619" s="202">
        <f t="shared" si="59"/>
        <v>19062.202448985627</v>
      </c>
    </row>
    <row r="620" spans="1:10" x14ac:dyDescent="0.2">
      <c r="A620" s="228">
        <v>268.73120203089491</v>
      </c>
      <c r="B620" s="202">
        <f t="shared" si="54"/>
        <v>40309.680304634239</v>
      </c>
      <c r="C620" s="181">
        <f t="shared" si="55"/>
        <v>0</v>
      </c>
      <c r="D620" s="203">
        <v>5000</v>
      </c>
      <c r="E620" s="203">
        <v>120</v>
      </c>
      <c r="F620" s="203">
        <v>100</v>
      </c>
      <c r="G620" s="202">
        <f t="shared" si="56"/>
        <v>32247.744243707388</v>
      </c>
      <c r="H620" s="202">
        <f t="shared" si="57"/>
        <v>31873.120203089489</v>
      </c>
      <c r="I620" s="202">
        <f t="shared" si="58"/>
        <v>8061.9360609268515</v>
      </c>
      <c r="J620" s="202">
        <f t="shared" si="59"/>
        <v>8436.5601015447501</v>
      </c>
    </row>
    <row r="621" spans="1:10" x14ac:dyDescent="0.2">
      <c r="A621" s="228">
        <v>365.31253325068974</v>
      </c>
      <c r="B621" s="202">
        <f t="shared" si="54"/>
        <v>54796.879987603461</v>
      </c>
      <c r="C621" s="181">
        <f t="shared" si="55"/>
        <v>0</v>
      </c>
      <c r="D621" s="203">
        <v>5000</v>
      </c>
      <c r="E621" s="203">
        <v>120</v>
      </c>
      <c r="F621" s="203">
        <v>100</v>
      </c>
      <c r="G621" s="202">
        <f t="shared" si="56"/>
        <v>43837.503990082769</v>
      </c>
      <c r="H621" s="202">
        <f t="shared" si="57"/>
        <v>41531.253325068974</v>
      </c>
      <c r="I621" s="202">
        <f t="shared" si="58"/>
        <v>10959.375997520692</v>
      </c>
      <c r="J621" s="202">
        <f t="shared" si="59"/>
        <v>13265.626662534487</v>
      </c>
    </row>
    <row r="622" spans="1:10" x14ac:dyDescent="0.2">
      <c r="A622" s="228">
        <v>607.74634434270968</v>
      </c>
      <c r="B622" s="202">
        <f t="shared" si="54"/>
        <v>91161.951651406445</v>
      </c>
      <c r="C622" s="181">
        <f t="shared" si="55"/>
        <v>0</v>
      </c>
      <c r="D622" s="203">
        <v>5000</v>
      </c>
      <c r="E622" s="203">
        <v>120</v>
      </c>
      <c r="F622" s="203">
        <v>100</v>
      </c>
      <c r="G622" s="202">
        <f t="shared" si="56"/>
        <v>72929.561321125162</v>
      </c>
      <c r="H622" s="202">
        <f t="shared" si="57"/>
        <v>65774.634434270964</v>
      </c>
      <c r="I622" s="202">
        <f t="shared" si="58"/>
        <v>18232.390330281283</v>
      </c>
      <c r="J622" s="202">
        <f t="shared" si="59"/>
        <v>25387.317217135482</v>
      </c>
    </row>
    <row r="623" spans="1:10" x14ac:dyDescent="0.2">
      <c r="A623" s="228">
        <v>592.80936792158025</v>
      </c>
      <c r="B623" s="202">
        <f t="shared" si="54"/>
        <v>88921.40518823704</v>
      </c>
      <c r="C623" s="181">
        <f t="shared" si="55"/>
        <v>0</v>
      </c>
      <c r="D623" s="203">
        <v>5000</v>
      </c>
      <c r="E623" s="203">
        <v>120</v>
      </c>
      <c r="F623" s="203">
        <v>100</v>
      </c>
      <c r="G623" s="202">
        <f t="shared" si="56"/>
        <v>71137.124150589632</v>
      </c>
      <c r="H623" s="202">
        <f t="shared" si="57"/>
        <v>64280.936792158027</v>
      </c>
      <c r="I623" s="202">
        <f t="shared" si="58"/>
        <v>17784.281037647408</v>
      </c>
      <c r="J623" s="202">
        <f t="shared" si="59"/>
        <v>24640.468396079013</v>
      </c>
    </row>
    <row r="624" spans="1:10" x14ac:dyDescent="0.2">
      <c r="A624" s="228">
        <v>347.04665799953352</v>
      </c>
      <c r="B624" s="202">
        <f t="shared" si="54"/>
        <v>52056.998699930031</v>
      </c>
      <c r="C624" s="181">
        <f t="shared" si="55"/>
        <v>0</v>
      </c>
      <c r="D624" s="203">
        <v>5000</v>
      </c>
      <c r="E624" s="203">
        <v>120</v>
      </c>
      <c r="F624" s="203">
        <v>100</v>
      </c>
      <c r="G624" s="202">
        <f t="shared" si="56"/>
        <v>41645.598959944022</v>
      </c>
      <c r="H624" s="202">
        <f t="shared" si="57"/>
        <v>39704.665799953349</v>
      </c>
      <c r="I624" s="202">
        <f t="shared" si="58"/>
        <v>10411.399739986009</v>
      </c>
      <c r="J624" s="202">
        <f t="shared" si="59"/>
        <v>12352.332899976682</v>
      </c>
    </row>
    <row r="625" spans="1:10" x14ac:dyDescent="0.2">
      <c r="A625" s="228">
        <v>213.18099816012241</v>
      </c>
      <c r="B625" s="202">
        <f t="shared" si="54"/>
        <v>31977.149724018363</v>
      </c>
      <c r="C625" s="181">
        <f t="shared" si="55"/>
        <v>0</v>
      </c>
      <c r="D625" s="203">
        <v>5000</v>
      </c>
      <c r="E625" s="203">
        <v>120</v>
      </c>
      <c r="F625" s="203">
        <v>100</v>
      </c>
      <c r="G625" s="202">
        <f t="shared" si="56"/>
        <v>25581.719779214691</v>
      </c>
      <c r="H625" s="202">
        <f t="shared" si="57"/>
        <v>26318.09981601224</v>
      </c>
      <c r="I625" s="202">
        <f t="shared" si="58"/>
        <v>6395.4299448036727</v>
      </c>
      <c r="J625" s="202">
        <f t="shared" si="59"/>
        <v>5659.0499080061236</v>
      </c>
    </row>
    <row r="626" spans="1:10" x14ac:dyDescent="0.2">
      <c r="A626" s="228">
        <v>333.03607717763447</v>
      </c>
      <c r="B626" s="202">
        <f t="shared" si="54"/>
        <v>49955.411576645172</v>
      </c>
      <c r="C626" s="181">
        <f t="shared" si="55"/>
        <v>0</v>
      </c>
      <c r="D626" s="203">
        <v>5000</v>
      </c>
      <c r="E626" s="203">
        <v>120</v>
      </c>
      <c r="F626" s="203">
        <v>100</v>
      </c>
      <c r="G626" s="202">
        <f t="shared" si="56"/>
        <v>39964.329261316139</v>
      </c>
      <c r="H626" s="202">
        <f t="shared" si="57"/>
        <v>38303.607717763443</v>
      </c>
      <c r="I626" s="202">
        <f t="shared" si="58"/>
        <v>9991.082315329033</v>
      </c>
      <c r="J626" s="202">
        <f t="shared" si="59"/>
        <v>11651.803858881729</v>
      </c>
    </row>
    <row r="627" spans="1:10" x14ac:dyDescent="0.2">
      <c r="A627" s="228">
        <v>537.34912450301886</v>
      </c>
      <c r="B627" s="202">
        <f t="shared" si="54"/>
        <v>80602.368675452832</v>
      </c>
      <c r="C627" s="181">
        <f t="shared" si="55"/>
        <v>0</v>
      </c>
      <c r="D627" s="203">
        <v>5000</v>
      </c>
      <c r="E627" s="203">
        <v>120</v>
      </c>
      <c r="F627" s="203">
        <v>100</v>
      </c>
      <c r="G627" s="202">
        <f t="shared" si="56"/>
        <v>64481.894940362261</v>
      </c>
      <c r="H627" s="202">
        <f t="shared" si="57"/>
        <v>58734.912450301883</v>
      </c>
      <c r="I627" s="202">
        <f t="shared" si="58"/>
        <v>16120.473735090571</v>
      </c>
      <c r="J627" s="202">
        <f t="shared" si="59"/>
        <v>21867.456225150949</v>
      </c>
    </row>
    <row r="628" spans="1:10" x14ac:dyDescent="0.2">
      <c r="A628" s="228">
        <v>626.73552223794889</v>
      </c>
      <c r="B628" s="202">
        <f t="shared" si="54"/>
        <v>94010.328335692335</v>
      </c>
      <c r="C628" s="181">
        <f t="shared" si="55"/>
        <v>0</v>
      </c>
      <c r="D628" s="203">
        <v>5000</v>
      </c>
      <c r="E628" s="203">
        <v>120</v>
      </c>
      <c r="F628" s="203">
        <v>100</v>
      </c>
      <c r="G628" s="202">
        <f t="shared" si="56"/>
        <v>75208.262668553871</v>
      </c>
      <c r="H628" s="202">
        <f t="shared" si="57"/>
        <v>67673.55222379489</v>
      </c>
      <c r="I628" s="202">
        <f t="shared" si="58"/>
        <v>18802.065667138464</v>
      </c>
      <c r="J628" s="202">
        <f t="shared" si="59"/>
        <v>26336.776111897445</v>
      </c>
    </row>
    <row r="629" spans="1:10" x14ac:dyDescent="0.2">
      <c r="A629" s="228">
        <v>543.92225320633611</v>
      </c>
      <c r="B629" s="202">
        <f t="shared" si="54"/>
        <v>81588.337980950411</v>
      </c>
      <c r="C629" s="181">
        <f t="shared" si="55"/>
        <v>0</v>
      </c>
      <c r="D629" s="203">
        <v>5000</v>
      </c>
      <c r="E629" s="203">
        <v>120</v>
      </c>
      <c r="F629" s="203">
        <v>100</v>
      </c>
      <c r="G629" s="202">
        <f t="shared" si="56"/>
        <v>65270.670384760335</v>
      </c>
      <c r="H629" s="202">
        <f t="shared" si="57"/>
        <v>59392.22532063361</v>
      </c>
      <c r="I629" s="202">
        <f t="shared" si="58"/>
        <v>16317.667596190076</v>
      </c>
      <c r="J629" s="202">
        <f t="shared" si="59"/>
        <v>22196.112660316801</v>
      </c>
    </row>
    <row r="630" spans="1:10" x14ac:dyDescent="0.2">
      <c r="A630" s="228">
        <v>701.30963889011628</v>
      </c>
      <c r="B630" s="202">
        <f t="shared" si="54"/>
        <v>105196.44583351744</v>
      </c>
      <c r="C630" s="181">
        <f t="shared" si="55"/>
        <v>0</v>
      </c>
      <c r="D630" s="203">
        <v>5000</v>
      </c>
      <c r="E630" s="203">
        <v>120</v>
      </c>
      <c r="F630" s="203">
        <v>100</v>
      </c>
      <c r="G630" s="202">
        <f t="shared" si="56"/>
        <v>84157.156666813957</v>
      </c>
      <c r="H630" s="202">
        <f t="shared" si="57"/>
        <v>75130.963889011633</v>
      </c>
      <c r="I630" s="202">
        <f t="shared" si="58"/>
        <v>21039.289166703486</v>
      </c>
      <c r="J630" s="202">
        <f t="shared" si="59"/>
        <v>30065.481944505809</v>
      </c>
    </row>
    <row r="631" spans="1:10" x14ac:dyDescent="0.2">
      <c r="A631" s="228">
        <v>511.10082618477793</v>
      </c>
      <c r="B631" s="202">
        <f t="shared" si="54"/>
        <v>76665.12392771669</v>
      </c>
      <c r="C631" s="181">
        <f t="shared" si="55"/>
        <v>0</v>
      </c>
      <c r="D631" s="203">
        <v>5000</v>
      </c>
      <c r="E631" s="203">
        <v>120</v>
      </c>
      <c r="F631" s="203">
        <v>100</v>
      </c>
      <c r="G631" s="202">
        <f t="shared" si="56"/>
        <v>61332.099142173349</v>
      </c>
      <c r="H631" s="202">
        <f t="shared" si="57"/>
        <v>56110.082618477791</v>
      </c>
      <c r="I631" s="202">
        <f t="shared" si="58"/>
        <v>15333.024785543341</v>
      </c>
      <c r="J631" s="202">
        <f t="shared" si="59"/>
        <v>20555.041309238899</v>
      </c>
    </row>
    <row r="632" spans="1:10" x14ac:dyDescent="0.2">
      <c r="A632" s="228">
        <v>471.58568756263037</v>
      </c>
      <c r="B632" s="202">
        <f t="shared" si="54"/>
        <v>70737.853134394551</v>
      </c>
      <c r="C632" s="181">
        <f t="shared" si="55"/>
        <v>0</v>
      </c>
      <c r="D632" s="203">
        <v>5000</v>
      </c>
      <c r="E632" s="203">
        <v>120</v>
      </c>
      <c r="F632" s="203">
        <v>100</v>
      </c>
      <c r="G632" s="202">
        <f t="shared" si="56"/>
        <v>56590.282507515643</v>
      </c>
      <c r="H632" s="202">
        <f t="shared" si="57"/>
        <v>52158.568756263034</v>
      </c>
      <c r="I632" s="202">
        <f t="shared" si="58"/>
        <v>14147.570626878907</v>
      </c>
      <c r="J632" s="202">
        <f t="shared" si="59"/>
        <v>18579.284378131517</v>
      </c>
    </row>
    <row r="633" spans="1:10" x14ac:dyDescent="0.2">
      <c r="A633" s="228">
        <v>540.65086512856692</v>
      </c>
      <c r="B633" s="202">
        <f t="shared" si="54"/>
        <v>81097.629769285035</v>
      </c>
      <c r="C633" s="181">
        <f t="shared" si="55"/>
        <v>0</v>
      </c>
      <c r="D633" s="203">
        <v>5000</v>
      </c>
      <c r="E633" s="203">
        <v>120</v>
      </c>
      <c r="F633" s="203">
        <v>100</v>
      </c>
      <c r="G633" s="202">
        <f t="shared" si="56"/>
        <v>64878.103815428032</v>
      </c>
      <c r="H633" s="202">
        <f t="shared" si="57"/>
        <v>59065.086512856695</v>
      </c>
      <c r="I633" s="202">
        <f t="shared" si="58"/>
        <v>16219.525953857003</v>
      </c>
      <c r="J633" s="202">
        <f t="shared" si="59"/>
        <v>22032.54325642834</v>
      </c>
    </row>
    <row r="634" spans="1:10" x14ac:dyDescent="0.2">
      <c r="A634" s="228">
        <v>319.09021582412078</v>
      </c>
      <c r="B634" s="202">
        <f t="shared" si="54"/>
        <v>47863.532373618116</v>
      </c>
      <c r="C634" s="181">
        <f t="shared" si="55"/>
        <v>0</v>
      </c>
      <c r="D634" s="203">
        <v>5000</v>
      </c>
      <c r="E634" s="203">
        <v>120</v>
      </c>
      <c r="F634" s="203">
        <v>100</v>
      </c>
      <c r="G634" s="202">
        <f t="shared" si="56"/>
        <v>38290.825898894494</v>
      </c>
      <c r="H634" s="202">
        <f t="shared" si="57"/>
        <v>36909.021582412082</v>
      </c>
      <c r="I634" s="202">
        <f t="shared" si="58"/>
        <v>9572.7064747236218</v>
      </c>
      <c r="J634" s="202">
        <f t="shared" si="59"/>
        <v>10954.510791206034</v>
      </c>
    </row>
    <row r="635" spans="1:10" x14ac:dyDescent="0.2">
      <c r="A635" s="228">
        <v>749.25735599792438</v>
      </c>
      <c r="B635" s="202">
        <f t="shared" si="54"/>
        <v>112388.60339968865</v>
      </c>
      <c r="C635" s="181">
        <f t="shared" si="55"/>
        <v>0</v>
      </c>
      <c r="D635" s="203">
        <v>5000</v>
      </c>
      <c r="E635" s="203">
        <v>120</v>
      </c>
      <c r="F635" s="203">
        <v>100</v>
      </c>
      <c r="G635" s="202">
        <f t="shared" si="56"/>
        <v>89910.882719750924</v>
      </c>
      <c r="H635" s="202">
        <f t="shared" si="57"/>
        <v>79925.735599792431</v>
      </c>
      <c r="I635" s="202">
        <f t="shared" si="58"/>
        <v>22477.720679937731</v>
      </c>
      <c r="J635" s="202">
        <f t="shared" si="59"/>
        <v>32462.867799896223</v>
      </c>
    </row>
    <row r="636" spans="1:10" x14ac:dyDescent="0.2">
      <c r="A636" s="228">
        <v>568.38225711527389</v>
      </c>
      <c r="B636" s="202">
        <f t="shared" si="54"/>
        <v>85257.338567291081</v>
      </c>
      <c r="C636" s="181">
        <f t="shared" si="55"/>
        <v>0</v>
      </c>
      <c r="D636" s="203">
        <v>5000</v>
      </c>
      <c r="E636" s="203">
        <v>120</v>
      </c>
      <c r="F636" s="203">
        <v>100</v>
      </c>
      <c r="G636" s="202">
        <f t="shared" si="56"/>
        <v>68205.870853832865</v>
      </c>
      <c r="H636" s="202">
        <f t="shared" si="57"/>
        <v>61838.22571152739</v>
      </c>
      <c r="I636" s="202">
        <f t="shared" si="58"/>
        <v>17051.467713458216</v>
      </c>
      <c r="J636" s="202">
        <f t="shared" si="59"/>
        <v>23419.112855763691</v>
      </c>
    </row>
    <row r="637" spans="1:10" x14ac:dyDescent="0.2">
      <c r="A637" s="228">
        <v>200.59533640770024</v>
      </c>
      <c r="B637" s="202">
        <f t="shared" si="54"/>
        <v>30089.300461155035</v>
      </c>
      <c r="C637" s="181">
        <f t="shared" si="55"/>
        <v>0</v>
      </c>
      <c r="D637" s="203">
        <v>5000</v>
      </c>
      <c r="E637" s="203">
        <v>120</v>
      </c>
      <c r="F637" s="203">
        <v>100</v>
      </c>
      <c r="G637" s="202">
        <f t="shared" si="56"/>
        <v>24071.440368924028</v>
      </c>
      <c r="H637" s="202">
        <f t="shared" si="57"/>
        <v>25059.533640770023</v>
      </c>
      <c r="I637" s="202">
        <f t="shared" si="58"/>
        <v>6017.860092231007</v>
      </c>
      <c r="J637" s="202">
        <f t="shared" si="59"/>
        <v>5029.7668203850117</v>
      </c>
    </row>
    <row r="638" spans="1:10" x14ac:dyDescent="0.2">
      <c r="A638" s="228">
        <v>605.8190042180097</v>
      </c>
      <c r="B638" s="202">
        <f t="shared" si="54"/>
        <v>90872.850632701447</v>
      </c>
      <c r="C638" s="181">
        <f t="shared" si="55"/>
        <v>0</v>
      </c>
      <c r="D638" s="203">
        <v>5000</v>
      </c>
      <c r="E638" s="203">
        <v>120</v>
      </c>
      <c r="F638" s="203">
        <v>100</v>
      </c>
      <c r="G638" s="202">
        <f t="shared" si="56"/>
        <v>72698.280506161158</v>
      </c>
      <c r="H638" s="202">
        <f t="shared" si="57"/>
        <v>65581.900421800965</v>
      </c>
      <c r="I638" s="202">
        <f t="shared" si="58"/>
        <v>18174.570126540289</v>
      </c>
      <c r="J638" s="202">
        <f t="shared" si="59"/>
        <v>25290.950210900482</v>
      </c>
    </row>
    <row r="639" spans="1:10" x14ac:dyDescent="0.2">
      <c r="A639" s="228">
        <v>600.00389209017339</v>
      </c>
      <c r="B639" s="202">
        <f t="shared" si="54"/>
        <v>90000.583813526013</v>
      </c>
      <c r="C639" s="181">
        <f t="shared" si="55"/>
        <v>0</v>
      </c>
      <c r="D639" s="203">
        <v>5000</v>
      </c>
      <c r="E639" s="203">
        <v>120</v>
      </c>
      <c r="F639" s="203">
        <v>100</v>
      </c>
      <c r="G639" s="202">
        <f t="shared" si="56"/>
        <v>72000.467050820807</v>
      </c>
      <c r="H639" s="202">
        <f t="shared" si="57"/>
        <v>65000.389209017339</v>
      </c>
      <c r="I639" s="202">
        <f t="shared" si="58"/>
        <v>18000.116762705205</v>
      </c>
      <c r="J639" s="202">
        <f t="shared" si="59"/>
        <v>25000.194604508673</v>
      </c>
    </row>
    <row r="640" spans="1:10" x14ac:dyDescent="0.2">
      <c r="A640" s="228">
        <v>665.41435954413112</v>
      </c>
      <c r="B640" s="202">
        <f t="shared" si="54"/>
        <v>99812.153931619672</v>
      </c>
      <c r="C640" s="181">
        <f t="shared" si="55"/>
        <v>0</v>
      </c>
      <c r="D640" s="203">
        <v>5000</v>
      </c>
      <c r="E640" s="203">
        <v>120</v>
      </c>
      <c r="F640" s="203">
        <v>100</v>
      </c>
      <c r="G640" s="202">
        <f t="shared" si="56"/>
        <v>79849.723145295735</v>
      </c>
      <c r="H640" s="202">
        <f t="shared" si="57"/>
        <v>71541.435954413115</v>
      </c>
      <c r="I640" s="202">
        <f t="shared" si="58"/>
        <v>19962.430786323937</v>
      </c>
      <c r="J640" s="202">
        <f t="shared" si="59"/>
        <v>28270.717977206557</v>
      </c>
    </row>
    <row r="641" spans="1:10" x14ac:dyDescent="0.2">
      <c r="A641" s="228">
        <v>219.14085821208585</v>
      </c>
      <c r="B641" s="202">
        <f t="shared" si="54"/>
        <v>32871.128731812874</v>
      </c>
      <c r="C641" s="181">
        <f t="shared" si="55"/>
        <v>0</v>
      </c>
      <c r="D641" s="203">
        <v>5000</v>
      </c>
      <c r="E641" s="203">
        <v>120</v>
      </c>
      <c r="F641" s="203">
        <v>100</v>
      </c>
      <c r="G641" s="202">
        <f t="shared" si="56"/>
        <v>26296.902985450302</v>
      </c>
      <c r="H641" s="202">
        <f t="shared" si="57"/>
        <v>26914.085821208584</v>
      </c>
      <c r="I641" s="202">
        <f t="shared" si="58"/>
        <v>6574.225746362572</v>
      </c>
      <c r="J641" s="202">
        <f t="shared" si="59"/>
        <v>5957.0429106042902</v>
      </c>
    </row>
    <row r="642" spans="1:10" x14ac:dyDescent="0.2">
      <c r="A642" s="228">
        <v>300.40397052671943</v>
      </c>
      <c r="B642" s="202">
        <f t="shared" si="54"/>
        <v>45060.595579007917</v>
      </c>
      <c r="C642" s="181">
        <f t="shared" si="55"/>
        <v>0</v>
      </c>
      <c r="D642" s="203">
        <v>5000</v>
      </c>
      <c r="E642" s="203">
        <v>120</v>
      </c>
      <c r="F642" s="203">
        <v>100</v>
      </c>
      <c r="G642" s="202">
        <f t="shared" si="56"/>
        <v>36048.476463206331</v>
      </c>
      <c r="H642" s="202">
        <f t="shared" si="57"/>
        <v>35040.397052671942</v>
      </c>
      <c r="I642" s="202">
        <f t="shared" si="58"/>
        <v>9012.1191158015863</v>
      </c>
      <c r="J642" s="202">
        <f t="shared" si="59"/>
        <v>10020.198526335975</v>
      </c>
    </row>
    <row r="643" spans="1:10" x14ac:dyDescent="0.2">
      <c r="A643" s="228">
        <v>489.53264257383194</v>
      </c>
      <c r="B643" s="202">
        <f t="shared" si="54"/>
        <v>73429.89638607479</v>
      </c>
      <c r="C643" s="181">
        <f t="shared" si="55"/>
        <v>0</v>
      </c>
      <c r="D643" s="203">
        <v>5000</v>
      </c>
      <c r="E643" s="203">
        <v>120</v>
      </c>
      <c r="F643" s="203">
        <v>100</v>
      </c>
      <c r="G643" s="202">
        <f t="shared" si="56"/>
        <v>58743.91710885983</v>
      </c>
      <c r="H643" s="202">
        <f t="shared" si="57"/>
        <v>53953.264257383191</v>
      </c>
      <c r="I643" s="202">
        <f t="shared" si="58"/>
        <v>14685.979277214959</v>
      </c>
      <c r="J643" s="202">
        <f t="shared" si="59"/>
        <v>19476.632128691599</v>
      </c>
    </row>
    <row r="644" spans="1:10" x14ac:dyDescent="0.2">
      <c r="A644" s="228">
        <v>375.12373839277944</v>
      </c>
      <c r="B644" s="202">
        <f t="shared" si="54"/>
        <v>56268.560758916916</v>
      </c>
      <c r="C644" s="181">
        <f t="shared" si="55"/>
        <v>0</v>
      </c>
      <c r="D644" s="203">
        <v>5000</v>
      </c>
      <c r="E644" s="203">
        <v>120</v>
      </c>
      <c r="F644" s="203">
        <v>100</v>
      </c>
      <c r="G644" s="202">
        <f t="shared" si="56"/>
        <v>45014.848607133536</v>
      </c>
      <c r="H644" s="202">
        <f t="shared" si="57"/>
        <v>42512.373839277941</v>
      </c>
      <c r="I644" s="202">
        <f t="shared" si="58"/>
        <v>11253.71215178338</v>
      </c>
      <c r="J644" s="202">
        <f t="shared" si="59"/>
        <v>13756.186919638974</v>
      </c>
    </row>
    <row r="645" spans="1:10" x14ac:dyDescent="0.2">
      <c r="A645" s="228">
        <v>504.67116744475027</v>
      </c>
      <c r="B645" s="202">
        <f t="shared" si="54"/>
        <v>75700.675116712533</v>
      </c>
      <c r="C645" s="181">
        <f t="shared" si="55"/>
        <v>0</v>
      </c>
      <c r="D645" s="203">
        <v>5000</v>
      </c>
      <c r="E645" s="203">
        <v>120</v>
      </c>
      <c r="F645" s="203">
        <v>100</v>
      </c>
      <c r="G645" s="202">
        <f t="shared" si="56"/>
        <v>60560.540093370029</v>
      </c>
      <c r="H645" s="202">
        <f t="shared" si="57"/>
        <v>55467.116744475024</v>
      </c>
      <c r="I645" s="202">
        <f t="shared" si="58"/>
        <v>15140.135023342504</v>
      </c>
      <c r="J645" s="202">
        <f t="shared" si="59"/>
        <v>20233.558372237509</v>
      </c>
    </row>
    <row r="646" spans="1:10" x14ac:dyDescent="0.2">
      <c r="A646" s="228">
        <v>408.31124391793799</v>
      </c>
      <c r="B646" s="202">
        <f t="shared" si="54"/>
        <v>61246.686587690696</v>
      </c>
      <c r="C646" s="181">
        <f t="shared" si="55"/>
        <v>0</v>
      </c>
      <c r="D646" s="203">
        <v>5000</v>
      </c>
      <c r="E646" s="203">
        <v>120</v>
      </c>
      <c r="F646" s="203">
        <v>100</v>
      </c>
      <c r="G646" s="202">
        <f t="shared" si="56"/>
        <v>48997.349270152561</v>
      </c>
      <c r="H646" s="202">
        <f t="shared" si="57"/>
        <v>45831.124391793797</v>
      </c>
      <c r="I646" s="202">
        <f t="shared" si="58"/>
        <v>12249.337317538135</v>
      </c>
      <c r="J646" s="202">
        <f t="shared" si="59"/>
        <v>15415.562195896899</v>
      </c>
    </row>
    <row r="647" spans="1:10" x14ac:dyDescent="0.2">
      <c r="A647" s="228">
        <v>287.0765287834576</v>
      </c>
      <c r="B647" s="202">
        <f t="shared" si="54"/>
        <v>43061.479317518642</v>
      </c>
      <c r="C647" s="181">
        <f t="shared" si="55"/>
        <v>0</v>
      </c>
      <c r="D647" s="203">
        <v>5000</v>
      </c>
      <c r="E647" s="203">
        <v>120</v>
      </c>
      <c r="F647" s="203">
        <v>100</v>
      </c>
      <c r="G647" s="202">
        <f t="shared" si="56"/>
        <v>34449.183454014914</v>
      </c>
      <c r="H647" s="202">
        <f t="shared" si="57"/>
        <v>33707.652878345762</v>
      </c>
      <c r="I647" s="202">
        <f t="shared" si="58"/>
        <v>8612.2958635037285</v>
      </c>
      <c r="J647" s="202">
        <f t="shared" si="59"/>
        <v>9353.8264391728808</v>
      </c>
    </row>
    <row r="648" spans="1:10" x14ac:dyDescent="0.2">
      <c r="A648" s="228">
        <v>295.21926357188227</v>
      </c>
      <c r="B648" s="202">
        <f t="shared" si="54"/>
        <v>44282.889535782342</v>
      </c>
      <c r="C648" s="181">
        <f t="shared" si="55"/>
        <v>0</v>
      </c>
      <c r="D648" s="203">
        <v>5000</v>
      </c>
      <c r="E648" s="203">
        <v>120</v>
      </c>
      <c r="F648" s="203">
        <v>100</v>
      </c>
      <c r="G648" s="202">
        <f t="shared" si="56"/>
        <v>35426.311628625874</v>
      </c>
      <c r="H648" s="202">
        <f t="shared" si="57"/>
        <v>34521.926357188226</v>
      </c>
      <c r="I648" s="202">
        <f t="shared" si="58"/>
        <v>8856.5779071564684</v>
      </c>
      <c r="J648" s="202">
        <f t="shared" si="59"/>
        <v>9760.9631785941165</v>
      </c>
    </row>
    <row r="649" spans="1:10" x14ac:dyDescent="0.2">
      <c r="A649" s="228">
        <v>350.1628526254384</v>
      </c>
      <c r="B649" s="202">
        <f t="shared" si="54"/>
        <v>52524.427893815759</v>
      </c>
      <c r="C649" s="181">
        <f t="shared" si="55"/>
        <v>0</v>
      </c>
      <c r="D649" s="203">
        <v>5000</v>
      </c>
      <c r="E649" s="203">
        <v>120</v>
      </c>
      <c r="F649" s="203">
        <v>100</v>
      </c>
      <c r="G649" s="202">
        <f t="shared" si="56"/>
        <v>42019.542315052611</v>
      </c>
      <c r="H649" s="202">
        <f t="shared" si="57"/>
        <v>40016.285262543839</v>
      </c>
      <c r="I649" s="202">
        <f t="shared" si="58"/>
        <v>10504.885578763147</v>
      </c>
      <c r="J649" s="202">
        <f t="shared" si="59"/>
        <v>12508.14263127192</v>
      </c>
    </row>
    <row r="650" spans="1:10" x14ac:dyDescent="0.2">
      <c r="A650" s="228">
        <v>387.06407574334372</v>
      </c>
      <c r="B650" s="202">
        <f t="shared" si="54"/>
        <v>58059.611361501557</v>
      </c>
      <c r="C650" s="181">
        <f t="shared" si="55"/>
        <v>0</v>
      </c>
      <c r="D650" s="203">
        <v>5000</v>
      </c>
      <c r="E650" s="203">
        <v>120</v>
      </c>
      <c r="F650" s="203">
        <v>100</v>
      </c>
      <c r="G650" s="202">
        <f t="shared" si="56"/>
        <v>46447.689089201245</v>
      </c>
      <c r="H650" s="202">
        <f t="shared" si="57"/>
        <v>43706.407574334371</v>
      </c>
      <c r="I650" s="202">
        <f t="shared" si="58"/>
        <v>11611.922272300311</v>
      </c>
      <c r="J650" s="202">
        <f t="shared" si="59"/>
        <v>14353.203787167186</v>
      </c>
    </row>
    <row r="651" spans="1:10" x14ac:dyDescent="0.2">
      <c r="A651" s="228">
        <v>785.92101837784105</v>
      </c>
      <c r="B651" s="202">
        <f t="shared" si="54"/>
        <v>117888.15275667615</v>
      </c>
      <c r="C651" s="181">
        <f t="shared" si="55"/>
        <v>0</v>
      </c>
      <c r="D651" s="203">
        <v>5000</v>
      </c>
      <c r="E651" s="203">
        <v>120</v>
      </c>
      <c r="F651" s="203">
        <v>100</v>
      </c>
      <c r="G651" s="202">
        <f t="shared" si="56"/>
        <v>94310.522205340923</v>
      </c>
      <c r="H651" s="202">
        <f t="shared" si="57"/>
        <v>83592.10183778411</v>
      </c>
      <c r="I651" s="202">
        <f t="shared" si="58"/>
        <v>23577.630551335227</v>
      </c>
      <c r="J651" s="202">
        <f t="shared" si="59"/>
        <v>34296.05091889204</v>
      </c>
    </row>
    <row r="652" spans="1:10" x14ac:dyDescent="0.2">
      <c r="A652" s="228">
        <v>574.55587637357223</v>
      </c>
      <c r="B652" s="202">
        <f t="shared" si="54"/>
        <v>86183.38145603583</v>
      </c>
      <c r="C652" s="181">
        <f t="shared" si="55"/>
        <v>0</v>
      </c>
      <c r="D652" s="203">
        <v>5000</v>
      </c>
      <c r="E652" s="203">
        <v>120</v>
      </c>
      <c r="F652" s="203">
        <v>100</v>
      </c>
      <c r="G652" s="202">
        <f t="shared" si="56"/>
        <v>68946.705164828672</v>
      </c>
      <c r="H652" s="202">
        <f t="shared" si="57"/>
        <v>62455.587637357225</v>
      </c>
      <c r="I652" s="202">
        <f t="shared" si="58"/>
        <v>17236.676291207157</v>
      </c>
      <c r="J652" s="202">
        <f t="shared" si="59"/>
        <v>23727.793818678605</v>
      </c>
    </row>
    <row r="653" spans="1:10" x14ac:dyDescent="0.2">
      <c r="A653" s="228">
        <v>760.61421062825912</v>
      </c>
      <c r="B653" s="202">
        <f t="shared" ref="B653:B716" si="60">A653*$B$4</f>
        <v>114092.13159423886</v>
      </c>
      <c r="C653" s="181">
        <f t="shared" ref="C653:C716" si="61">$B$6</f>
        <v>0</v>
      </c>
      <c r="D653" s="203">
        <v>5000</v>
      </c>
      <c r="E653" s="203">
        <v>120</v>
      </c>
      <c r="F653" s="203">
        <v>100</v>
      </c>
      <c r="G653" s="202">
        <f t="shared" ref="G653:G716" si="62">C653+ (E653*A653)</f>
        <v>91273.705275391098</v>
      </c>
      <c r="H653" s="202">
        <f t="shared" ref="H653:H716" si="63">D653+(F653*A653)</f>
        <v>81061.421062825917</v>
      </c>
      <c r="I653" s="202">
        <f t="shared" ref="I653:I716" si="64">B653-G653</f>
        <v>22818.426318847763</v>
      </c>
      <c r="J653" s="202">
        <f t="shared" ref="J653:J716" si="65">B653-H653</f>
        <v>33030.710531412944</v>
      </c>
    </row>
    <row r="654" spans="1:10" x14ac:dyDescent="0.2">
      <c r="A654" s="228">
        <v>643.03802915058941</v>
      </c>
      <c r="B654" s="202">
        <f t="shared" si="60"/>
        <v>96455.704372588414</v>
      </c>
      <c r="C654" s="181">
        <f t="shared" si="61"/>
        <v>0</v>
      </c>
      <c r="D654" s="203">
        <v>5000</v>
      </c>
      <c r="E654" s="203">
        <v>120</v>
      </c>
      <c r="F654" s="203">
        <v>100</v>
      </c>
      <c r="G654" s="202">
        <f t="shared" si="62"/>
        <v>77164.563498070725</v>
      </c>
      <c r="H654" s="202">
        <f t="shared" si="63"/>
        <v>69303.802915058943</v>
      </c>
      <c r="I654" s="202">
        <f t="shared" si="64"/>
        <v>19291.140874517689</v>
      </c>
      <c r="J654" s="202">
        <f t="shared" si="65"/>
        <v>27151.901457529471</v>
      </c>
    </row>
    <row r="655" spans="1:10" x14ac:dyDescent="0.2">
      <c r="A655" s="228">
        <v>340.15593395575689</v>
      </c>
      <c r="B655" s="202">
        <f t="shared" si="60"/>
        <v>51023.39009336353</v>
      </c>
      <c r="C655" s="181">
        <f t="shared" si="61"/>
        <v>0</v>
      </c>
      <c r="D655" s="203">
        <v>5000</v>
      </c>
      <c r="E655" s="203">
        <v>120</v>
      </c>
      <c r="F655" s="203">
        <v>100</v>
      </c>
      <c r="G655" s="202">
        <f t="shared" si="62"/>
        <v>40818.712074690826</v>
      </c>
      <c r="H655" s="202">
        <f t="shared" si="63"/>
        <v>39015.593395575692</v>
      </c>
      <c r="I655" s="202">
        <f t="shared" si="64"/>
        <v>10204.678018672705</v>
      </c>
      <c r="J655" s="202">
        <f t="shared" si="65"/>
        <v>12007.796697787839</v>
      </c>
    </row>
    <row r="656" spans="1:10" x14ac:dyDescent="0.2">
      <c r="A656" s="228">
        <v>200.78199440649803</v>
      </c>
      <c r="B656" s="202">
        <f t="shared" si="60"/>
        <v>30117.299160974704</v>
      </c>
      <c r="C656" s="181">
        <f t="shared" si="61"/>
        <v>0</v>
      </c>
      <c r="D656" s="203">
        <v>5000</v>
      </c>
      <c r="E656" s="203">
        <v>120</v>
      </c>
      <c r="F656" s="203">
        <v>100</v>
      </c>
      <c r="G656" s="202">
        <f t="shared" si="62"/>
        <v>24093.839328779763</v>
      </c>
      <c r="H656" s="202">
        <f t="shared" si="63"/>
        <v>25078.199440649802</v>
      </c>
      <c r="I656" s="202">
        <f t="shared" si="64"/>
        <v>6023.4598321949416</v>
      </c>
      <c r="J656" s="202">
        <f t="shared" si="65"/>
        <v>5039.0997203249026</v>
      </c>
    </row>
    <row r="657" spans="1:10" x14ac:dyDescent="0.2">
      <c r="A657" s="228">
        <v>742.97999001246876</v>
      </c>
      <c r="B657" s="202">
        <f t="shared" si="60"/>
        <v>111446.99850187032</v>
      </c>
      <c r="C657" s="181">
        <f t="shared" si="61"/>
        <v>0</v>
      </c>
      <c r="D657" s="203">
        <v>5000</v>
      </c>
      <c r="E657" s="203">
        <v>120</v>
      </c>
      <c r="F657" s="203">
        <v>100</v>
      </c>
      <c r="G657" s="202">
        <f t="shared" si="62"/>
        <v>89157.59880149625</v>
      </c>
      <c r="H657" s="202">
        <f t="shared" si="63"/>
        <v>79297.999001246877</v>
      </c>
      <c r="I657" s="202">
        <f t="shared" si="64"/>
        <v>22289.399700374066</v>
      </c>
      <c r="J657" s="202">
        <f t="shared" si="65"/>
        <v>32148.999500623439</v>
      </c>
    </row>
    <row r="658" spans="1:10" x14ac:dyDescent="0.2">
      <c r="A658" s="228">
        <v>664.69213956254168</v>
      </c>
      <c r="B658" s="202">
        <f t="shared" si="60"/>
        <v>99703.820934381249</v>
      </c>
      <c r="C658" s="181">
        <f t="shared" si="61"/>
        <v>0</v>
      </c>
      <c r="D658" s="203">
        <v>5000</v>
      </c>
      <c r="E658" s="203">
        <v>120</v>
      </c>
      <c r="F658" s="203">
        <v>100</v>
      </c>
      <c r="G658" s="202">
        <f t="shared" si="62"/>
        <v>79763.056747505005</v>
      </c>
      <c r="H658" s="202">
        <f t="shared" si="63"/>
        <v>71469.213956254171</v>
      </c>
      <c r="I658" s="202">
        <f t="shared" si="64"/>
        <v>19940.764186876244</v>
      </c>
      <c r="J658" s="202">
        <f t="shared" si="65"/>
        <v>28234.606978127078</v>
      </c>
    </row>
    <row r="659" spans="1:10" x14ac:dyDescent="0.2">
      <c r="A659" s="228">
        <v>680.78962763808181</v>
      </c>
      <c r="B659" s="202">
        <f t="shared" si="60"/>
        <v>102118.44414571227</v>
      </c>
      <c r="C659" s="181">
        <f t="shared" si="61"/>
        <v>0</v>
      </c>
      <c r="D659" s="203">
        <v>5000</v>
      </c>
      <c r="E659" s="203">
        <v>120</v>
      </c>
      <c r="F659" s="203">
        <v>100</v>
      </c>
      <c r="G659" s="202">
        <f t="shared" si="62"/>
        <v>81694.755316569819</v>
      </c>
      <c r="H659" s="202">
        <f t="shared" si="63"/>
        <v>73078.962763808187</v>
      </c>
      <c r="I659" s="202">
        <f t="shared" si="64"/>
        <v>20423.688829142455</v>
      </c>
      <c r="J659" s="202">
        <f t="shared" si="65"/>
        <v>29039.481381904086</v>
      </c>
    </row>
    <row r="660" spans="1:10" x14ac:dyDescent="0.2">
      <c r="A660" s="228">
        <v>631.27171324159565</v>
      </c>
      <c r="B660" s="202">
        <f t="shared" si="60"/>
        <v>94690.756986239343</v>
      </c>
      <c r="C660" s="181">
        <f t="shared" si="61"/>
        <v>0</v>
      </c>
      <c r="D660" s="203">
        <v>5000</v>
      </c>
      <c r="E660" s="203">
        <v>120</v>
      </c>
      <c r="F660" s="203">
        <v>100</v>
      </c>
      <c r="G660" s="202">
        <f t="shared" si="62"/>
        <v>75752.605588991471</v>
      </c>
      <c r="H660" s="202">
        <f t="shared" si="63"/>
        <v>68127.171324159572</v>
      </c>
      <c r="I660" s="202">
        <f t="shared" si="64"/>
        <v>18938.151397247872</v>
      </c>
      <c r="J660" s="202">
        <f t="shared" si="65"/>
        <v>26563.585662079771</v>
      </c>
    </row>
    <row r="661" spans="1:10" x14ac:dyDescent="0.2">
      <c r="A661" s="228">
        <v>583.68445149794434</v>
      </c>
      <c r="B661" s="202">
        <f t="shared" si="60"/>
        <v>87552.667724691652</v>
      </c>
      <c r="C661" s="181">
        <f t="shared" si="61"/>
        <v>0</v>
      </c>
      <c r="D661" s="203">
        <v>5000</v>
      </c>
      <c r="E661" s="203">
        <v>120</v>
      </c>
      <c r="F661" s="203">
        <v>100</v>
      </c>
      <c r="G661" s="202">
        <f t="shared" si="62"/>
        <v>70042.134179753324</v>
      </c>
      <c r="H661" s="202">
        <f t="shared" si="63"/>
        <v>63368.445149794432</v>
      </c>
      <c r="I661" s="202">
        <f t="shared" si="64"/>
        <v>17510.533544938327</v>
      </c>
      <c r="J661" s="202">
        <f t="shared" si="65"/>
        <v>24184.22257489722</v>
      </c>
    </row>
    <row r="662" spans="1:10" x14ac:dyDescent="0.2">
      <c r="A662" s="228">
        <v>584.57632594954976</v>
      </c>
      <c r="B662" s="202">
        <f t="shared" si="60"/>
        <v>87686.448892432469</v>
      </c>
      <c r="C662" s="181">
        <f t="shared" si="61"/>
        <v>0</v>
      </c>
      <c r="D662" s="203">
        <v>5000</v>
      </c>
      <c r="E662" s="203">
        <v>120</v>
      </c>
      <c r="F662" s="203">
        <v>100</v>
      </c>
      <c r="G662" s="202">
        <f t="shared" si="62"/>
        <v>70149.159113945963</v>
      </c>
      <c r="H662" s="202">
        <f t="shared" si="63"/>
        <v>63457.632594954979</v>
      </c>
      <c r="I662" s="202">
        <f t="shared" si="64"/>
        <v>17537.289778486505</v>
      </c>
      <c r="J662" s="202">
        <f t="shared" si="65"/>
        <v>24228.81629747749</v>
      </c>
    </row>
    <row r="663" spans="1:10" x14ac:dyDescent="0.2">
      <c r="A663" s="228">
        <v>574.31023408393855</v>
      </c>
      <c r="B663" s="202">
        <f t="shared" si="60"/>
        <v>86146.535112590776</v>
      </c>
      <c r="C663" s="181">
        <f t="shared" si="61"/>
        <v>0</v>
      </c>
      <c r="D663" s="203">
        <v>5000</v>
      </c>
      <c r="E663" s="203">
        <v>120</v>
      </c>
      <c r="F663" s="203">
        <v>100</v>
      </c>
      <c r="G663" s="202">
        <f t="shared" si="62"/>
        <v>68917.228090072633</v>
      </c>
      <c r="H663" s="202">
        <f t="shared" si="63"/>
        <v>62431.023408393856</v>
      </c>
      <c r="I663" s="202">
        <f t="shared" si="64"/>
        <v>17229.307022518144</v>
      </c>
      <c r="J663" s="202">
        <f t="shared" si="65"/>
        <v>23715.511704196921</v>
      </c>
    </row>
    <row r="664" spans="1:10" x14ac:dyDescent="0.2">
      <c r="A664" s="228">
        <v>232.1042487547287</v>
      </c>
      <c r="B664" s="202">
        <f t="shared" si="60"/>
        <v>34815.637313209307</v>
      </c>
      <c r="C664" s="181">
        <f t="shared" si="61"/>
        <v>0</v>
      </c>
      <c r="D664" s="203">
        <v>5000</v>
      </c>
      <c r="E664" s="203">
        <v>120</v>
      </c>
      <c r="F664" s="203">
        <v>100</v>
      </c>
      <c r="G664" s="202">
        <f t="shared" si="62"/>
        <v>27852.509850567443</v>
      </c>
      <c r="H664" s="202">
        <f t="shared" si="63"/>
        <v>28210.424875472869</v>
      </c>
      <c r="I664" s="202">
        <f t="shared" si="64"/>
        <v>6963.1274626418635</v>
      </c>
      <c r="J664" s="202">
        <f t="shared" si="65"/>
        <v>6605.212437736438</v>
      </c>
    </row>
    <row r="665" spans="1:10" x14ac:dyDescent="0.2">
      <c r="A665" s="228">
        <v>376.10882072528307</v>
      </c>
      <c r="B665" s="202">
        <f t="shared" si="60"/>
        <v>56416.323108792458</v>
      </c>
      <c r="C665" s="181">
        <f t="shared" si="61"/>
        <v>0</v>
      </c>
      <c r="D665" s="203">
        <v>5000</v>
      </c>
      <c r="E665" s="203">
        <v>120</v>
      </c>
      <c r="F665" s="203">
        <v>100</v>
      </c>
      <c r="G665" s="202">
        <f t="shared" si="62"/>
        <v>45133.058487033966</v>
      </c>
      <c r="H665" s="202">
        <f t="shared" si="63"/>
        <v>42610.882072528308</v>
      </c>
      <c r="I665" s="202">
        <f t="shared" si="64"/>
        <v>11283.264621758492</v>
      </c>
      <c r="J665" s="202">
        <f t="shared" si="65"/>
        <v>13805.44103626415</v>
      </c>
    </row>
    <row r="666" spans="1:10" x14ac:dyDescent="0.2">
      <c r="A666" s="228">
        <v>260.94992983199188</v>
      </c>
      <c r="B666" s="202">
        <f t="shared" si="60"/>
        <v>39142.489474798786</v>
      </c>
      <c r="C666" s="181">
        <f t="shared" si="61"/>
        <v>0</v>
      </c>
      <c r="D666" s="203">
        <v>5000</v>
      </c>
      <c r="E666" s="203">
        <v>120</v>
      </c>
      <c r="F666" s="203">
        <v>100</v>
      </c>
      <c r="G666" s="202">
        <f t="shared" si="62"/>
        <v>31313.991579839025</v>
      </c>
      <c r="H666" s="202">
        <f t="shared" si="63"/>
        <v>31094.992983199187</v>
      </c>
      <c r="I666" s="202">
        <f t="shared" si="64"/>
        <v>7828.4978949597607</v>
      </c>
      <c r="J666" s="202">
        <f t="shared" si="65"/>
        <v>8047.4964915995988</v>
      </c>
    </row>
    <row r="667" spans="1:10" x14ac:dyDescent="0.2">
      <c r="A667" s="228">
        <v>385.4706862873727</v>
      </c>
      <c r="B667" s="202">
        <f t="shared" si="60"/>
        <v>57820.602943105907</v>
      </c>
      <c r="C667" s="181">
        <f t="shared" si="61"/>
        <v>0</v>
      </c>
      <c r="D667" s="203">
        <v>5000</v>
      </c>
      <c r="E667" s="203">
        <v>120</v>
      </c>
      <c r="F667" s="203">
        <v>100</v>
      </c>
      <c r="G667" s="202">
        <f t="shared" si="62"/>
        <v>46256.482354484724</v>
      </c>
      <c r="H667" s="202">
        <f t="shared" si="63"/>
        <v>43547.068628737266</v>
      </c>
      <c r="I667" s="202">
        <f t="shared" si="64"/>
        <v>11564.120588621183</v>
      </c>
      <c r="J667" s="202">
        <f t="shared" si="65"/>
        <v>14273.53431436864</v>
      </c>
    </row>
    <row r="668" spans="1:10" x14ac:dyDescent="0.2">
      <c r="A668" s="228">
        <v>405.82443187284491</v>
      </c>
      <c r="B668" s="202">
        <f t="shared" si="60"/>
        <v>60873.664780926738</v>
      </c>
      <c r="C668" s="181">
        <f t="shared" si="61"/>
        <v>0</v>
      </c>
      <c r="D668" s="203">
        <v>5000</v>
      </c>
      <c r="E668" s="203">
        <v>120</v>
      </c>
      <c r="F668" s="203">
        <v>100</v>
      </c>
      <c r="G668" s="202">
        <f t="shared" si="62"/>
        <v>48698.93182474139</v>
      </c>
      <c r="H668" s="202">
        <f t="shared" si="63"/>
        <v>45582.443187284494</v>
      </c>
      <c r="I668" s="202">
        <f t="shared" si="64"/>
        <v>12174.732956185348</v>
      </c>
      <c r="J668" s="202">
        <f t="shared" si="65"/>
        <v>15291.221593642244</v>
      </c>
    </row>
    <row r="669" spans="1:10" x14ac:dyDescent="0.2">
      <c r="A669" s="228">
        <v>491.2264869041864</v>
      </c>
      <c r="B669" s="202">
        <f t="shared" si="60"/>
        <v>73683.973035627962</v>
      </c>
      <c r="C669" s="181">
        <f t="shared" si="61"/>
        <v>0</v>
      </c>
      <c r="D669" s="203">
        <v>5000</v>
      </c>
      <c r="E669" s="203">
        <v>120</v>
      </c>
      <c r="F669" s="203">
        <v>100</v>
      </c>
      <c r="G669" s="202">
        <f t="shared" si="62"/>
        <v>58947.178428502368</v>
      </c>
      <c r="H669" s="202">
        <f t="shared" si="63"/>
        <v>54122.648690418639</v>
      </c>
      <c r="I669" s="202">
        <f t="shared" si="64"/>
        <v>14736.794607125594</v>
      </c>
      <c r="J669" s="202">
        <f t="shared" si="65"/>
        <v>19561.324345209323</v>
      </c>
    </row>
    <row r="670" spans="1:10" x14ac:dyDescent="0.2">
      <c r="A670" s="228">
        <v>643.56539866121739</v>
      </c>
      <c r="B670" s="202">
        <f t="shared" si="60"/>
        <v>96534.809799182607</v>
      </c>
      <c r="C670" s="181">
        <f t="shared" si="61"/>
        <v>0</v>
      </c>
      <c r="D670" s="203">
        <v>5000</v>
      </c>
      <c r="E670" s="203">
        <v>120</v>
      </c>
      <c r="F670" s="203">
        <v>100</v>
      </c>
      <c r="G670" s="202">
        <f t="shared" si="62"/>
        <v>77227.847839346083</v>
      </c>
      <c r="H670" s="202">
        <f t="shared" si="63"/>
        <v>69356.539866121748</v>
      </c>
      <c r="I670" s="202">
        <f t="shared" si="64"/>
        <v>19306.961959836524</v>
      </c>
      <c r="J670" s="202">
        <f t="shared" si="65"/>
        <v>27178.269933060859</v>
      </c>
    </row>
    <row r="671" spans="1:10" x14ac:dyDescent="0.2">
      <c r="A671" s="228">
        <v>203.65529908037524</v>
      </c>
      <c r="B671" s="202">
        <f t="shared" si="60"/>
        <v>30548.294862056286</v>
      </c>
      <c r="C671" s="181">
        <f t="shared" si="61"/>
        <v>0</v>
      </c>
      <c r="D671" s="203">
        <v>5000</v>
      </c>
      <c r="E671" s="203">
        <v>120</v>
      </c>
      <c r="F671" s="203">
        <v>100</v>
      </c>
      <c r="G671" s="202">
        <f t="shared" si="62"/>
        <v>24438.635889645029</v>
      </c>
      <c r="H671" s="202">
        <f t="shared" si="63"/>
        <v>25365.529908037526</v>
      </c>
      <c r="I671" s="202">
        <f t="shared" si="64"/>
        <v>6109.6589724112564</v>
      </c>
      <c r="J671" s="202">
        <f t="shared" si="65"/>
        <v>5182.7649540187595</v>
      </c>
    </row>
    <row r="672" spans="1:10" x14ac:dyDescent="0.2">
      <c r="A672" s="228">
        <v>434.6116438669207</v>
      </c>
      <c r="B672" s="202">
        <f t="shared" si="60"/>
        <v>65191.746580038103</v>
      </c>
      <c r="C672" s="181">
        <f t="shared" si="61"/>
        <v>0</v>
      </c>
      <c r="D672" s="203">
        <v>5000</v>
      </c>
      <c r="E672" s="203">
        <v>120</v>
      </c>
      <c r="F672" s="203">
        <v>100</v>
      </c>
      <c r="G672" s="202">
        <f t="shared" si="62"/>
        <v>52153.397264030486</v>
      </c>
      <c r="H672" s="202">
        <f t="shared" si="63"/>
        <v>48461.164386692071</v>
      </c>
      <c r="I672" s="202">
        <f t="shared" si="64"/>
        <v>13038.349316007618</v>
      </c>
      <c r="J672" s="202">
        <f t="shared" si="65"/>
        <v>16730.582193346032</v>
      </c>
    </row>
    <row r="673" spans="1:10" x14ac:dyDescent="0.2">
      <c r="A673" s="228">
        <v>717.89847133583316</v>
      </c>
      <c r="B673" s="202">
        <f t="shared" si="60"/>
        <v>107684.77070037497</v>
      </c>
      <c r="C673" s="181">
        <f t="shared" si="61"/>
        <v>0</v>
      </c>
      <c r="D673" s="203">
        <v>5000</v>
      </c>
      <c r="E673" s="203">
        <v>120</v>
      </c>
      <c r="F673" s="203">
        <v>100</v>
      </c>
      <c r="G673" s="202">
        <f t="shared" si="62"/>
        <v>86147.81656029998</v>
      </c>
      <c r="H673" s="202">
        <f t="shared" si="63"/>
        <v>76789.847133583316</v>
      </c>
      <c r="I673" s="202">
        <f t="shared" si="64"/>
        <v>21536.954140074988</v>
      </c>
      <c r="J673" s="202">
        <f t="shared" si="65"/>
        <v>30894.923566791651</v>
      </c>
    </row>
    <row r="674" spans="1:10" x14ac:dyDescent="0.2">
      <c r="A674" s="228">
        <v>319.60774134826278</v>
      </c>
      <c r="B674" s="202">
        <f t="shared" si="60"/>
        <v>47941.161202239418</v>
      </c>
      <c r="C674" s="181">
        <f t="shared" si="61"/>
        <v>0</v>
      </c>
      <c r="D674" s="203">
        <v>5000</v>
      </c>
      <c r="E674" s="203">
        <v>120</v>
      </c>
      <c r="F674" s="203">
        <v>100</v>
      </c>
      <c r="G674" s="202">
        <f t="shared" si="62"/>
        <v>38352.928961791535</v>
      </c>
      <c r="H674" s="202">
        <f t="shared" si="63"/>
        <v>36960.774134826279</v>
      </c>
      <c r="I674" s="202">
        <f t="shared" si="64"/>
        <v>9588.2322404478837</v>
      </c>
      <c r="J674" s="202">
        <f t="shared" si="65"/>
        <v>10980.387067413139</v>
      </c>
    </row>
    <row r="675" spans="1:10" x14ac:dyDescent="0.2">
      <c r="A675" s="228">
        <v>447.3088402521372</v>
      </c>
      <c r="B675" s="202">
        <f t="shared" si="60"/>
        <v>67096.326037820574</v>
      </c>
      <c r="C675" s="181">
        <f t="shared" si="61"/>
        <v>0</v>
      </c>
      <c r="D675" s="203">
        <v>5000</v>
      </c>
      <c r="E675" s="203">
        <v>120</v>
      </c>
      <c r="F675" s="203">
        <v>100</v>
      </c>
      <c r="G675" s="202">
        <f t="shared" si="62"/>
        <v>53677.060830256465</v>
      </c>
      <c r="H675" s="202">
        <f t="shared" si="63"/>
        <v>49730.884025213723</v>
      </c>
      <c r="I675" s="202">
        <f t="shared" si="64"/>
        <v>13419.265207564109</v>
      </c>
      <c r="J675" s="202">
        <f t="shared" si="65"/>
        <v>17365.442012606851</v>
      </c>
    </row>
    <row r="676" spans="1:10" x14ac:dyDescent="0.2">
      <c r="A676" s="228">
        <v>519.67811766996897</v>
      </c>
      <c r="B676" s="202">
        <f t="shared" si="60"/>
        <v>77951.717650495339</v>
      </c>
      <c r="C676" s="181">
        <f t="shared" si="61"/>
        <v>0</v>
      </c>
      <c r="D676" s="203">
        <v>5000</v>
      </c>
      <c r="E676" s="203">
        <v>120</v>
      </c>
      <c r="F676" s="203">
        <v>100</v>
      </c>
      <c r="G676" s="202">
        <f t="shared" si="62"/>
        <v>62361.374120396278</v>
      </c>
      <c r="H676" s="202">
        <f t="shared" si="63"/>
        <v>56967.8117669969</v>
      </c>
      <c r="I676" s="202">
        <f t="shared" si="64"/>
        <v>15590.34353009906</v>
      </c>
      <c r="J676" s="202">
        <f t="shared" si="65"/>
        <v>20983.905883498439</v>
      </c>
    </row>
    <row r="677" spans="1:10" x14ac:dyDescent="0.2">
      <c r="A677" s="228">
        <v>630.12367916764856</v>
      </c>
      <c r="B677" s="202">
        <f t="shared" si="60"/>
        <v>94518.551875147285</v>
      </c>
      <c r="C677" s="181">
        <f t="shared" si="61"/>
        <v>0</v>
      </c>
      <c r="D677" s="203">
        <v>5000</v>
      </c>
      <c r="E677" s="203">
        <v>120</v>
      </c>
      <c r="F677" s="203">
        <v>100</v>
      </c>
      <c r="G677" s="202">
        <f t="shared" si="62"/>
        <v>75614.841500117822</v>
      </c>
      <c r="H677" s="202">
        <f t="shared" si="63"/>
        <v>68012.367916764866</v>
      </c>
      <c r="I677" s="202">
        <f t="shared" si="64"/>
        <v>18903.710375029463</v>
      </c>
      <c r="J677" s="202">
        <f t="shared" si="65"/>
        <v>26506.183958382418</v>
      </c>
    </row>
    <row r="678" spans="1:10" x14ac:dyDescent="0.2">
      <c r="A678" s="228">
        <v>488.67577067049024</v>
      </c>
      <c r="B678" s="202">
        <f t="shared" si="60"/>
        <v>73301.365600573539</v>
      </c>
      <c r="C678" s="181">
        <f t="shared" si="61"/>
        <v>0</v>
      </c>
      <c r="D678" s="203">
        <v>5000</v>
      </c>
      <c r="E678" s="203">
        <v>120</v>
      </c>
      <c r="F678" s="203">
        <v>100</v>
      </c>
      <c r="G678" s="202">
        <f t="shared" si="62"/>
        <v>58641.092480458829</v>
      </c>
      <c r="H678" s="202">
        <f t="shared" si="63"/>
        <v>53867.577067049024</v>
      </c>
      <c r="I678" s="202">
        <f t="shared" si="64"/>
        <v>14660.273120114711</v>
      </c>
      <c r="J678" s="202">
        <f t="shared" si="65"/>
        <v>19433.788533524516</v>
      </c>
    </row>
    <row r="679" spans="1:10" x14ac:dyDescent="0.2">
      <c r="A679" s="228">
        <v>373.67765892933949</v>
      </c>
      <c r="B679" s="202">
        <f t="shared" si="60"/>
        <v>56051.648839400921</v>
      </c>
      <c r="C679" s="181">
        <f t="shared" si="61"/>
        <v>0</v>
      </c>
      <c r="D679" s="203">
        <v>5000</v>
      </c>
      <c r="E679" s="203">
        <v>120</v>
      </c>
      <c r="F679" s="203">
        <v>100</v>
      </c>
      <c r="G679" s="202">
        <f t="shared" si="62"/>
        <v>44841.319071520738</v>
      </c>
      <c r="H679" s="202">
        <f t="shared" si="63"/>
        <v>42367.765892933952</v>
      </c>
      <c r="I679" s="202">
        <f t="shared" si="64"/>
        <v>11210.329767880183</v>
      </c>
      <c r="J679" s="202">
        <f t="shared" si="65"/>
        <v>13683.882946466969</v>
      </c>
    </row>
    <row r="680" spans="1:10" x14ac:dyDescent="0.2">
      <c r="A680" s="228">
        <v>200.41362540815661</v>
      </c>
      <c r="B680" s="202">
        <f t="shared" si="60"/>
        <v>30062.043811223492</v>
      </c>
      <c r="C680" s="181">
        <f t="shared" si="61"/>
        <v>0</v>
      </c>
      <c r="D680" s="203">
        <v>5000</v>
      </c>
      <c r="E680" s="203">
        <v>120</v>
      </c>
      <c r="F680" s="203">
        <v>100</v>
      </c>
      <c r="G680" s="202">
        <f t="shared" si="62"/>
        <v>24049.635048978791</v>
      </c>
      <c r="H680" s="202">
        <f t="shared" si="63"/>
        <v>25041.362540815662</v>
      </c>
      <c r="I680" s="202">
        <f t="shared" si="64"/>
        <v>6012.4087622447005</v>
      </c>
      <c r="J680" s="202">
        <f t="shared" si="65"/>
        <v>5020.6812704078293</v>
      </c>
    </row>
    <row r="681" spans="1:10" x14ac:dyDescent="0.2">
      <c r="A681" s="228">
        <v>551.8022348879847</v>
      </c>
      <c r="B681" s="202">
        <f t="shared" si="60"/>
        <v>82770.335233197708</v>
      </c>
      <c r="C681" s="181">
        <f t="shared" si="61"/>
        <v>0</v>
      </c>
      <c r="D681" s="203">
        <v>5000</v>
      </c>
      <c r="E681" s="203">
        <v>120</v>
      </c>
      <c r="F681" s="203">
        <v>100</v>
      </c>
      <c r="G681" s="202">
        <f t="shared" si="62"/>
        <v>66216.268186558169</v>
      </c>
      <c r="H681" s="202">
        <f t="shared" si="63"/>
        <v>60180.223488798467</v>
      </c>
      <c r="I681" s="202">
        <f t="shared" si="64"/>
        <v>16554.067046639539</v>
      </c>
      <c r="J681" s="202">
        <f t="shared" si="65"/>
        <v>22590.111744399241</v>
      </c>
    </row>
    <row r="682" spans="1:10" x14ac:dyDescent="0.2">
      <c r="A682" s="228">
        <v>540.16176235869614</v>
      </c>
      <c r="B682" s="202">
        <f t="shared" si="60"/>
        <v>81024.264353804421</v>
      </c>
      <c r="C682" s="181">
        <f t="shared" si="61"/>
        <v>0</v>
      </c>
      <c r="D682" s="203">
        <v>5000</v>
      </c>
      <c r="E682" s="203">
        <v>120</v>
      </c>
      <c r="F682" s="203">
        <v>100</v>
      </c>
      <c r="G682" s="202">
        <f t="shared" si="62"/>
        <v>64819.411483043536</v>
      </c>
      <c r="H682" s="202">
        <f t="shared" si="63"/>
        <v>59016.176235869614</v>
      </c>
      <c r="I682" s="202">
        <f t="shared" si="64"/>
        <v>16204.852870760886</v>
      </c>
      <c r="J682" s="202">
        <f t="shared" si="65"/>
        <v>22008.088117934807</v>
      </c>
    </row>
    <row r="683" spans="1:10" x14ac:dyDescent="0.2">
      <c r="A683" s="228">
        <v>498.73996260517276</v>
      </c>
      <c r="B683" s="202">
        <f t="shared" si="60"/>
        <v>74810.994390775915</v>
      </c>
      <c r="C683" s="181">
        <f t="shared" si="61"/>
        <v>0</v>
      </c>
      <c r="D683" s="203">
        <v>5000</v>
      </c>
      <c r="E683" s="203">
        <v>120</v>
      </c>
      <c r="F683" s="203">
        <v>100</v>
      </c>
      <c r="G683" s="202">
        <f t="shared" si="62"/>
        <v>59848.795512620731</v>
      </c>
      <c r="H683" s="202">
        <f t="shared" si="63"/>
        <v>54873.996260517277</v>
      </c>
      <c r="I683" s="202">
        <f t="shared" si="64"/>
        <v>14962.198878155185</v>
      </c>
      <c r="J683" s="202">
        <f t="shared" si="65"/>
        <v>19936.998130258638</v>
      </c>
    </row>
    <row r="684" spans="1:10" x14ac:dyDescent="0.2">
      <c r="A684" s="228">
        <v>322.55150513842307</v>
      </c>
      <c r="B684" s="202">
        <f t="shared" si="60"/>
        <v>48382.725770763464</v>
      </c>
      <c r="C684" s="181">
        <f t="shared" si="61"/>
        <v>0</v>
      </c>
      <c r="D684" s="203">
        <v>5000</v>
      </c>
      <c r="E684" s="203">
        <v>120</v>
      </c>
      <c r="F684" s="203">
        <v>100</v>
      </c>
      <c r="G684" s="202">
        <f t="shared" si="62"/>
        <v>38706.180616610771</v>
      </c>
      <c r="H684" s="202">
        <f t="shared" si="63"/>
        <v>37255.150513842309</v>
      </c>
      <c r="I684" s="202">
        <f t="shared" si="64"/>
        <v>9676.5451541526927</v>
      </c>
      <c r="J684" s="202">
        <f t="shared" si="65"/>
        <v>11127.575256921155</v>
      </c>
    </row>
    <row r="685" spans="1:10" x14ac:dyDescent="0.2">
      <c r="A685" s="228">
        <v>723.14686147642647</v>
      </c>
      <c r="B685" s="202">
        <f t="shared" si="60"/>
        <v>108472.02922146396</v>
      </c>
      <c r="C685" s="181">
        <f t="shared" si="61"/>
        <v>0</v>
      </c>
      <c r="D685" s="203">
        <v>5000</v>
      </c>
      <c r="E685" s="203">
        <v>120</v>
      </c>
      <c r="F685" s="203">
        <v>100</v>
      </c>
      <c r="G685" s="202">
        <f t="shared" si="62"/>
        <v>86777.62337717117</v>
      </c>
      <c r="H685" s="202">
        <f t="shared" si="63"/>
        <v>77314.686147642642</v>
      </c>
      <c r="I685" s="202">
        <f t="shared" si="64"/>
        <v>21694.405844292793</v>
      </c>
      <c r="J685" s="202">
        <f t="shared" si="65"/>
        <v>31157.343073821321</v>
      </c>
    </row>
    <row r="686" spans="1:10" x14ac:dyDescent="0.2">
      <c r="A686" s="228">
        <v>329.30083429873957</v>
      </c>
      <c r="B686" s="202">
        <f t="shared" si="60"/>
        <v>49395.12514481094</v>
      </c>
      <c r="C686" s="181">
        <f t="shared" si="61"/>
        <v>0</v>
      </c>
      <c r="D686" s="203">
        <v>5000</v>
      </c>
      <c r="E686" s="203">
        <v>120</v>
      </c>
      <c r="F686" s="203">
        <v>100</v>
      </c>
      <c r="G686" s="202">
        <f t="shared" si="62"/>
        <v>39516.100115848749</v>
      </c>
      <c r="H686" s="202">
        <f t="shared" si="63"/>
        <v>37930.083429873957</v>
      </c>
      <c r="I686" s="202">
        <f t="shared" si="64"/>
        <v>9879.0250289621908</v>
      </c>
      <c r="J686" s="202">
        <f t="shared" si="65"/>
        <v>11465.041714936982</v>
      </c>
    </row>
    <row r="687" spans="1:10" x14ac:dyDescent="0.2">
      <c r="A687" s="228">
        <v>759.12205891642816</v>
      </c>
      <c r="B687" s="202">
        <f t="shared" si="60"/>
        <v>113868.30883746422</v>
      </c>
      <c r="C687" s="181">
        <f t="shared" si="61"/>
        <v>0</v>
      </c>
      <c r="D687" s="203">
        <v>5000</v>
      </c>
      <c r="E687" s="203">
        <v>120</v>
      </c>
      <c r="F687" s="203">
        <v>100</v>
      </c>
      <c r="G687" s="202">
        <f t="shared" si="62"/>
        <v>91094.647069971383</v>
      </c>
      <c r="H687" s="202">
        <f t="shared" si="63"/>
        <v>80912.205891642821</v>
      </c>
      <c r="I687" s="202">
        <f t="shared" si="64"/>
        <v>22773.661767492842</v>
      </c>
      <c r="J687" s="202">
        <f t="shared" si="65"/>
        <v>32956.102945821403</v>
      </c>
    </row>
    <row r="688" spans="1:10" x14ac:dyDescent="0.2">
      <c r="A688" s="228">
        <v>764.44420840798136</v>
      </c>
      <c r="B688" s="202">
        <f t="shared" si="60"/>
        <v>114666.63126119721</v>
      </c>
      <c r="C688" s="181">
        <f t="shared" si="61"/>
        <v>0</v>
      </c>
      <c r="D688" s="203">
        <v>5000</v>
      </c>
      <c r="E688" s="203">
        <v>120</v>
      </c>
      <c r="F688" s="203">
        <v>100</v>
      </c>
      <c r="G688" s="202">
        <f t="shared" si="62"/>
        <v>91733.305008957759</v>
      </c>
      <c r="H688" s="202">
        <f t="shared" si="63"/>
        <v>81444.420840798135</v>
      </c>
      <c r="I688" s="202">
        <f t="shared" si="64"/>
        <v>22933.326252239451</v>
      </c>
      <c r="J688" s="202">
        <f t="shared" si="65"/>
        <v>33222.210420399075</v>
      </c>
    </row>
    <row r="689" spans="1:10" x14ac:dyDescent="0.2">
      <c r="A689" s="228">
        <v>213.81071294369676</v>
      </c>
      <c r="B689" s="202">
        <f t="shared" si="60"/>
        <v>32071.606941554513</v>
      </c>
      <c r="C689" s="181">
        <f t="shared" si="61"/>
        <v>0</v>
      </c>
      <c r="D689" s="203">
        <v>5000</v>
      </c>
      <c r="E689" s="203">
        <v>120</v>
      </c>
      <c r="F689" s="203">
        <v>100</v>
      </c>
      <c r="G689" s="202">
        <f t="shared" si="62"/>
        <v>25657.285553243612</v>
      </c>
      <c r="H689" s="202">
        <f t="shared" si="63"/>
        <v>26381.071294369674</v>
      </c>
      <c r="I689" s="202">
        <f t="shared" si="64"/>
        <v>6414.321388310902</v>
      </c>
      <c r="J689" s="202">
        <f t="shared" si="65"/>
        <v>5690.535647184839</v>
      </c>
    </row>
    <row r="690" spans="1:10" x14ac:dyDescent="0.2">
      <c r="A690" s="228">
        <v>716.65244471125879</v>
      </c>
      <c r="B690" s="202">
        <f t="shared" si="60"/>
        <v>107497.86670668882</v>
      </c>
      <c r="C690" s="181">
        <f t="shared" si="61"/>
        <v>0</v>
      </c>
      <c r="D690" s="203">
        <v>5000</v>
      </c>
      <c r="E690" s="203">
        <v>120</v>
      </c>
      <c r="F690" s="203">
        <v>100</v>
      </c>
      <c r="G690" s="202">
        <f t="shared" si="62"/>
        <v>85998.293365351055</v>
      </c>
      <c r="H690" s="202">
        <f t="shared" si="63"/>
        <v>76665.244471125887</v>
      </c>
      <c r="I690" s="202">
        <f t="shared" si="64"/>
        <v>21499.57334133776</v>
      </c>
      <c r="J690" s="202">
        <f t="shared" si="65"/>
        <v>30832.622235562929</v>
      </c>
    </row>
    <row r="691" spans="1:10" x14ac:dyDescent="0.2">
      <c r="A691" s="228">
        <v>377.63826212735768</v>
      </c>
      <c r="B691" s="202">
        <f t="shared" si="60"/>
        <v>56645.739319103654</v>
      </c>
      <c r="C691" s="181">
        <f t="shared" si="61"/>
        <v>0</v>
      </c>
      <c r="D691" s="203">
        <v>5000</v>
      </c>
      <c r="E691" s="203">
        <v>120</v>
      </c>
      <c r="F691" s="203">
        <v>100</v>
      </c>
      <c r="G691" s="202">
        <f t="shared" si="62"/>
        <v>45316.59145528292</v>
      </c>
      <c r="H691" s="202">
        <f t="shared" si="63"/>
        <v>42763.826212735767</v>
      </c>
      <c r="I691" s="202">
        <f t="shared" si="64"/>
        <v>11329.147863820734</v>
      </c>
      <c r="J691" s="202">
        <f t="shared" si="65"/>
        <v>13881.913106367887</v>
      </c>
    </row>
    <row r="692" spans="1:10" x14ac:dyDescent="0.2">
      <c r="A692" s="228">
        <v>766.27157450014329</v>
      </c>
      <c r="B692" s="202">
        <f t="shared" si="60"/>
        <v>114940.73617502149</v>
      </c>
      <c r="C692" s="181">
        <f t="shared" si="61"/>
        <v>0</v>
      </c>
      <c r="D692" s="203">
        <v>5000</v>
      </c>
      <c r="E692" s="203">
        <v>120</v>
      </c>
      <c r="F692" s="203">
        <v>100</v>
      </c>
      <c r="G692" s="202">
        <f t="shared" si="62"/>
        <v>91952.588940017187</v>
      </c>
      <c r="H692" s="202">
        <f t="shared" si="63"/>
        <v>81627.157450014332</v>
      </c>
      <c r="I692" s="202">
        <f t="shared" si="64"/>
        <v>22988.147235004304</v>
      </c>
      <c r="J692" s="202">
        <f t="shared" si="65"/>
        <v>33313.578725007159</v>
      </c>
    </row>
    <row r="693" spans="1:10" x14ac:dyDescent="0.2">
      <c r="A693" s="228">
        <v>326.35262390894474</v>
      </c>
      <c r="B693" s="202">
        <f t="shared" si="60"/>
        <v>48952.893586341714</v>
      </c>
      <c r="C693" s="181">
        <f t="shared" si="61"/>
        <v>0</v>
      </c>
      <c r="D693" s="203">
        <v>5000</v>
      </c>
      <c r="E693" s="203">
        <v>120</v>
      </c>
      <c r="F693" s="203">
        <v>100</v>
      </c>
      <c r="G693" s="202">
        <f t="shared" si="62"/>
        <v>39162.314869073365</v>
      </c>
      <c r="H693" s="202">
        <f t="shared" si="63"/>
        <v>37635.262390894473</v>
      </c>
      <c r="I693" s="202">
        <f t="shared" si="64"/>
        <v>9790.5787172683486</v>
      </c>
      <c r="J693" s="202">
        <f t="shared" si="65"/>
        <v>11317.63119544724</v>
      </c>
    </row>
    <row r="694" spans="1:10" x14ac:dyDescent="0.2">
      <c r="A694" s="228">
        <v>408.55003763388379</v>
      </c>
      <c r="B694" s="202">
        <f t="shared" si="60"/>
        <v>61282.505645082565</v>
      </c>
      <c r="C694" s="181">
        <f t="shared" si="61"/>
        <v>0</v>
      </c>
      <c r="D694" s="203">
        <v>5000</v>
      </c>
      <c r="E694" s="203">
        <v>120</v>
      </c>
      <c r="F694" s="203">
        <v>100</v>
      </c>
      <c r="G694" s="202">
        <f t="shared" si="62"/>
        <v>49026.004516066052</v>
      </c>
      <c r="H694" s="202">
        <f t="shared" si="63"/>
        <v>45855.003763388377</v>
      </c>
      <c r="I694" s="202">
        <f t="shared" si="64"/>
        <v>12256.501129016513</v>
      </c>
      <c r="J694" s="202">
        <f t="shared" si="65"/>
        <v>15427.501881694188</v>
      </c>
    </row>
    <row r="695" spans="1:10" x14ac:dyDescent="0.2">
      <c r="A695" s="228">
        <v>700.48251268476361</v>
      </c>
      <c r="B695" s="202">
        <f t="shared" si="60"/>
        <v>105072.37690271455</v>
      </c>
      <c r="C695" s="181">
        <f t="shared" si="61"/>
        <v>0</v>
      </c>
      <c r="D695" s="203">
        <v>5000</v>
      </c>
      <c r="E695" s="203">
        <v>120</v>
      </c>
      <c r="F695" s="203">
        <v>100</v>
      </c>
      <c r="G695" s="202">
        <f t="shared" si="62"/>
        <v>84057.901522171625</v>
      </c>
      <c r="H695" s="202">
        <f t="shared" si="63"/>
        <v>75048.251268476364</v>
      </c>
      <c r="I695" s="202">
        <f t="shared" si="64"/>
        <v>21014.475380542921</v>
      </c>
      <c r="J695" s="202">
        <f t="shared" si="65"/>
        <v>30024.125634238182</v>
      </c>
    </row>
    <row r="696" spans="1:10" x14ac:dyDescent="0.2">
      <c r="A696" s="228">
        <v>409.59069282263084</v>
      </c>
      <c r="B696" s="202">
        <f t="shared" si="60"/>
        <v>61438.603923394629</v>
      </c>
      <c r="C696" s="181">
        <f t="shared" si="61"/>
        <v>0</v>
      </c>
      <c r="D696" s="203">
        <v>5000</v>
      </c>
      <c r="E696" s="203">
        <v>120</v>
      </c>
      <c r="F696" s="203">
        <v>100</v>
      </c>
      <c r="G696" s="202">
        <f t="shared" si="62"/>
        <v>49150.883138715704</v>
      </c>
      <c r="H696" s="202">
        <f t="shared" si="63"/>
        <v>45959.069282263081</v>
      </c>
      <c r="I696" s="202">
        <f t="shared" si="64"/>
        <v>12287.720784678924</v>
      </c>
      <c r="J696" s="202">
        <f t="shared" si="65"/>
        <v>15479.534641131548</v>
      </c>
    </row>
    <row r="697" spans="1:10" x14ac:dyDescent="0.2">
      <c r="A697" s="228">
        <v>790.77426995652456</v>
      </c>
      <c r="B697" s="202">
        <f t="shared" si="60"/>
        <v>118616.14049347868</v>
      </c>
      <c r="C697" s="181">
        <f t="shared" si="61"/>
        <v>0</v>
      </c>
      <c r="D697" s="203">
        <v>5000</v>
      </c>
      <c r="E697" s="203">
        <v>120</v>
      </c>
      <c r="F697" s="203">
        <v>100</v>
      </c>
      <c r="G697" s="202">
        <f t="shared" si="62"/>
        <v>94892.91239478295</v>
      </c>
      <c r="H697" s="202">
        <f t="shared" si="63"/>
        <v>84077.426995652451</v>
      </c>
      <c r="I697" s="202">
        <f t="shared" si="64"/>
        <v>23723.228098695734</v>
      </c>
      <c r="J697" s="202">
        <f t="shared" si="65"/>
        <v>34538.713497826233</v>
      </c>
    </row>
    <row r="698" spans="1:10" x14ac:dyDescent="0.2">
      <c r="A698" s="228">
        <v>543.15515930911295</v>
      </c>
      <c r="B698" s="202">
        <f t="shared" si="60"/>
        <v>81473.27389636694</v>
      </c>
      <c r="C698" s="181">
        <f t="shared" si="61"/>
        <v>0</v>
      </c>
      <c r="D698" s="203">
        <v>5000</v>
      </c>
      <c r="E698" s="203">
        <v>120</v>
      </c>
      <c r="F698" s="203">
        <v>100</v>
      </c>
      <c r="G698" s="202">
        <f t="shared" si="62"/>
        <v>65178.619117093556</v>
      </c>
      <c r="H698" s="202">
        <f t="shared" si="63"/>
        <v>59315.515930911293</v>
      </c>
      <c r="I698" s="202">
        <f t="shared" si="64"/>
        <v>16294.654779273384</v>
      </c>
      <c r="J698" s="202">
        <f t="shared" si="65"/>
        <v>22157.757965455647</v>
      </c>
    </row>
    <row r="699" spans="1:10" x14ac:dyDescent="0.2">
      <c r="A699" s="228">
        <v>408.76250826230387</v>
      </c>
      <c r="B699" s="202">
        <f t="shared" si="60"/>
        <v>61314.376239345584</v>
      </c>
      <c r="C699" s="181">
        <f t="shared" si="61"/>
        <v>0</v>
      </c>
      <c r="D699" s="203">
        <v>5000</v>
      </c>
      <c r="E699" s="203">
        <v>120</v>
      </c>
      <c r="F699" s="203">
        <v>100</v>
      </c>
      <c r="G699" s="202">
        <f t="shared" si="62"/>
        <v>49051.500991476467</v>
      </c>
      <c r="H699" s="202">
        <f t="shared" si="63"/>
        <v>45876.250826230389</v>
      </c>
      <c r="I699" s="202">
        <f t="shared" si="64"/>
        <v>12262.875247869117</v>
      </c>
      <c r="J699" s="202">
        <f t="shared" si="65"/>
        <v>15438.125413115195</v>
      </c>
    </row>
    <row r="700" spans="1:10" x14ac:dyDescent="0.2">
      <c r="A700" s="228">
        <v>671.47636454155497</v>
      </c>
      <c r="B700" s="202">
        <f t="shared" si="60"/>
        <v>100721.45468123324</v>
      </c>
      <c r="C700" s="181">
        <f t="shared" si="61"/>
        <v>0</v>
      </c>
      <c r="D700" s="203">
        <v>5000</v>
      </c>
      <c r="E700" s="203">
        <v>120</v>
      </c>
      <c r="F700" s="203">
        <v>100</v>
      </c>
      <c r="G700" s="202">
        <f t="shared" si="62"/>
        <v>80577.163744986596</v>
      </c>
      <c r="H700" s="202">
        <f t="shared" si="63"/>
        <v>72147.636454155494</v>
      </c>
      <c r="I700" s="202">
        <f t="shared" si="64"/>
        <v>20144.290936246645</v>
      </c>
      <c r="J700" s="202">
        <f t="shared" si="65"/>
        <v>28573.818227077747</v>
      </c>
    </row>
    <row r="701" spans="1:10" x14ac:dyDescent="0.2">
      <c r="A701" s="228">
        <v>703.25884991477187</v>
      </c>
      <c r="B701" s="202">
        <f t="shared" si="60"/>
        <v>105488.82748721578</v>
      </c>
      <c r="C701" s="181">
        <f t="shared" si="61"/>
        <v>0</v>
      </c>
      <c r="D701" s="203">
        <v>5000</v>
      </c>
      <c r="E701" s="203">
        <v>120</v>
      </c>
      <c r="F701" s="203">
        <v>100</v>
      </c>
      <c r="G701" s="202">
        <f t="shared" si="62"/>
        <v>84391.061989772628</v>
      </c>
      <c r="H701" s="202">
        <f t="shared" si="63"/>
        <v>75325.884991477185</v>
      </c>
      <c r="I701" s="202">
        <f t="shared" si="64"/>
        <v>21097.76549744315</v>
      </c>
      <c r="J701" s="202">
        <f t="shared" si="65"/>
        <v>30162.942495738593</v>
      </c>
    </row>
    <row r="702" spans="1:10" x14ac:dyDescent="0.2">
      <c r="A702" s="228">
        <v>271.49051757133122</v>
      </c>
      <c r="B702" s="202">
        <f t="shared" si="60"/>
        <v>40723.577635699687</v>
      </c>
      <c r="C702" s="181">
        <f t="shared" si="61"/>
        <v>0</v>
      </c>
      <c r="D702" s="203">
        <v>5000</v>
      </c>
      <c r="E702" s="203">
        <v>120</v>
      </c>
      <c r="F702" s="203">
        <v>100</v>
      </c>
      <c r="G702" s="202">
        <f t="shared" si="62"/>
        <v>32578.862108559748</v>
      </c>
      <c r="H702" s="202">
        <f t="shared" si="63"/>
        <v>32149.051757133122</v>
      </c>
      <c r="I702" s="202">
        <f t="shared" si="64"/>
        <v>8144.7155271399388</v>
      </c>
      <c r="J702" s="202">
        <f t="shared" si="65"/>
        <v>8574.5258785665646</v>
      </c>
    </row>
    <row r="703" spans="1:10" x14ac:dyDescent="0.2">
      <c r="A703" s="228">
        <v>541.12882136419819</v>
      </c>
      <c r="B703" s="202">
        <f t="shared" si="60"/>
        <v>81169.323204629734</v>
      </c>
      <c r="C703" s="181">
        <f t="shared" si="61"/>
        <v>0</v>
      </c>
      <c r="D703" s="203">
        <v>5000</v>
      </c>
      <c r="E703" s="203">
        <v>120</v>
      </c>
      <c r="F703" s="203">
        <v>100</v>
      </c>
      <c r="G703" s="202">
        <f t="shared" si="62"/>
        <v>64935.458563703782</v>
      </c>
      <c r="H703" s="202">
        <f t="shared" si="63"/>
        <v>59112.882136419816</v>
      </c>
      <c r="I703" s="202">
        <f t="shared" si="64"/>
        <v>16233.864640925953</v>
      </c>
      <c r="J703" s="202">
        <f t="shared" si="65"/>
        <v>22056.441068209919</v>
      </c>
    </row>
    <row r="704" spans="1:10" x14ac:dyDescent="0.2">
      <c r="A704" s="228">
        <v>552.10066808019792</v>
      </c>
      <c r="B704" s="202">
        <f t="shared" si="60"/>
        <v>82815.100212029691</v>
      </c>
      <c r="C704" s="181">
        <f t="shared" si="61"/>
        <v>0</v>
      </c>
      <c r="D704" s="203">
        <v>5000</v>
      </c>
      <c r="E704" s="203">
        <v>120</v>
      </c>
      <c r="F704" s="203">
        <v>100</v>
      </c>
      <c r="G704" s="202">
        <f t="shared" si="62"/>
        <v>66252.080169623747</v>
      </c>
      <c r="H704" s="202">
        <f t="shared" si="63"/>
        <v>60210.066808019794</v>
      </c>
      <c r="I704" s="202">
        <f t="shared" si="64"/>
        <v>16563.020042405944</v>
      </c>
      <c r="J704" s="202">
        <f t="shared" si="65"/>
        <v>22605.033404009897</v>
      </c>
    </row>
    <row r="705" spans="1:10" x14ac:dyDescent="0.2">
      <c r="A705" s="228">
        <v>755.92842388708539</v>
      </c>
      <c r="B705" s="202">
        <f t="shared" si="60"/>
        <v>113389.26358306281</v>
      </c>
      <c r="C705" s="181">
        <f t="shared" si="61"/>
        <v>0</v>
      </c>
      <c r="D705" s="203">
        <v>5000</v>
      </c>
      <c r="E705" s="203">
        <v>120</v>
      </c>
      <c r="F705" s="203">
        <v>100</v>
      </c>
      <c r="G705" s="202">
        <f t="shared" si="62"/>
        <v>90711.410866450242</v>
      </c>
      <c r="H705" s="202">
        <f t="shared" si="63"/>
        <v>80592.842388708537</v>
      </c>
      <c r="I705" s="202">
        <f t="shared" si="64"/>
        <v>22677.852716612571</v>
      </c>
      <c r="J705" s="202">
        <f t="shared" si="65"/>
        <v>32796.421194354276</v>
      </c>
    </row>
    <row r="706" spans="1:10" x14ac:dyDescent="0.2">
      <c r="A706" s="228">
        <v>489.02027024376218</v>
      </c>
      <c r="B706" s="202">
        <f t="shared" si="60"/>
        <v>73353.040536564324</v>
      </c>
      <c r="C706" s="181">
        <f t="shared" si="61"/>
        <v>0</v>
      </c>
      <c r="D706" s="203">
        <v>5000</v>
      </c>
      <c r="E706" s="203">
        <v>120</v>
      </c>
      <c r="F706" s="203">
        <v>100</v>
      </c>
      <c r="G706" s="202">
        <f t="shared" si="62"/>
        <v>58682.432429251465</v>
      </c>
      <c r="H706" s="202">
        <f t="shared" si="63"/>
        <v>53902.027024376221</v>
      </c>
      <c r="I706" s="202">
        <f t="shared" si="64"/>
        <v>14670.608107312859</v>
      </c>
      <c r="J706" s="202">
        <f t="shared" si="65"/>
        <v>19451.013512188103</v>
      </c>
    </row>
    <row r="707" spans="1:10" x14ac:dyDescent="0.2">
      <c r="A707" s="228">
        <v>763.68198691107432</v>
      </c>
      <c r="B707" s="202">
        <f t="shared" si="60"/>
        <v>114552.29803666114</v>
      </c>
      <c r="C707" s="181">
        <f t="shared" si="61"/>
        <v>0</v>
      </c>
      <c r="D707" s="203">
        <v>5000</v>
      </c>
      <c r="E707" s="203">
        <v>120</v>
      </c>
      <c r="F707" s="203">
        <v>100</v>
      </c>
      <c r="G707" s="202">
        <f t="shared" si="62"/>
        <v>91641.838429328913</v>
      </c>
      <c r="H707" s="202">
        <f t="shared" si="63"/>
        <v>81368.198691107435</v>
      </c>
      <c r="I707" s="202">
        <f t="shared" si="64"/>
        <v>22910.459607332232</v>
      </c>
      <c r="J707" s="202">
        <f t="shared" si="65"/>
        <v>33184.09934555371</v>
      </c>
    </row>
    <row r="708" spans="1:10" x14ac:dyDescent="0.2">
      <c r="A708" s="228">
        <v>603.15401442495829</v>
      </c>
      <c r="B708" s="202">
        <f t="shared" si="60"/>
        <v>90473.102163743737</v>
      </c>
      <c r="C708" s="181">
        <f t="shared" si="61"/>
        <v>0</v>
      </c>
      <c r="D708" s="203">
        <v>5000</v>
      </c>
      <c r="E708" s="203">
        <v>120</v>
      </c>
      <c r="F708" s="203">
        <v>100</v>
      </c>
      <c r="G708" s="202">
        <f t="shared" si="62"/>
        <v>72378.481730995001</v>
      </c>
      <c r="H708" s="202">
        <f t="shared" si="63"/>
        <v>65315.40144249583</v>
      </c>
      <c r="I708" s="202">
        <f t="shared" si="64"/>
        <v>18094.620432748736</v>
      </c>
      <c r="J708" s="202">
        <f t="shared" si="65"/>
        <v>25157.700721247907</v>
      </c>
    </row>
    <row r="709" spans="1:10" x14ac:dyDescent="0.2">
      <c r="A709" s="228">
        <v>209.5204402736949</v>
      </c>
      <c r="B709" s="202">
        <f t="shared" si="60"/>
        <v>31428.066041054237</v>
      </c>
      <c r="C709" s="181">
        <f t="shared" si="61"/>
        <v>0</v>
      </c>
      <c r="D709" s="203">
        <v>5000</v>
      </c>
      <c r="E709" s="203">
        <v>120</v>
      </c>
      <c r="F709" s="203">
        <v>100</v>
      </c>
      <c r="G709" s="202">
        <f t="shared" si="62"/>
        <v>25142.452832843388</v>
      </c>
      <c r="H709" s="202">
        <f t="shared" si="63"/>
        <v>25952.044027369491</v>
      </c>
      <c r="I709" s="202">
        <f t="shared" si="64"/>
        <v>6285.6132082108488</v>
      </c>
      <c r="J709" s="202">
        <f t="shared" si="65"/>
        <v>5476.0220136847456</v>
      </c>
    </row>
    <row r="710" spans="1:10" x14ac:dyDescent="0.2">
      <c r="A710" s="228">
        <v>610.03967999016845</v>
      </c>
      <c r="B710" s="202">
        <f t="shared" si="60"/>
        <v>91505.95199852527</v>
      </c>
      <c r="C710" s="181">
        <f t="shared" si="61"/>
        <v>0</v>
      </c>
      <c r="D710" s="203">
        <v>5000</v>
      </c>
      <c r="E710" s="203">
        <v>120</v>
      </c>
      <c r="F710" s="203">
        <v>100</v>
      </c>
      <c r="G710" s="202">
        <f t="shared" si="62"/>
        <v>73204.761598820216</v>
      </c>
      <c r="H710" s="202">
        <f t="shared" si="63"/>
        <v>66003.967999016837</v>
      </c>
      <c r="I710" s="202">
        <f t="shared" si="64"/>
        <v>18301.190399705054</v>
      </c>
      <c r="J710" s="202">
        <f t="shared" si="65"/>
        <v>25501.983999508433</v>
      </c>
    </row>
    <row r="711" spans="1:10" x14ac:dyDescent="0.2">
      <c r="A711" s="228">
        <v>736.90159476217889</v>
      </c>
      <c r="B711" s="202">
        <f t="shared" si="60"/>
        <v>110535.23921432684</v>
      </c>
      <c r="C711" s="181">
        <f t="shared" si="61"/>
        <v>0</v>
      </c>
      <c r="D711" s="203">
        <v>5000</v>
      </c>
      <c r="E711" s="203">
        <v>120</v>
      </c>
      <c r="F711" s="203">
        <v>100</v>
      </c>
      <c r="G711" s="202">
        <f t="shared" si="62"/>
        <v>88428.191371461464</v>
      </c>
      <c r="H711" s="202">
        <f t="shared" si="63"/>
        <v>78690.159476217887</v>
      </c>
      <c r="I711" s="202">
        <f t="shared" si="64"/>
        <v>22107.047842865373</v>
      </c>
      <c r="J711" s="202">
        <f t="shared" si="65"/>
        <v>31845.079738108951</v>
      </c>
    </row>
    <row r="712" spans="1:10" x14ac:dyDescent="0.2">
      <c r="A712" s="228">
        <v>505.10316794044485</v>
      </c>
      <c r="B712" s="202">
        <f t="shared" si="60"/>
        <v>75765.475191066726</v>
      </c>
      <c r="C712" s="181">
        <f t="shared" si="61"/>
        <v>0</v>
      </c>
      <c r="D712" s="203">
        <v>5000</v>
      </c>
      <c r="E712" s="203">
        <v>120</v>
      </c>
      <c r="F712" s="203">
        <v>100</v>
      </c>
      <c r="G712" s="202">
        <f t="shared" si="62"/>
        <v>60612.38015285338</v>
      </c>
      <c r="H712" s="202">
        <f t="shared" si="63"/>
        <v>55510.316794044484</v>
      </c>
      <c r="I712" s="202">
        <f t="shared" si="64"/>
        <v>15153.095038213345</v>
      </c>
      <c r="J712" s="202">
        <f t="shared" si="65"/>
        <v>20255.158397022242</v>
      </c>
    </row>
    <row r="713" spans="1:10" x14ac:dyDescent="0.2">
      <c r="A713" s="228">
        <v>468.94357505670916</v>
      </c>
      <c r="B713" s="202">
        <f t="shared" si="60"/>
        <v>70341.53625850637</v>
      </c>
      <c r="C713" s="181">
        <f t="shared" si="61"/>
        <v>0</v>
      </c>
      <c r="D713" s="203">
        <v>5000</v>
      </c>
      <c r="E713" s="203">
        <v>120</v>
      </c>
      <c r="F713" s="203">
        <v>100</v>
      </c>
      <c r="G713" s="202">
        <f t="shared" si="62"/>
        <v>56273.229006805101</v>
      </c>
      <c r="H713" s="202">
        <f t="shared" si="63"/>
        <v>51894.357505670916</v>
      </c>
      <c r="I713" s="202">
        <f t="shared" si="64"/>
        <v>14068.30725170127</v>
      </c>
      <c r="J713" s="202">
        <f t="shared" si="65"/>
        <v>18447.178752835454</v>
      </c>
    </row>
    <row r="714" spans="1:10" x14ac:dyDescent="0.2">
      <c r="A714" s="228">
        <v>534.66597811070551</v>
      </c>
      <c r="B714" s="202">
        <f t="shared" si="60"/>
        <v>80199.896716605828</v>
      </c>
      <c r="C714" s="181">
        <f t="shared" si="61"/>
        <v>0</v>
      </c>
      <c r="D714" s="203">
        <v>5000</v>
      </c>
      <c r="E714" s="203">
        <v>120</v>
      </c>
      <c r="F714" s="203">
        <v>100</v>
      </c>
      <c r="G714" s="202">
        <f t="shared" si="62"/>
        <v>64159.917373284661</v>
      </c>
      <c r="H714" s="202">
        <f t="shared" si="63"/>
        <v>58466.597811070547</v>
      </c>
      <c r="I714" s="202">
        <f t="shared" si="64"/>
        <v>16039.979343321167</v>
      </c>
      <c r="J714" s="202">
        <f t="shared" si="65"/>
        <v>21733.298905535281</v>
      </c>
    </row>
    <row r="715" spans="1:10" x14ac:dyDescent="0.2">
      <c r="A715" s="228">
        <v>531.09410662720643</v>
      </c>
      <c r="B715" s="202">
        <f t="shared" si="60"/>
        <v>79664.115994080959</v>
      </c>
      <c r="C715" s="181">
        <f t="shared" si="61"/>
        <v>0</v>
      </c>
      <c r="D715" s="203">
        <v>5000</v>
      </c>
      <c r="E715" s="203">
        <v>120</v>
      </c>
      <c r="F715" s="203">
        <v>100</v>
      </c>
      <c r="G715" s="202">
        <f t="shared" si="62"/>
        <v>63731.292795264773</v>
      </c>
      <c r="H715" s="202">
        <f t="shared" si="63"/>
        <v>58109.410662720642</v>
      </c>
      <c r="I715" s="202">
        <f t="shared" si="64"/>
        <v>15932.823198816186</v>
      </c>
      <c r="J715" s="202">
        <f t="shared" si="65"/>
        <v>21554.705331360317</v>
      </c>
    </row>
    <row r="716" spans="1:10" x14ac:dyDescent="0.2">
      <c r="A716" s="228">
        <v>498.65008345742251</v>
      </c>
      <c r="B716" s="202">
        <f t="shared" si="60"/>
        <v>74797.512518613381</v>
      </c>
      <c r="C716" s="181">
        <f t="shared" si="61"/>
        <v>0</v>
      </c>
      <c r="D716" s="203">
        <v>5000</v>
      </c>
      <c r="E716" s="203">
        <v>120</v>
      </c>
      <c r="F716" s="203">
        <v>100</v>
      </c>
      <c r="G716" s="202">
        <f t="shared" si="62"/>
        <v>59838.0100148907</v>
      </c>
      <c r="H716" s="202">
        <f t="shared" si="63"/>
        <v>54865.008345742252</v>
      </c>
      <c r="I716" s="202">
        <f t="shared" si="64"/>
        <v>14959.502503722681</v>
      </c>
      <c r="J716" s="202">
        <f t="shared" si="65"/>
        <v>19932.504172871129</v>
      </c>
    </row>
    <row r="717" spans="1:10" x14ac:dyDescent="0.2">
      <c r="A717" s="228">
        <v>611.95266889964819</v>
      </c>
      <c r="B717" s="202">
        <f t="shared" ref="B717:B780" si="66">A717*$B$4</f>
        <v>91792.900334947233</v>
      </c>
      <c r="C717" s="181">
        <f t="shared" ref="C717:C780" si="67">$B$6</f>
        <v>0</v>
      </c>
      <c r="D717" s="203">
        <v>5000</v>
      </c>
      <c r="E717" s="203">
        <v>120</v>
      </c>
      <c r="F717" s="203">
        <v>100</v>
      </c>
      <c r="G717" s="202">
        <f t="shared" ref="G717:G780" si="68">C717+ (E717*A717)</f>
        <v>73434.320267957781</v>
      </c>
      <c r="H717" s="202">
        <f t="shared" ref="H717:H780" si="69">D717+(F717*A717)</f>
        <v>66195.266889964812</v>
      </c>
      <c r="I717" s="202">
        <f t="shared" ref="I717:I780" si="70">B717-G717</f>
        <v>18358.580066989452</v>
      </c>
      <c r="J717" s="202">
        <f t="shared" ref="J717:J780" si="71">B717-H717</f>
        <v>25597.633444982421</v>
      </c>
    </row>
    <row r="718" spans="1:10" x14ac:dyDescent="0.2">
      <c r="A718" s="228">
        <v>488.50619638734787</v>
      </c>
      <c r="B718" s="202">
        <f t="shared" si="66"/>
        <v>73275.929458102182</v>
      </c>
      <c r="C718" s="181">
        <f t="shared" si="67"/>
        <v>0</v>
      </c>
      <c r="D718" s="203">
        <v>5000</v>
      </c>
      <c r="E718" s="203">
        <v>120</v>
      </c>
      <c r="F718" s="203">
        <v>100</v>
      </c>
      <c r="G718" s="202">
        <f t="shared" si="68"/>
        <v>58620.743566481746</v>
      </c>
      <c r="H718" s="202">
        <f t="shared" si="69"/>
        <v>53850.619638734788</v>
      </c>
      <c r="I718" s="202">
        <f t="shared" si="70"/>
        <v>14655.185891620436</v>
      </c>
      <c r="J718" s="202">
        <f t="shared" si="71"/>
        <v>19425.309819367394</v>
      </c>
    </row>
    <row r="719" spans="1:10" x14ac:dyDescent="0.2">
      <c r="A719" s="228">
        <v>523.64268215542779</v>
      </c>
      <c r="B719" s="202">
        <f t="shared" si="66"/>
        <v>78546.402323314163</v>
      </c>
      <c r="C719" s="181">
        <f t="shared" si="67"/>
        <v>0</v>
      </c>
      <c r="D719" s="203">
        <v>5000</v>
      </c>
      <c r="E719" s="203">
        <v>120</v>
      </c>
      <c r="F719" s="203">
        <v>100</v>
      </c>
      <c r="G719" s="202">
        <f t="shared" si="68"/>
        <v>62837.121858651335</v>
      </c>
      <c r="H719" s="202">
        <f t="shared" si="69"/>
        <v>57364.268215542776</v>
      </c>
      <c r="I719" s="202">
        <f t="shared" si="70"/>
        <v>15709.280464662828</v>
      </c>
      <c r="J719" s="202">
        <f t="shared" si="71"/>
        <v>21182.134107771388</v>
      </c>
    </row>
    <row r="720" spans="1:10" x14ac:dyDescent="0.2">
      <c r="A720" s="228">
        <v>662.55898627571719</v>
      </c>
      <c r="B720" s="202">
        <f t="shared" si="66"/>
        <v>99383.847941357584</v>
      </c>
      <c r="C720" s="181">
        <f t="shared" si="67"/>
        <v>0</v>
      </c>
      <c r="D720" s="203">
        <v>5000</v>
      </c>
      <c r="E720" s="203">
        <v>120</v>
      </c>
      <c r="F720" s="203">
        <v>100</v>
      </c>
      <c r="G720" s="202">
        <f t="shared" si="68"/>
        <v>79507.078353086064</v>
      </c>
      <c r="H720" s="202">
        <f t="shared" si="69"/>
        <v>71255.898627571718</v>
      </c>
      <c r="I720" s="202">
        <f t="shared" si="70"/>
        <v>19876.76958827152</v>
      </c>
      <c r="J720" s="202">
        <f t="shared" si="71"/>
        <v>28127.949313785866</v>
      </c>
    </row>
    <row r="721" spans="1:10" x14ac:dyDescent="0.2">
      <c r="A721" s="228">
        <v>228.88233597803969</v>
      </c>
      <c r="B721" s="202">
        <f t="shared" si="66"/>
        <v>34332.350396705951</v>
      </c>
      <c r="C721" s="181">
        <f t="shared" si="67"/>
        <v>0</v>
      </c>
      <c r="D721" s="203">
        <v>5000</v>
      </c>
      <c r="E721" s="203">
        <v>120</v>
      </c>
      <c r="F721" s="203">
        <v>100</v>
      </c>
      <c r="G721" s="202">
        <f t="shared" si="68"/>
        <v>27465.880317364761</v>
      </c>
      <c r="H721" s="202">
        <f t="shared" si="69"/>
        <v>27888.23359780397</v>
      </c>
      <c r="I721" s="202">
        <f t="shared" si="70"/>
        <v>6866.4700793411903</v>
      </c>
      <c r="J721" s="202">
        <f t="shared" si="71"/>
        <v>6444.1167989019814</v>
      </c>
    </row>
    <row r="722" spans="1:10" x14ac:dyDescent="0.2">
      <c r="A722" s="228">
        <v>225.42078291318415</v>
      </c>
      <c r="B722" s="202">
        <f t="shared" si="66"/>
        <v>33813.11743697762</v>
      </c>
      <c r="C722" s="181">
        <f t="shared" si="67"/>
        <v>0</v>
      </c>
      <c r="D722" s="203">
        <v>5000</v>
      </c>
      <c r="E722" s="203">
        <v>120</v>
      </c>
      <c r="F722" s="203">
        <v>100</v>
      </c>
      <c r="G722" s="202">
        <f t="shared" si="68"/>
        <v>27050.493949582098</v>
      </c>
      <c r="H722" s="202">
        <f t="shared" si="69"/>
        <v>27542.078291318416</v>
      </c>
      <c r="I722" s="202">
        <f t="shared" si="70"/>
        <v>6762.6234873955218</v>
      </c>
      <c r="J722" s="202">
        <f t="shared" si="71"/>
        <v>6271.0391456592042</v>
      </c>
    </row>
    <row r="723" spans="1:10" x14ac:dyDescent="0.2">
      <c r="A723" s="228">
        <v>247.09842188614348</v>
      </c>
      <c r="B723" s="202">
        <f t="shared" si="66"/>
        <v>37064.763282921522</v>
      </c>
      <c r="C723" s="181">
        <f t="shared" si="67"/>
        <v>0</v>
      </c>
      <c r="D723" s="203">
        <v>5000</v>
      </c>
      <c r="E723" s="203">
        <v>120</v>
      </c>
      <c r="F723" s="203">
        <v>100</v>
      </c>
      <c r="G723" s="202">
        <f t="shared" si="68"/>
        <v>29651.810626337217</v>
      </c>
      <c r="H723" s="202">
        <f t="shared" si="69"/>
        <v>29709.842188614348</v>
      </c>
      <c r="I723" s="202">
        <f t="shared" si="70"/>
        <v>7412.9526565843043</v>
      </c>
      <c r="J723" s="202">
        <f t="shared" si="71"/>
        <v>7354.9210943071739</v>
      </c>
    </row>
    <row r="724" spans="1:10" x14ac:dyDescent="0.2">
      <c r="A724" s="228">
        <v>383.17664041331813</v>
      </c>
      <c r="B724" s="202">
        <f t="shared" si="66"/>
        <v>57476.496061997721</v>
      </c>
      <c r="C724" s="181">
        <f t="shared" si="67"/>
        <v>0</v>
      </c>
      <c r="D724" s="203">
        <v>5000</v>
      </c>
      <c r="E724" s="203">
        <v>120</v>
      </c>
      <c r="F724" s="203">
        <v>100</v>
      </c>
      <c r="G724" s="202">
        <f t="shared" si="68"/>
        <v>45981.196849598178</v>
      </c>
      <c r="H724" s="202">
        <f t="shared" si="69"/>
        <v>43317.664041331809</v>
      </c>
      <c r="I724" s="202">
        <f t="shared" si="70"/>
        <v>11495.299212399543</v>
      </c>
      <c r="J724" s="202">
        <f t="shared" si="71"/>
        <v>14158.832020665912</v>
      </c>
    </row>
    <row r="725" spans="1:10" x14ac:dyDescent="0.2">
      <c r="A725" s="228">
        <v>249.79542663777033</v>
      </c>
      <c r="B725" s="202">
        <f t="shared" si="66"/>
        <v>37469.31399566555</v>
      </c>
      <c r="C725" s="181">
        <f t="shared" si="67"/>
        <v>0</v>
      </c>
      <c r="D725" s="203">
        <v>5000</v>
      </c>
      <c r="E725" s="203">
        <v>120</v>
      </c>
      <c r="F725" s="203">
        <v>100</v>
      </c>
      <c r="G725" s="202">
        <f t="shared" si="68"/>
        <v>29975.451196532442</v>
      </c>
      <c r="H725" s="202">
        <f t="shared" si="69"/>
        <v>29979.542663777032</v>
      </c>
      <c r="I725" s="202">
        <f t="shared" si="70"/>
        <v>7493.8627991331086</v>
      </c>
      <c r="J725" s="202">
        <f t="shared" si="71"/>
        <v>7489.771331888518</v>
      </c>
    </row>
    <row r="726" spans="1:10" x14ac:dyDescent="0.2">
      <c r="A726" s="228">
        <v>711.73550100612238</v>
      </c>
      <c r="B726" s="202">
        <f t="shared" si="66"/>
        <v>106760.32515091836</v>
      </c>
      <c r="C726" s="181">
        <f t="shared" si="67"/>
        <v>0</v>
      </c>
      <c r="D726" s="203">
        <v>5000</v>
      </c>
      <c r="E726" s="203">
        <v>120</v>
      </c>
      <c r="F726" s="203">
        <v>100</v>
      </c>
      <c r="G726" s="202">
        <f t="shared" si="68"/>
        <v>85408.260120734689</v>
      </c>
      <c r="H726" s="202">
        <f t="shared" si="69"/>
        <v>76173.550100612236</v>
      </c>
      <c r="I726" s="202">
        <f t="shared" si="70"/>
        <v>21352.065030183672</v>
      </c>
      <c r="J726" s="202">
        <f t="shared" si="71"/>
        <v>30586.775050306125</v>
      </c>
    </row>
    <row r="727" spans="1:10" x14ac:dyDescent="0.2">
      <c r="A727" s="228">
        <v>538.56540989995256</v>
      </c>
      <c r="B727" s="202">
        <f t="shared" si="66"/>
        <v>80784.811484992882</v>
      </c>
      <c r="C727" s="181">
        <f t="shared" si="67"/>
        <v>0</v>
      </c>
      <c r="D727" s="203">
        <v>5000</v>
      </c>
      <c r="E727" s="203">
        <v>120</v>
      </c>
      <c r="F727" s="203">
        <v>100</v>
      </c>
      <c r="G727" s="202">
        <f t="shared" si="68"/>
        <v>64627.849187994303</v>
      </c>
      <c r="H727" s="202">
        <f t="shared" si="69"/>
        <v>58856.540989995257</v>
      </c>
      <c r="I727" s="202">
        <f t="shared" si="70"/>
        <v>16156.962296998579</v>
      </c>
      <c r="J727" s="202">
        <f t="shared" si="71"/>
        <v>21928.270494997625</v>
      </c>
    </row>
    <row r="728" spans="1:10" x14ac:dyDescent="0.2">
      <c r="A728" s="228">
        <v>668.84418850245152</v>
      </c>
      <c r="B728" s="202">
        <f t="shared" si="66"/>
        <v>100326.62827536772</v>
      </c>
      <c r="C728" s="181">
        <f t="shared" si="67"/>
        <v>0</v>
      </c>
      <c r="D728" s="203">
        <v>5000</v>
      </c>
      <c r="E728" s="203">
        <v>120</v>
      </c>
      <c r="F728" s="203">
        <v>100</v>
      </c>
      <c r="G728" s="202">
        <f t="shared" si="68"/>
        <v>80261.302620294184</v>
      </c>
      <c r="H728" s="202">
        <f t="shared" si="69"/>
        <v>71884.418850245158</v>
      </c>
      <c r="I728" s="202">
        <f t="shared" si="70"/>
        <v>20065.325655073539</v>
      </c>
      <c r="J728" s="202">
        <f t="shared" si="71"/>
        <v>28442.209425122564</v>
      </c>
    </row>
    <row r="729" spans="1:10" x14ac:dyDescent="0.2">
      <c r="A729" s="228">
        <v>264.27616070223792</v>
      </c>
      <c r="B729" s="202">
        <f t="shared" si="66"/>
        <v>39641.424105335689</v>
      </c>
      <c r="C729" s="181">
        <f t="shared" si="67"/>
        <v>0</v>
      </c>
      <c r="D729" s="203">
        <v>5000</v>
      </c>
      <c r="E729" s="203">
        <v>120</v>
      </c>
      <c r="F729" s="203">
        <v>100</v>
      </c>
      <c r="G729" s="202">
        <f t="shared" si="68"/>
        <v>31713.139284268549</v>
      </c>
      <c r="H729" s="202">
        <f t="shared" si="69"/>
        <v>31427.61607022379</v>
      </c>
      <c r="I729" s="202">
        <f t="shared" si="70"/>
        <v>7928.28482106714</v>
      </c>
      <c r="J729" s="202">
        <f t="shared" si="71"/>
        <v>8213.8080351118988</v>
      </c>
    </row>
    <row r="730" spans="1:10" x14ac:dyDescent="0.2">
      <c r="A730" s="228">
        <v>489.43292251296015</v>
      </c>
      <c r="B730" s="202">
        <f t="shared" si="66"/>
        <v>73414.938376944017</v>
      </c>
      <c r="C730" s="181">
        <f t="shared" si="67"/>
        <v>0</v>
      </c>
      <c r="D730" s="203">
        <v>5000</v>
      </c>
      <c r="E730" s="203">
        <v>120</v>
      </c>
      <c r="F730" s="203">
        <v>100</v>
      </c>
      <c r="G730" s="202">
        <f t="shared" si="68"/>
        <v>58731.950701555215</v>
      </c>
      <c r="H730" s="202">
        <f t="shared" si="69"/>
        <v>53943.292251296014</v>
      </c>
      <c r="I730" s="202">
        <f t="shared" si="70"/>
        <v>14682.987675388802</v>
      </c>
      <c r="J730" s="202">
        <f t="shared" si="71"/>
        <v>19471.646125648003</v>
      </c>
    </row>
    <row r="731" spans="1:10" x14ac:dyDescent="0.2">
      <c r="A731" s="228">
        <v>499.1286753207113</v>
      </c>
      <c r="B731" s="202">
        <f t="shared" si="66"/>
        <v>74869.3012981067</v>
      </c>
      <c r="C731" s="181">
        <f t="shared" si="67"/>
        <v>0</v>
      </c>
      <c r="D731" s="203">
        <v>5000</v>
      </c>
      <c r="E731" s="203">
        <v>120</v>
      </c>
      <c r="F731" s="203">
        <v>100</v>
      </c>
      <c r="G731" s="202">
        <f t="shared" si="68"/>
        <v>59895.441038485355</v>
      </c>
      <c r="H731" s="202">
        <f t="shared" si="69"/>
        <v>54912.867532071126</v>
      </c>
      <c r="I731" s="202">
        <f t="shared" si="70"/>
        <v>14973.860259621346</v>
      </c>
      <c r="J731" s="202">
        <f t="shared" si="71"/>
        <v>19956.433766035574</v>
      </c>
    </row>
    <row r="732" spans="1:10" x14ac:dyDescent="0.2">
      <c r="A732" s="228">
        <v>255.64611519484134</v>
      </c>
      <c r="B732" s="202">
        <f t="shared" si="66"/>
        <v>38346.917279226203</v>
      </c>
      <c r="C732" s="181">
        <f t="shared" si="67"/>
        <v>0</v>
      </c>
      <c r="D732" s="203">
        <v>5000</v>
      </c>
      <c r="E732" s="203">
        <v>120</v>
      </c>
      <c r="F732" s="203">
        <v>100</v>
      </c>
      <c r="G732" s="202">
        <f t="shared" si="68"/>
        <v>30677.53382338096</v>
      </c>
      <c r="H732" s="202">
        <f t="shared" si="69"/>
        <v>30564.611519484133</v>
      </c>
      <c r="I732" s="202">
        <f t="shared" si="70"/>
        <v>7669.3834558452436</v>
      </c>
      <c r="J732" s="202">
        <f t="shared" si="71"/>
        <v>7782.3057597420702</v>
      </c>
    </row>
    <row r="733" spans="1:10" x14ac:dyDescent="0.2">
      <c r="A733" s="228">
        <v>644.25807969842947</v>
      </c>
      <c r="B733" s="202">
        <f t="shared" si="66"/>
        <v>96638.711954764425</v>
      </c>
      <c r="C733" s="181">
        <f t="shared" si="67"/>
        <v>0</v>
      </c>
      <c r="D733" s="203">
        <v>5000</v>
      </c>
      <c r="E733" s="203">
        <v>120</v>
      </c>
      <c r="F733" s="203">
        <v>100</v>
      </c>
      <c r="G733" s="202">
        <f t="shared" si="68"/>
        <v>77310.969563811537</v>
      </c>
      <c r="H733" s="202">
        <f t="shared" si="69"/>
        <v>69425.80796984295</v>
      </c>
      <c r="I733" s="202">
        <f t="shared" si="70"/>
        <v>19327.742390952888</v>
      </c>
      <c r="J733" s="202">
        <f t="shared" si="71"/>
        <v>27212.903984921475</v>
      </c>
    </row>
    <row r="734" spans="1:10" x14ac:dyDescent="0.2">
      <c r="A734" s="228">
        <v>445.5454915042713</v>
      </c>
      <c r="B734" s="202">
        <f t="shared" si="66"/>
        <v>66831.823725640701</v>
      </c>
      <c r="C734" s="181">
        <f t="shared" si="67"/>
        <v>0</v>
      </c>
      <c r="D734" s="203">
        <v>5000</v>
      </c>
      <c r="E734" s="203">
        <v>120</v>
      </c>
      <c r="F734" s="203">
        <v>100</v>
      </c>
      <c r="G734" s="202">
        <f t="shared" si="68"/>
        <v>53465.458980512558</v>
      </c>
      <c r="H734" s="202">
        <f t="shared" si="69"/>
        <v>49554.549150427127</v>
      </c>
      <c r="I734" s="202">
        <f t="shared" si="70"/>
        <v>13366.364745128143</v>
      </c>
      <c r="J734" s="202">
        <f t="shared" si="71"/>
        <v>17277.274575213574</v>
      </c>
    </row>
    <row r="735" spans="1:10" x14ac:dyDescent="0.2">
      <c r="A735" s="228">
        <v>283.07571228736811</v>
      </c>
      <c r="B735" s="202">
        <f t="shared" si="66"/>
        <v>42461.356843105219</v>
      </c>
      <c r="C735" s="181">
        <f t="shared" si="67"/>
        <v>0</v>
      </c>
      <c r="D735" s="203">
        <v>5000</v>
      </c>
      <c r="E735" s="203">
        <v>120</v>
      </c>
      <c r="F735" s="203">
        <v>100</v>
      </c>
      <c r="G735" s="202">
        <f t="shared" si="68"/>
        <v>33969.085474484171</v>
      </c>
      <c r="H735" s="202">
        <f t="shared" si="69"/>
        <v>33307.571228736808</v>
      </c>
      <c r="I735" s="202">
        <f t="shared" si="70"/>
        <v>8492.2713686210482</v>
      </c>
      <c r="J735" s="202">
        <f t="shared" si="71"/>
        <v>9153.7856143684112</v>
      </c>
    </row>
    <row r="736" spans="1:10" x14ac:dyDescent="0.2">
      <c r="A736" s="228">
        <v>253.49641379597429</v>
      </c>
      <c r="B736" s="202">
        <f t="shared" si="66"/>
        <v>38024.462069396141</v>
      </c>
      <c r="C736" s="181">
        <f t="shared" si="67"/>
        <v>0</v>
      </c>
      <c r="D736" s="203">
        <v>5000</v>
      </c>
      <c r="E736" s="203">
        <v>120</v>
      </c>
      <c r="F736" s="203">
        <v>100</v>
      </c>
      <c r="G736" s="202">
        <f t="shared" si="68"/>
        <v>30419.569655516916</v>
      </c>
      <c r="H736" s="202">
        <f t="shared" si="69"/>
        <v>30349.641379597429</v>
      </c>
      <c r="I736" s="202">
        <f t="shared" si="70"/>
        <v>7604.8924138792245</v>
      </c>
      <c r="J736" s="202">
        <f t="shared" si="71"/>
        <v>7674.8206897987111</v>
      </c>
    </row>
    <row r="737" spans="1:10" x14ac:dyDescent="0.2">
      <c r="A737" s="228">
        <v>514.22666894003135</v>
      </c>
      <c r="B737" s="202">
        <f t="shared" si="66"/>
        <v>77134.000341004707</v>
      </c>
      <c r="C737" s="181">
        <f t="shared" si="67"/>
        <v>0</v>
      </c>
      <c r="D737" s="203">
        <v>5000</v>
      </c>
      <c r="E737" s="203">
        <v>120</v>
      </c>
      <c r="F737" s="203">
        <v>100</v>
      </c>
      <c r="G737" s="202">
        <f t="shared" si="68"/>
        <v>61707.200272803762</v>
      </c>
      <c r="H737" s="202">
        <f t="shared" si="69"/>
        <v>56422.666894003138</v>
      </c>
      <c r="I737" s="202">
        <f t="shared" si="70"/>
        <v>15426.800068200944</v>
      </c>
      <c r="J737" s="202">
        <f t="shared" si="71"/>
        <v>20711.333447001569</v>
      </c>
    </row>
    <row r="738" spans="1:10" x14ac:dyDescent="0.2">
      <c r="A738" s="228">
        <v>207.62487510574277</v>
      </c>
      <c r="B738" s="202">
        <f t="shared" si="66"/>
        <v>31143.731265861417</v>
      </c>
      <c r="C738" s="181">
        <f t="shared" si="67"/>
        <v>0</v>
      </c>
      <c r="D738" s="203">
        <v>5000</v>
      </c>
      <c r="E738" s="203">
        <v>120</v>
      </c>
      <c r="F738" s="203">
        <v>100</v>
      </c>
      <c r="G738" s="202">
        <f t="shared" si="68"/>
        <v>24914.985012689132</v>
      </c>
      <c r="H738" s="202">
        <f t="shared" si="69"/>
        <v>25762.487510574276</v>
      </c>
      <c r="I738" s="202">
        <f t="shared" si="70"/>
        <v>6228.7462531722849</v>
      </c>
      <c r="J738" s="202">
        <f t="shared" si="71"/>
        <v>5381.2437552871415</v>
      </c>
    </row>
    <row r="739" spans="1:10" x14ac:dyDescent="0.2">
      <c r="A739" s="228">
        <v>551.27590221877949</v>
      </c>
      <c r="B739" s="202">
        <f t="shared" si="66"/>
        <v>82691.385332816921</v>
      </c>
      <c r="C739" s="181">
        <f t="shared" si="67"/>
        <v>0</v>
      </c>
      <c r="D739" s="203">
        <v>5000</v>
      </c>
      <c r="E739" s="203">
        <v>120</v>
      </c>
      <c r="F739" s="203">
        <v>100</v>
      </c>
      <c r="G739" s="202">
        <f t="shared" si="68"/>
        <v>66153.108266253534</v>
      </c>
      <c r="H739" s="202">
        <f t="shared" si="69"/>
        <v>60127.590221877952</v>
      </c>
      <c r="I739" s="202">
        <f t="shared" si="70"/>
        <v>16538.277066563387</v>
      </c>
      <c r="J739" s="202">
        <f t="shared" si="71"/>
        <v>22563.795110938969</v>
      </c>
    </row>
    <row r="740" spans="1:10" x14ac:dyDescent="0.2">
      <c r="A740" s="228">
        <v>694.08859102711483</v>
      </c>
      <c r="B740" s="202">
        <f t="shared" si="66"/>
        <v>104113.28865406722</v>
      </c>
      <c r="C740" s="181">
        <f t="shared" si="67"/>
        <v>0</v>
      </c>
      <c r="D740" s="203">
        <v>5000</v>
      </c>
      <c r="E740" s="203">
        <v>120</v>
      </c>
      <c r="F740" s="203">
        <v>100</v>
      </c>
      <c r="G740" s="202">
        <f t="shared" si="68"/>
        <v>83290.630923253775</v>
      </c>
      <c r="H740" s="202">
        <f t="shared" si="69"/>
        <v>74408.859102711489</v>
      </c>
      <c r="I740" s="202">
        <f t="shared" si="70"/>
        <v>20822.657730813444</v>
      </c>
      <c r="J740" s="202">
        <f t="shared" si="71"/>
        <v>29704.42955135573</v>
      </c>
    </row>
    <row r="741" spans="1:10" x14ac:dyDescent="0.2">
      <c r="A741" s="228">
        <v>346.94939271870504</v>
      </c>
      <c r="B741" s="202">
        <f t="shared" si="66"/>
        <v>52042.408907805759</v>
      </c>
      <c r="C741" s="181">
        <f t="shared" si="67"/>
        <v>0</v>
      </c>
      <c r="D741" s="203">
        <v>5000</v>
      </c>
      <c r="E741" s="203">
        <v>120</v>
      </c>
      <c r="F741" s="203">
        <v>100</v>
      </c>
      <c r="G741" s="202">
        <f t="shared" si="68"/>
        <v>41633.927126244605</v>
      </c>
      <c r="H741" s="202">
        <f t="shared" si="69"/>
        <v>39694.939271870506</v>
      </c>
      <c r="I741" s="202">
        <f t="shared" si="70"/>
        <v>10408.481781561153</v>
      </c>
      <c r="J741" s="202">
        <f t="shared" si="71"/>
        <v>12347.469635935253</v>
      </c>
    </row>
    <row r="742" spans="1:10" x14ac:dyDescent="0.2">
      <c r="A742" s="228">
        <v>378.44342327604232</v>
      </c>
      <c r="B742" s="202">
        <f t="shared" si="66"/>
        <v>56766.513491406346</v>
      </c>
      <c r="C742" s="181">
        <f t="shared" si="67"/>
        <v>0</v>
      </c>
      <c r="D742" s="203">
        <v>5000</v>
      </c>
      <c r="E742" s="203">
        <v>120</v>
      </c>
      <c r="F742" s="203">
        <v>100</v>
      </c>
      <c r="G742" s="202">
        <f t="shared" si="68"/>
        <v>45413.210793125079</v>
      </c>
      <c r="H742" s="202">
        <f t="shared" si="69"/>
        <v>42844.34232760423</v>
      </c>
      <c r="I742" s="202">
        <f t="shared" si="70"/>
        <v>11353.302698281266</v>
      </c>
      <c r="J742" s="202">
        <f t="shared" si="71"/>
        <v>13922.171163802115</v>
      </c>
    </row>
    <row r="743" spans="1:10" x14ac:dyDescent="0.2">
      <c r="A743" s="228">
        <v>498.61500044288812</v>
      </c>
      <c r="B743" s="202">
        <f t="shared" si="66"/>
        <v>74792.250066433218</v>
      </c>
      <c r="C743" s="181">
        <f t="shared" si="67"/>
        <v>0</v>
      </c>
      <c r="D743" s="203">
        <v>5000</v>
      </c>
      <c r="E743" s="203">
        <v>120</v>
      </c>
      <c r="F743" s="203">
        <v>100</v>
      </c>
      <c r="G743" s="202">
        <f t="shared" si="68"/>
        <v>59833.800053146573</v>
      </c>
      <c r="H743" s="202">
        <f t="shared" si="69"/>
        <v>54861.500044288812</v>
      </c>
      <c r="I743" s="202">
        <f t="shared" si="70"/>
        <v>14958.450013286645</v>
      </c>
      <c r="J743" s="202">
        <f t="shared" si="71"/>
        <v>19930.750022144406</v>
      </c>
    </row>
    <row r="744" spans="1:10" x14ac:dyDescent="0.2">
      <c r="A744" s="228">
        <v>622.31244362067082</v>
      </c>
      <c r="B744" s="202">
        <f t="shared" si="66"/>
        <v>93346.866543100623</v>
      </c>
      <c r="C744" s="181">
        <f t="shared" si="67"/>
        <v>0</v>
      </c>
      <c r="D744" s="203">
        <v>5000</v>
      </c>
      <c r="E744" s="203">
        <v>120</v>
      </c>
      <c r="F744" s="203">
        <v>100</v>
      </c>
      <c r="G744" s="202">
        <f t="shared" si="68"/>
        <v>74677.493234480498</v>
      </c>
      <c r="H744" s="202">
        <f t="shared" si="69"/>
        <v>67231.244362067082</v>
      </c>
      <c r="I744" s="202">
        <f t="shared" si="70"/>
        <v>18669.373308620125</v>
      </c>
      <c r="J744" s="202">
        <f t="shared" si="71"/>
        <v>26115.622181033541</v>
      </c>
    </row>
    <row r="745" spans="1:10" x14ac:dyDescent="0.2">
      <c r="A745" s="228">
        <v>605.23993261402461</v>
      </c>
      <c r="B745" s="202">
        <f t="shared" si="66"/>
        <v>90785.989892103695</v>
      </c>
      <c r="C745" s="181">
        <f t="shared" si="67"/>
        <v>0</v>
      </c>
      <c r="D745" s="203">
        <v>5000</v>
      </c>
      <c r="E745" s="203">
        <v>120</v>
      </c>
      <c r="F745" s="203">
        <v>100</v>
      </c>
      <c r="G745" s="202">
        <f t="shared" si="68"/>
        <v>72628.791913682959</v>
      </c>
      <c r="H745" s="202">
        <f t="shared" si="69"/>
        <v>65523.993261402458</v>
      </c>
      <c r="I745" s="202">
        <f t="shared" si="70"/>
        <v>18157.197978420736</v>
      </c>
      <c r="J745" s="202">
        <f t="shared" si="71"/>
        <v>25261.996630701236</v>
      </c>
    </row>
    <row r="746" spans="1:10" x14ac:dyDescent="0.2">
      <c r="A746" s="228">
        <v>467.54744391308509</v>
      </c>
      <c r="B746" s="202">
        <f t="shared" si="66"/>
        <v>70132.116586962758</v>
      </c>
      <c r="C746" s="181">
        <f t="shared" si="67"/>
        <v>0</v>
      </c>
      <c r="D746" s="203">
        <v>5000</v>
      </c>
      <c r="E746" s="203">
        <v>120</v>
      </c>
      <c r="F746" s="203">
        <v>100</v>
      </c>
      <c r="G746" s="202">
        <f t="shared" si="68"/>
        <v>56105.693269570213</v>
      </c>
      <c r="H746" s="202">
        <f t="shared" si="69"/>
        <v>51754.744391308508</v>
      </c>
      <c r="I746" s="202">
        <f t="shared" si="70"/>
        <v>14026.423317392546</v>
      </c>
      <c r="J746" s="202">
        <f t="shared" si="71"/>
        <v>18377.37219565425</v>
      </c>
    </row>
    <row r="747" spans="1:10" x14ac:dyDescent="0.2">
      <c r="A747" s="228">
        <v>469.88984722173302</v>
      </c>
      <c r="B747" s="202">
        <f t="shared" si="66"/>
        <v>70483.477083259946</v>
      </c>
      <c r="C747" s="181">
        <f t="shared" si="67"/>
        <v>0</v>
      </c>
      <c r="D747" s="203">
        <v>5000</v>
      </c>
      <c r="E747" s="203">
        <v>120</v>
      </c>
      <c r="F747" s="203">
        <v>100</v>
      </c>
      <c r="G747" s="202">
        <f t="shared" si="68"/>
        <v>56386.78166660796</v>
      </c>
      <c r="H747" s="202">
        <f t="shared" si="69"/>
        <v>51988.9847221733</v>
      </c>
      <c r="I747" s="202">
        <f t="shared" si="70"/>
        <v>14096.695416651986</v>
      </c>
      <c r="J747" s="202">
        <f t="shared" si="71"/>
        <v>18494.492361086646</v>
      </c>
    </row>
    <row r="748" spans="1:10" x14ac:dyDescent="0.2">
      <c r="A748" s="228">
        <v>238.66225566652707</v>
      </c>
      <c r="B748" s="202">
        <f t="shared" si="66"/>
        <v>35799.338349979058</v>
      </c>
      <c r="C748" s="181">
        <f t="shared" si="67"/>
        <v>0</v>
      </c>
      <c r="D748" s="203">
        <v>5000</v>
      </c>
      <c r="E748" s="203">
        <v>120</v>
      </c>
      <c r="F748" s="203">
        <v>100</v>
      </c>
      <c r="G748" s="202">
        <f t="shared" si="68"/>
        <v>28639.470679983249</v>
      </c>
      <c r="H748" s="202">
        <f t="shared" si="69"/>
        <v>28866.225566652709</v>
      </c>
      <c r="I748" s="202">
        <f t="shared" si="70"/>
        <v>7159.8676699958087</v>
      </c>
      <c r="J748" s="202">
        <f t="shared" si="71"/>
        <v>6933.112783326349</v>
      </c>
    </row>
    <row r="749" spans="1:10" x14ac:dyDescent="0.2">
      <c r="A749" s="228">
        <v>796.5309873207151</v>
      </c>
      <c r="B749" s="202">
        <f t="shared" si="66"/>
        <v>119479.64809810727</v>
      </c>
      <c r="C749" s="181">
        <f t="shared" si="67"/>
        <v>0</v>
      </c>
      <c r="D749" s="203">
        <v>5000</v>
      </c>
      <c r="E749" s="203">
        <v>120</v>
      </c>
      <c r="F749" s="203">
        <v>100</v>
      </c>
      <c r="G749" s="202">
        <f t="shared" si="68"/>
        <v>95583.718478485811</v>
      </c>
      <c r="H749" s="202">
        <f t="shared" si="69"/>
        <v>84653.098732071507</v>
      </c>
      <c r="I749" s="202">
        <f t="shared" si="70"/>
        <v>23895.929619621456</v>
      </c>
      <c r="J749" s="202">
        <f t="shared" si="71"/>
        <v>34826.549366035761</v>
      </c>
    </row>
    <row r="750" spans="1:10" x14ac:dyDescent="0.2">
      <c r="A750" s="228">
        <v>696.30389925851671</v>
      </c>
      <c r="B750" s="202">
        <f t="shared" si="66"/>
        <v>104445.58488877751</v>
      </c>
      <c r="C750" s="181">
        <f t="shared" si="67"/>
        <v>0</v>
      </c>
      <c r="D750" s="203">
        <v>5000</v>
      </c>
      <c r="E750" s="203">
        <v>120</v>
      </c>
      <c r="F750" s="203">
        <v>100</v>
      </c>
      <c r="G750" s="202">
        <f t="shared" si="68"/>
        <v>83556.467911022002</v>
      </c>
      <c r="H750" s="202">
        <f t="shared" si="69"/>
        <v>74630.389925851676</v>
      </c>
      <c r="I750" s="202">
        <f t="shared" si="70"/>
        <v>20889.116977755504</v>
      </c>
      <c r="J750" s="202">
        <f t="shared" si="71"/>
        <v>29815.194962925831</v>
      </c>
    </row>
    <row r="751" spans="1:10" x14ac:dyDescent="0.2">
      <c r="A751" s="228">
        <v>379.63483788987384</v>
      </c>
      <c r="B751" s="202">
        <f t="shared" si="66"/>
        <v>56945.225683481076</v>
      </c>
      <c r="C751" s="181">
        <f t="shared" si="67"/>
        <v>0</v>
      </c>
      <c r="D751" s="203">
        <v>5000</v>
      </c>
      <c r="E751" s="203">
        <v>120</v>
      </c>
      <c r="F751" s="203">
        <v>100</v>
      </c>
      <c r="G751" s="202">
        <f t="shared" si="68"/>
        <v>45556.180546784861</v>
      </c>
      <c r="H751" s="202">
        <f t="shared" si="69"/>
        <v>42963.483788987382</v>
      </c>
      <c r="I751" s="202">
        <f t="shared" si="70"/>
        <v>11389.045136696215</v>
      </c>
      <c r="J751" s="202">
        <f t="shared" si="71"/>
        <v>13981.741894493694</v>
      </c>
    </row>
    <row r="752" spans="1:10" x14ac:dyDescent="0.2">
      <c r="A752" s="228">
        <v>722.72041510917268</v>
      </c>
      <c r="B752" s="202">
        <f t="shared" si="66"/>
        <v>108408.0622663759</v>
      </c>
      <c r="C752" s="181">
        <f t="shared" si="67"/>
        <v>0</v>
      </c>
      <c r="D752" s="203">
        <v>5000</v>
      </c>
      <c r="E752" s="203">
        <v>120</v>
      </c>
      <c r="F752" s="203">
        <v>100</v>
      </c>
      <c r="G752" s="202">
        <f t="shared" si="68"/>
        <v>86726.449813100728</v>
      </c>
      <c r="H752" s="202">
        <f t="shared" si="69"/>
        <v>77272.041510917261</v>
      </c>
      <c r="I752" s="202">
        <f t="shared" si="70"/>
        <v>21681.612453275171</v>
      </c>
      <c r="J752" s="202">
        <f t="shared" si="71"/>
        <v>31136.020755458638</v>
      </c>
    </row>
    <row r="753" spans="1:10" x14ac:dyDescent="0.2">
      <c r="A753" s="228">
        <v>362.01673986484144</v>
      </c>
      <c r="B753" s="202">
        <f t="shared" si="66"/>
        <v>54302.510979726219</v>
      </c>
      <c r="C753" s="181">
        <f t="shared" si="67"/>
        <v>0</v>
      </c>
      <c r="D753" s="203">
        <v>5000</v>
      </c>
      <c r="E753" s="203">
        <v>120</v>
      </c>
      <c r="F753" s="203">
        <v>100</v>
      </c>
      <c r="G753" s="202">
        <f t="shared" si="68"/>
        <v>43442.00878378097</v>
      </c>
      <c r="H753" s="202">
        <f t="shared" si="69"/>
        <v>41201.673986484144</v>
      </c>
      <c r="I753" s="202">
        <f t="shared" si="70"/>
        <v>10860.50219594525</v>
      </c>
      <c r="J753" s="202">
        <f t="shared" si="71"/>
        <v>13100.836993242076</v>
      </c>
    </row>
    <row r="754" spans="1:10" x14ac:dyDescent="0.2">
      <c r="A754" s="228">
        <v>415.34690839021789</v>
      </c>
      <c r="B754" s="202">
        <f t="shared" si="66"/>
        <v>62302.03625853268</v>
      </c>
      <c r="C754" s="181">
        <f t="shared" si="67"/>
        <v>0</v>
      </c>
      <c r="D754" s="203">
        <v>5000</v>
      </c>
      <c r="E754" s="203">
        <v>120</v>
      </c>
      <c r="F754" s="203">
        <v>100</v>
      </c>
      <c r="G754" s="202">
        <f t="shared" si="68"/>
        <v>49841.629006826144</v>
      </c>
      <c r="H754" s="202">
        <f t="shared" si="69"/>
        <v>46534.690839021787</v>
      </c>
      <c r="I754" s="202">
        <f t="shared" si="70"/>
        <v>12460.407251706536</v>
      </c>
      <c r="J754" s="202">
        <f t="shared" si="71"/>
        <v>15767.345419510893</v>
      </c>
    </row>
    <row r="755" spans="1:10" x14ac:dyDescent="0.2">
      <c r="A755" s="228">
        <v>335.48931439197128</v>
      </c>
      <c r="B755" s="202">
        <f t="shared" si="66"/>
        <v>50323.397158795691</v>
      </c>
      <c r="C755" s="181">
        <f t="shared" si="67"/>
        <v>0</v>
      </c>
      <c r="D755" s="203">
        <v>5000</v>
      </c>
      <c r="E755" s="203">
        <v>120</v>
      </c>
      <c r="F755" s="203">
        <v>100</v>
      </c>
      <c r="G755" s="202">
        <f t="shared" si="68"/>
        <v>40258.71772703655</v>
      </c>
      <c r="H755" s="202">
        <f t="shared" si="69"/>
        <v>38548.931439197127</v>
      </c>
      <c r="I755" s="202">
        <f t="shared" si="70"/>
        <v>10064.679431759141</v>
      </c>
      <c r="J755" s="202">
        <f t="shared" si="71"/>
        <v>11774.465719598564</v>
      </c>
    </row>
    <row r="756" spans="1:10" x14ac:dyDescent="0.2">
      <c r="A756" s="228">
        <v>368.90698586074029</v>
      </c>
      <c r="B756" s="202">
        <f t="shared" si="66"/>
        <v>55336.047879111044</v>
      </c>
      <c r="C756" s="181">
        <f t="shared" si="67"/>
        <v>0</v>
      </c>
      <c r="D756" s="203">
        <v>5000</v>
      </c>
      <c r="E756" s="203">
        <v>120</v>
      </c>
      <c r="F756" s="203">
        <v>100</v>
      </c>
      <c r="G756" s="202">
        <f t="shared" si="68"/>
        <v>44268.838303288838</v>
      </c>
      <c r="H756" s="202">
        <f t="shared" si="69"/>
        <v>41890.698586074031</v>
      </c>
      <c r="I756" s="202">
        <f t="shared" si="70"/>
        <v>11067.209575822206</v>
      </c>
      <c r="J756" s="202">
        <f t="shared" si="71"/>
        <v>13445.349293037012</v>
      </c>
    </row>
    <row r="757" spans="1:10" x14ac:dyDescent="0.2">
      <c r="A757" s="228">
        <v>419.71136146211592</v>
      </c>
      <c r="B757" s="202">
        <f t="shared" si="66"/>
        <v>62956.704219317391</v>
      </c>
      <c r="C757" s="181">
        <f t="shared" si="67"/>
        <v>0</v>
      </c>
      <c r="D757" s="203">
        <v>5000</v>
      </c>
      <c r="E757" s="203">
        <v>120</v>
      </c>
      <c r="F757" s="203">
        <v>100</v>
      </c>
      <c r="G757" s="202">
        <f t="shared" si="68"/>
        <v>50365.363375453911</v>
      </c>
      <c r="H757" s="202">
        <f t="shared" si="69"/>
        <v>46971.136146211589</v>
      </c>
      <c r="I757" s="202">
        <f t="shared" si="70"/>
        <v>12591.34084386348</v>
      </c>
      <c r="J757" s="202">
        <f t="shared" si="71"/>
        <v>15985.568073105802</v>
      </c>
    </row>
    <row r="758" spans="1:10" x14ac:dyDescent="0.2">
      <c r="A758" s="228">
        <v>488.85209378267268</v>
      </c>
      <c r="B758" s="202">
        <f t="shared" si="66"/>
        <v>73327.814067400905</v>
      </c>
      <c r="C758" s="181">
        <f t="shared" si="67"/>
        <v>0</v>
      </c>
      <c r="D758" s="203">
        <v>5000</v>
      </c>
      <c r="E758" s="203">
        <v>120</v>
      </c>
      <c r="F758" s="203">
        <v>100</v>
      </c>
      <c r="G758" s="202">
        <f t="shared" si="68"/>
        <v>58662.251253920724</v>
      </c>
      <c r="H758" s="202">
        <f t="shared" si="69"/>
        <v>53885.209378267267</v>
      </c>
      <c r="I758" s="202">
        <f t="shared" si="70"/>
        <v>14665.562813480181</v>
      </c>
      <c r="J758" s="202">
        <f t="shared" si="71"/>
        <v>19442.604689133637</v>
      </c>
    </row>
    <row r="759" spans="1:10" x14ac:dyDescent="0.2">
      <c r="A759" s="228">
        <v>337.14020538010647</v>
      </c>
      <c r="B759" s="202">
        <f t="shared" si="66"/>
        <v>50571.030807015966</v>
      </c>
      <c r="C759" s="181">
        <f t="shared" si="67"/>
        <v>0</v>
      </c>
      <c r="D759" s="203">
        <v>5000</v>
      </c>
      <c r="E759" s="203">
        <v>120</v>
      </c>
      <c r="F759" s="203">
        <v>100</v>
      </c>
      <c r="G759" s="202">
        <f t="shared" si="68"/>
        <v>40456.824645612774</v>
      </c>
      <c r="H759" s="202">
        <f t="shared" si="69"/>
        <v>38714.020538010649</v>
      </c>
      <c r="I759" s="202">
        <f t="shared" si="70"/>
        <v>10114.206161403192</v>
      </c>
      <c r="J759" s="202">
        <f t="shared" si="71"/>
        <v>11857.010269005317</v>
      </c>
    </row>
    <row r="760" spans="1:10" x14ac:dyDescent="0.2">
      <c r="A760" s="228">
        <v>515.43182344894478</v>
      </c>
      <c r="B760" s="202">
        <f t="shared" si="66"/>
        <v>77314.773517341717</v>
      </c>
      <c r="C760" s="181">
        <f t="shared" si="67"/>
        <v>0</v>
      </c>
      <c r="D760" s="203">
        <v>5000</v>
      </c>
      <c r="E760" s="203">
        <v>120</v>
      </c>
      <c r="F760" s="203">
        <v>100</v>
      </c>
      <c r="G760" s="202">
        <f t="shared" si="68"/>
        <v>61851.818813873375</v>
      </c>
      <c r="H760" s="202">
        <f t="shared" si="69"/>
        <v>56543.182344894478</v>
      </c>
      <c r="I760" s="202">
        <f t="shared" si="70"/>
        <v>15462.954703468342</v>
      </c>
      <c r="J760" s="202">
        <f t="shared" si="71"/>
        <v>20771.591172447239</v>
      </c>
    </row>
    <row r="761" spans="1:10" x14ac:dyDescent="0.2">
      <c r="A761" s="228">
        <v>662.65670641449128</v>
      </c>
      <c r="B761" s="202">
        <f t="shared" si="66"/>
        <v>99398.505962173687</v>
      </c>
      <c r="C761" s="181">
        <f t="shared" si="67"/>
        <v>0</v>
      </c>
      <c r="D761" s="203">
        <v>5000</v>
      </c>
      <c r="E761" s="203">
        <v>120</v>
      </c>
      <c r="F761" s="203">
        <v>100</v>
      </c>
      <c r="G761" s="202">
        <f t="shared" si="68"/>
        <v>79518.804769738956</v>
      </c>
      <c r="H761" s="202">
        <f t="shared" si="69"/>
        <v>71265.670641449135</v>
      </c>
      <c r="I761" s="202">
        <f t="shared" si="70"/>
        <v>19879.701192434732</v>
      </c>
      <c r="J761" s="202">
        <f t="shared" si="71"/>
        <v>28132.835320724553</v>
      </c>
    </row>
    <row r="762" spans="1:10" x14ac:dyDescent="0.2">
      <c r="A762" s="228">
        <v>671.26470835472674</v>
      </c>
      <c r="B762" s="202">
        <f t="shared" si="66"/>
        <v>100689.70625320901</v>
      </c>
      <c r="C762" s="181">
        <f t="shared" si="67"/>
        <v>0</v>
      </c>
      <c r="D762" s="203">
        <v>5000</v>
      </c>
      <c r="E762" s="203">
        <v>120</v>
      </c>
      <c r="F762" s="203">
        <v>100</v>
      </c>
      <c r="G762" s="202">
        <f t="shared" si="68"/>
        <v>80551.765002567205</v>
      </c>
      <c r="H762" s="202">
        <f t="shared" si="69"/>
        <v>72126.470835472675</v>
      </c>
      <c r="I762" s="202">
        <f t="shared" si="70"/>
        <v>20137.941250641801</v>
      </c>
      <c r="J762" s="202">
        <f t="shared" si="71"/>
        <v>28563.23541773633</v>
      </c>
    </row>
    <row r="763" spans="1:10" x14ac:dyDescent="0.2">
      <c r="A763" s="228">
        <v>745.95331789271597</v>
      </c>
      <c r="B763" s="202">
        <f t="shared" si="66"/>
        <v>111892.99768390739</v>
      </c>
      <c r="C763" s="181">
        <f t="shared" si="67"/>
        <v>0</v>
      </c>
      <c r="D763" s="203">
        <v>5000</v>
      </c>
      <c r="E763" s="203">
        <v>120</v>
      </c>
      <c r="F763" s="203">
        <v>100</v>
      </c>
      <c r="G763" s="202">
        <f t="shared" si="68"/>
        <v>89514.398147125918</v>
      </c>
      <c r="H763" s="202">
        <f t="shared" si="69"/>
        <v>79595.3317892716</v>
      </c>
      <c r="I763" s="202">
        <f t="shared" si="70"/>
        <v>22378.599536781476</v>
      </c>
      <c r="J763" s="202">
        <f t="shared" si="71"/>
        <v>32297.665894635793</v>
      </c>
    </row>
    <row r="764" spans="1:10" x14ac:dyDescent="0.2">
      <c r="A764" s="228">
        <v>237.41382287694785</v>
      </c>
      <c r="B764" s="202">
        <f t="shared" si="66"/>
        <v>35612.07343154218</v>
      </c>
      <c r="C764" s="181">
        <f t="shared" si="67"/>
        <v>0</v>
      </c>
      <c r="D764" s="203">
        <v>5000</v>
      </c>
      <c r="E764" s="203">
        <v>120</v>
      </c>
      <c r="F764" s="203">
        <v>100</v>
      </c>
      <c r="G764" s="202">
        <f t="shared" si="68"/>
        <v>28489.658745233741</v>
      </c>
      <c r="H764" s="202">
        <f t="shared" si="69"/>
        <v>28741.382287694785</v>
      </c>
      <c r="I764" s="202">
        <f t="shared" si="70"/>
        <v>7122.4146863084388</v>
      </c>
      <c r="J764" s="202">
        <f t="shared" si="71"/>
        <v>6870.6911438473944</v>
      </c>
    </row>
    <row r="765" spans="1:10" x14ac:dyDescent="0.2">
      <c r="A765" s="228">
        <v>214.12109286250598</v>
      </c>
      <c r="B765" s="202">
        <f t="shared" si="66"/>
        <v>32118.163929375896</v>
      </c>
      <c r="C765" s="181">
        <f t="shared" si="67"/>
        <v>0</v>
      </c>
      <c r="D765" s="203">
        <v>5000</v>
      </c>
      <c r="E765" s="203">
        <v>120</v>
      </c>
      <c r="F765" s="203">
        <v>100</v>
      </c>
      <c r="G765" s="202">
        <f t="shared" si="68"/>
        <v>25694.531143500717</v>
      </c>
      <c r="H765" s="202">
        <f t="shared" si="69"/>
        <v>26412.109286250598</v>
      </c>
      <c r="I765" s="202">
        <f t="shared" si="70"/>
        <v>6423.6327858751793</v>
      </c>
      <c r="J765" s="202">
        <f t="shared" si="71"/>
        <v>5706.0546431252988</v>
      </c>
    </row>
    <row r="766" spans="1:10" x14ac:dyDescent="0.2">
      <c r="A766" s="228">
        <v>533.20774013791595</v>
      </c>
      <c r="B766" s="202">
        <f t="shared" si="66"/>
        <v>79981.161020687388</v>
      </c>
      <c r="C766" s="181">
        <f t="shared" si="67"/>
        <v>0</v>
      </c>
      <c r="D766" s="203">
        <v>5000</v>
      </c>
      <c r="E766" s="203">
        <v>120</v>
      </c>
      <c r="F766" s="203">
        <v>100</v>
      </c>
      <c r="G766" s="202">
        <f t="shared" si="68"/>
        <v>63984.928816549917</v>
      </c>
      <c r="H766" s="202">
        <f t="shared" si="69"/>
        <v>58320.774013791597</v>
      </c>
      <c r="I766" s="202">
        <f t="shared" si="70"/>
        <v>15996.232204137472</v>
      </c>
      <c r="J766" s="202">
        <f t="shared" si="71"/>
        <v>21660.387006895791</v>
      </c>
    </row>
    <row r="767" spans="1:10" x14ac:dyDescent="0.2">
      <c r="A767" s="228">
        <v>622.48849795315812</v>
      </c>
      <c r="B767" s="202">
        <f t="shared" si="66"/>
        <v>93373.274692973719</v>
      </c>
      <c r="C767" s="181">
        <f t="shared" si="67"/>
        <v>0</v>
      </c>
      <c r="D767" s="203">
        <v>5000</v>
      </c>
      <c r="E767" s="203">
        <v>120</v>
      </c>
      <c r="F767" s="203">
        <v>100</v>
      </c>
      <c r="G767" s="202">
        <f t="shared" si="68"/>
        <v>74698.619754378975</v>
      </c>
      <c r="H767" s="202">
        <f t="shared" si="69"/>
        <v>67248.849795315822</v>
      </c>
      <c r="I767" s="202">
        <f t="shared" si="70"/>
        <v>18674.654938594744</v>
      </c>
      <c r="J767" s="202">
        <f t="shared" si="71"/>
        <v>26124.424897657897</v>
      </c>
    </row>
    <row r="768" spans="1:10" x14ac:dyDescent="0.2">
      <c r="A768" s="228">
        <v>564.18509872825121</v>
      </c>
      <c r="B768" s="202">
        <f t="shared" si="66"/>
        <v>84627.764809237677</v>
      </c>
      <c r="C768" s="181">
        <f t="shared" si="67"/>
        <v>0</v>
      </c>
      <c r="D768" s="203">
        <v>5000</v>
      </c>
      <c r="E768" s="203">
        <v>120</v>
      </c>
      <c r="F768" s="203">
        <v>100</v>
      </c>
      <c r="G768" s="202">
        <f t="shared" si="68"/>
        <v>67702.21184739015</v>
      </c>
      <c r="H768" s="202">
        <f t="shared" si="69"/>
        <v>61418.509872825118</v>
      </c>
      <c r="I768" s="202">
        <f t="shared" si="70"/>
        <v>16925.552961847527</v>
      </c>
      <c r="J768" s="202">
        <f t="shared" si="71"/>
        <v>23209.254936412559</v>
      </c>
    </row>
    <row r="769" spans="1:10" x14ac:dyDescent="0.2">
      <c r="A769" s="228">
        <v>458.95432571831827</v>
      </c>
      <c r="B769" s="202">
        <f t="shared" si="66"/>
        <v>68843.148857747743</v>
      </c>
      <c r="C769" s="181">
        <f t="shared" si="67"/>
        <v>0</v>
      </c>
      <c r="D769" s="203">
        <v>5000</v>
      </c>
      <c r="E769" s="203">
        <v>120</v>
      </c>
      <c r="F769" s="203">
        <v>100</v>
      </c>
      <c r="G769" s="202">
        <f t="shared" si="68"/>
        <v>55074.51908619819</v>
      </c>
      <c r="H769" s="202">
        <f t="shared" si="69"/>
        <v>50895.432571831829</v>
      </c>
      <c r="I769" s="202">
        <f t="shared" si="70"/>
        <v>13768.629771549553</v>
      </c>
      <c r="J769" s="202">
        <f t="shared" si="71"/>
        <v>17947.716285915914</v>
      </c>
    </row>
    <row r="770" spans="1:10" x14ac:dyDescent="0.2">
      <c r="A770" s="228">
        <v>645.35234777506082</v>
      </c>
      <c r="B770" s="202">
        <f t="shared" si="66"/>
        <v>96802.852166259123</v>
      </c>
      <c r="C770" s="181">
        <f t="shared" si="67"/>
        <v>0</v>
      </c>
      <c r="D770" s="203">
        <v>5000</v>
      </c>
      <c r="E770" s="203">
        <v>120</v>
      </c>
      <c r="F770" s="203">
        <v>100</v>
      </c>
      <c r="G770" s="202">
        <f t="shared" si="68"/>
        <v>77442.281733007301</v>
      </c>
      <c r="H770" s="202">
        <f t="shared" si="69"/>
        <v>69535.234777506092</v>
      </c>
      <c r="I770" s="202">
        <f t="shared" si="70"/>
        <v>19360.570433251822</v>
      </c>
      <c r="J770" s="202">
        <f t="shared" si="71"/>
        <v>27267.617388753031</v>
      </c>
    </row>
    <row r="771" spans="1:10" x14ac:dyDescent="0.2">
      <c r="A771" s="228">
        <v>236.90905544762921</v>
      </c>
      <c r="B771" s="202">
        <f t="shared" si="66"/>
        <v>35536.358317144382</v>
      </c>
      <c r="C771" s="181">
        <f t="shared" si="67"/>
        <v>0</v>
      </c>
      <c r="D771" s="203">
        <v>5000</v>
      </c>
      <c r="E771" s="203">
        <v>120</v>
      </c>
      <c r="F771" s="203">
        <v>100</v>
      </c>
      <c r="G771" s="202">
        <f t="shared" si="68"/>
        <v>28429.086653715505</v>
      </c>
      <c r="H771" s="202">
        <f t="shared" si="69"/>
        <v>28690.905544762922</v>
      </c>
      <c r="I771" s="202">
        <f t="shared" si="70"/>
        <v>7107.2716634288772</v>
      </c>
      <c r="J771" s="202">
        <f t="shared" si="71"/>
        <v>6845.4527723814608</v>
      </c>
    </row>
    <row r="772" spans="1:10" x14ac:dyDescent="0.2">
      <c r="A772" s="228">
        <v>730.49490830418415</v>
      </c>
      <c r="B772" s="202">
        <f t="shared" si="66"/>
        <v>109574.23624562762</v>
      </c>
      <c r="C772" s="181">
        <f t="shared" si="67"/>
        <v>0</v>
      </c>
      <c r="D772" s="203">
        <v>5000</v>
      </c>
      <c r="E772" s="203">
        <v>120</v>
      </c>
      <c r="F772" s="203">
        <v>100</v>
      </c>
      <c r="G772" s="202">
        <f t="shared" si="68"/>
        <v>87659.388996502094</v>
      </c>
      <c r="H772" s="202">
        <f t="shared" si="69"/>
        <v>78049.490830418421</v>
      </c>
      <c r="I772" s="202">
        <f t="shared" si="70"/>
        <v>21914.847249125523</v>
      </c>
      <c r="J772" s="202">
        <f t="shared" si="71"/>
        <v>31524.745415209196</v>
      </c>
    </row>
    <row r="773" spans="1:10" x14ac:dyDescent="0.2">
      <c r="A773" s="228">
        <v>227.92386842329236</v>
      </c>
      <c r="B773" s="202">
        <f t="shared" si="66"/>
        <v>34188.580263493852</v>
      </c>
      <c r="C773" s="181">
        <f t="shared" si="67"/>
        <v>0</v>
      </c>
      <c r="D773" s="203">
        <v>5000</v>
      </c>
      <c r="E773" s="203">
        <v>120</v>
      </c>
      <c r="F773" s="203">
        <v>100</v>
      </c>
      <c r="G773" s="202">
        <f t="shared" si="68"/>
        <v>27350.864210795084</v>
      </c>
      <c r="H773" s="202">
        <f t="shared" si="69"/>
        <v>27792.386842329237</v>
      </c>
      <c r="I773" s="202">
        <f t="shared" si="70"/>
        <v>6837.7160526987682</v>
      </c>
      <c r="J773" s="202">
        <f t="shared" si="71"/>
        <v>6396.1934211646148</v>
      </c>
    </row>
    <row r="774" spans="1:10" x14ac:dyDescent="0.2">
      <c r="A774" s="228">
        <v>316.45659027456145</v>
      </c>
      <c r="B774" s="202">
        <f t="shared" si="66"/>
        <v>47468.488541184219</v>
      </c>
      <c r="C774" s="181">
        <f t="shared" si="67"/>
        <v>0</v>
      </c>
      <c r="D774" s="203">
        <v>5000</v>
      </c>
      <c r="E774" s="203">
        <v>120</v>
      </c>
      <c r="F774" s="203">
        <v>100</v>
      </c>
      <c r="G774" s="202">
        <f t="shared" si="68"/>
        <v>37974.790832947372</v>
      </c>
      <c r="H774" s="202">
        <f t="shared" si="69"/>
        <v>36645.659027456146</v>
      </c>
      <c r="I774" s="202">
        <f t="shared" si="70"/>
        <v>9493.6977082368467</v>
      </c>
      <c r="J774" s="202">
        <f t="shared" si="71"/>
        <v>10822.829513728073</v>
      </c>
    </row>
    <row r="775" spans="1:10" x14ac:dyDescent="0.2">
      <c r="A775" s="228">
        <v>285.91274455465037</v>
      </c>
      <c r="B775" s="202">
        <f t="shared" si="66"/>
        <v>42886.911683197555</v>
      </c>
      <c r="C775" s="181">
        <f t="shared" si="67"/>
        <v>0</v>
      </c>
      <c r="D775" s="203">
        <v>5000</v>
      </c>
      <c r="E775" s="203">
        <v>120</v>
      </c>
      <c r="F775" s="203">
        <v>100</v>
      </c>
      <c r="G775" s="202">
        <f t="shared" si="68"/>
        <v>34309.529346558047</v>
      </c>
      <c r="H775" s="202">
        <f t="shared" si="69"/>
        <v>33591.274455465042</v>
      </c>
      <c r="I775" s="202">
        <f t="shared" si="70"/>
        <v>8577.3823366395081</v>
      </c>
      <c r="J775" s="202">
        <f t="shared" si="71"/>
        <v>9295.6372277325136</v>
      </c>
    </row>
    <row r="776" spans="1:10" x14ac:dyDescent="0.2">
      <c r="A776" s="228">
        <v>535.49773000902394</v>
      </c>
      <c r="B776" s="202">
        <f t="shared" si="66"/>
        <v>80324.659501353584</v>
      </c>
      <c r="C776" s="181">
        <f t="shared" si="67"/>
        <v>0</v>
      </c>
      <c r="D776" s="203">
        <v>5000</v>
      </c>
      <c r="E776" s="203">
        <v>120</v>
      </c>
      <c r="F776" s="203">
        <v>100</v>
      </c>
      <c r="G776" s="202">
        <f t="shared" si="68"/>
        <v>64259.727601082872</v>
      </c>
      <c r="H776" s="202">
        <f t="shared" si="69"/>
        <v>58549.773000902394</v>
      </c>
      <c r="I776" s="202">
        <f t="shared" si="70"/>
        <v>16064.931900270713</v>
      </c>
      <c r="J776" s="202">
        <f t="shared" si="71"/>
        <v>21774.88650045119</v>
      </c>
    </row>
    <row r="777" spans="1:10" x14ac:dyDescent="0.2">
      <c r="A777" s="228">
        <v>710.34826166478376</v>
      </c>
      <c r="B777" s="202">
        <f t="shared" si="66"/>
        <v>106552.23924971756</v>
      </c>
      <c r="C777" s="181">
        <f t="shared" si="67"/>
        <v>0</v>
      </c>
      <c r="D777" s="203">
        <v>5000</v>
      </c>
      <c r="E777" s="203">
        <v>120</v>
      </c>
      <c r="F777" s="203">
        <v>100</v>
      </c>
      <c r="G777" s="202">
        <f t="shared" si="68"/>
        <v>85241.791399774054</v>
      </c>
      <c r="H777" s="202">
        <f t="shared" si="69"/>
        <v>76034.826166478379</v>
      </c>
      <c r="I777" s="202">
        <f t="shared" si="70"/>
        <v>21310.447849943506</v>
      </c>
      <c r="J777" s="202">
        <f t="shared" si="71"/>
        <v>30517.413083239182</v>
      </c>
    </row>
    <row r="778" spans="1:10" x14ac:dyDescent="0.2">
      <c r="A778" s="228">
        <v>623.23380001971213</v>
      </c>
      <c r="B778" s="202">
        <f t="shared" si="66"/>
        <v>93485.070002956825</v>
      </c>
      <c r="C778" s="181">
        <f t="shared" si="67"/>
        <v>0</v>
      </c>
      <c r="D778" s="203">
        <v>5000</v>
      </c>
      <c r="E778" s="203">
        <v>120</v>
      </c>
      <c r="F778" s="203">
        <v>100</v>
      </c>
      <c r="G778" s="202">
        <f t="shared" si="68"/>
        <v>74788.056002365454</v>
      </c>
      <c r="H778" s="202">
        <f t="shared" si="69"/>
        <v>67323.380001971207</v>
      </c>
      <c r="I778" s="202">
        <f t="shared" si="70"/>
        <v>18697.014000591371</v>
      </c>
      <c r="J778" s="202">
        <f t="shared" si="71"/>
        <v>26161.690000985618</v>
      </c>
    </row>
    <row r="779" spans="1:10" x14ac:dyDescent="0.2">
      <c r="A779" s="228">
        <v>490.47693130116767</v>
      </c>
      <c r="B779" s="202">
        <f t="shared" si="66"/>
        <v>73571.539695175146</v>
      </c>
      <c r="C779" s="181">
        <f t="shared" si="67"/>
        <v>0</v>
      </c>
      <c r="D779" s="203">
        <v>5000</v>
      </c>
      <c r="E779" s="203">
        <v>120</v>
      </c>
      <c r="F779" s="203">
        <v>100</v>
      </c>
      <c r="G779" s="202">
        <f t="shared" si="68"/>
        <v>58857.231756140121</v>
      </c>
      <c r="H779" s="202">
        <f t="shared" si="69"/>
        <v>54047.693130116764</v>
      </c>
      <c r="I779" s="202">
        <f t="shared" si="70"/>
        <v>14714.307939035025</v>
      </c>
      <c r="J779" s="202">
        <f t="shared" si="71"/>
        <v>19523.846565058382</v>
      </c>
    </row>
    <row r="780" spans="1:10" x14ac:dyDescent="0.2">
      <c r="A780" s="228">
        <v>645.78437872500365</v>
      </c>
      <c r="B780" s="202">
        <f t="shared" si="66"/>
        <v>96867.656808750544</v>
      </c>
      <c r="C780" s="181">
        <f t="shared" si="67"/>
        <v>0</v>
      </c>
      <c r="D780" s="203">
        <v>5000</v>
      </c>
      <c r="E780" s="203">
        <v>120</v>
      </c>
      <c r="F780" s="203">
        <v>100</v>
      </c>
      <c r="G780" s="202">
        <f t="shared" si="68"/>
        <v>77494.125447000435</v>
      </c>
      <c r="H780" s="202">
        <f t="shared" si="69"/>
        <v>69578.437872500363</v>
      </c>
      <c r="I780" s="202">
        <f t="shared" si="70"/>
        <v>19373.531361750109</v>
      </c>
      <c r="J780" s="202">
        <f t="shared" si="71"/>
        <v>27289.218936250181</v>
      </c>
    </row>
    <row r="781" spans="1:10" x14ac:dyDescent="0.2">
      <c r="A781" s="228">
        <v>298.05323113596683</v>
      </c>
      <c r="B781" s="202">
        <f t="shared" ref="B781:B844" si="72">A781*$B$4</f>
        <v>44707.984670395024</v>
      </c>
      <c r="C781" s="181">
        <f t="shared" ref="C781:C844" si="73">$B$6</f>
        <v>0</v>
      </c>
      <c r="D781" s="203">
        <v>5000</v>
      </c>
      <c r="E781" s="203">
        <v>120</v>
      </c>
      <c r="F781" s="203">
        <v>100</v>
      </c>
      <c r="G781" s="202">
        <f t="shared" ref="G781:G844" si="74">C781+ (E781*A781)</f>
        <v>35766.387736316021</v>
      </c>
      <c r="H781" s="202">
        <f t="shared" ref="H781:H844" si="75">D781+(F781*A781)</f>
        <v>34805.323113596678</v>
      </c>
      <c r="I781" s="202">
        <f t="shared" ref="I781:I844" si="76">B781-G781</f>
        <v>8941.5969340790034</v>
      </c>
      <c r="J781" s="202">
        <f t="shared" ref="J781:J844" si="77">B781-H781</f>
        <v>9902.6615567983463</v>
      </c>
    </row>
    <row r="782" spans="1:10" x14ac:dyDescent="0.2">
      <c r="A782" s="228">
        <v>580.65570219450433</v>
      </c>
      <c r="B782" s="202">
        <f t="shared" si="72"/>
        <v>87098.355329175654</v>
      </c>
      <c r="C782" s="181">
        <f t="shared" si="73"/>
        <v>0</v>
      </c>
      <c r="D782" s="203">
        <v>5000</v>
      </c>
      <c r="E782" s="203">
        <v>120</v>
      </c>
      <c r="F782" s="203">
        <v>100</v>
      </c>
      <c r="G782" s="202">
        <f t="shared" si="74"/>
        <v>69678.684263340518</v>
      </c>
      <c r="H782" s="202">
        <f t="shared" si="75"/>
        <v>63065.570219450434</v>
      </c>
      <c r="I782" s="202">
        <f t="shared" si="76"/>
        <v>17419.671065835137</v>
      </c>
      <c r="J782" s="202">
        <f t="shared" si="77"/>
        <v>24032.785109725221</v>
      </c>
    </row>
    <row r="783" spans="1:10" x14ac:dyDescent="0.2">
      <c r="A783" s="228">
        <v>680.38678303378947</v>
      </c>
      <c r="B783" s="202">
        <f t="shared" si="72"/>
        <v>102058.01745506842</v>
      </c>
      <c r="C783" s="181">
        <f t="shared" si="73"/>
        <v>0</v>
      </c>
      <c r="D783" s="203">
        <v>5000</v>
      </c>
      <c r="E783" s="203">
        <v>120</v>
      </c>
      <c r="F783" s="203">
        <v>100</v>
      </c>
      <c r="G783" s="202">
        <f t="shared" si="74"/>
        <v>81646.413964054736</v>
      </c>
      <c r="H783" s="202">
        <f t="shared" si="75"/>
        <v>73038.678303378954</v>
      </c>
      <c r="I783" s="202">
        <f t="shared" si="76"/>
        <v>20411.60349101368</v>
      </c>
      <c r="J783" s="202">
        <f t="shared" si="77"/>
        <v>29019.339151689463</v>
      </c>
    </row>
    <row r="784" spans="1:10" x14ac:dyDescent="0.2">
      <c r="A784" s="228">
        <v>460.66244890012894</v>
      </c>
      <c r="B784" s="202">
        <f t="shared" si="72"/>
        <v>69099.367335019342</v>
      </c>
      <c r="C784" s="181">
        <f t="shared" si="73"/>
        <v>0</v>
      </c>
      <c r="D784" s="203">
        <v>5000</v>
      </c>
      <c r="E784" s="203">
        <v>120</v>
      </c>
      <c r="F784" s="203">
        <v>100</v>
      </c>
      <c r="G784" s="202">
        <f t="shared" si="74"/>
        <v>55279.493868015474</v>
      </c>
      <c r="H784" s="202">
        <f t="shared" si="75"/>
        <v>51066.244890012895</v>
      </c>
      <c r="I784" s="202">
        <f t="shared" si="76"/>
        <v>13819.873467003868</v>
      </c>
      <c r="J784" s="202">
        <f t="shared" si="77"/>
        <v>18033.122445006447</v>
      </c>
    </row>
    <row r="785" spans="1:10" x14ac:dyDescent="0.2">
      <c r="A785" s="228">
        <v>553.77866446682185</v>
      </c>
      <c r="B785" s="202">
        <f t="shared" si="72"/>
        <v>83066.799670023276</v>
      </c>
      <c r="C785" s="181">
        <f t="shared" si="73"/>
        <v>0</v>
      </c>
      <c r="D785" s="203">
        <v>5000</v>
      </c>
      <c r="E785" s="203">
        <v>120</v>
      </c>
      <c r="F785" s="203">
        <v>100</v>
      </c>
      <c r="G785" s="202">
        <f t="shared" si="74"/>
        <v>66453.439736018627</v>
      </c>
      <c r="H785" s="202">
        <f t="shared" si="75"/>
        <v>60377.866446682187</v>
      </c>
      <c r="I785" s="202">
        <f t="shared" si="76"/>
        <v>16613.359934004649</v>
      </c>
      <c r="J785" s="202">
        <f t="shared" si="77"/>
        <v>22688.93322334109</v>
      </c>
    </row>
    <row r="786" spans="1:10" x14ac:dyDescent="0.2">
      <c r="A786" s="228">
        <v>758.01369387563955</v>
      </c>
      <c r="B786" s="202">
        <f t="shared" si="72"/>
        <v>113702.05408134594</v>
      </c>
      <c r="C786" s="181">
        <f t="shared" si="73"/>
        <v>0</v>
      </c>
      <c r="D786" s="203">
        <v>5000</v>
      </c>
      <c r="E786" s="203">
        <v>120</v>
      </c>
      <c r="F786" s="203">
        <v>100</v>
      </c>
      <c r="G786" s="202">
        <f t="shared" si="74"/>
        <v>90961.643265076738</v>
      </c>
      <c r="H786" s="202">
        <f t="shared" si="75"/>
        <v>80801.369387563958</v>
      </c>
      <c r="I786" s="202">
        <f t="shared" si="76"/>
        <v>22740.410816269199</v>
      </c>
      <c r="J786" s="202">
        <f t="shared" si="77"/>
        <v>32900.684693781979</v>
      </c>
    </row>
    <row r="787" spans="1:10" x14ac:dyDescent="0.2">
      <c r="A787" s="228">
        <v>736.15296787403202</v>
      </c>
      <c r="B787" s="202">
        <f t="shared" si="72"/>
        <v>110422.94518110481</v>
      </c>
      <c r="C787" s="181">
        <f t="shared" si="73"/>
        <v>0</v>
      </c>
      <c r="D787" s="203">
        <v>5000</v>
      </c>
      <c r="E787" s="203">
        <v>120</v>
      </c>
      <c r="F787" s="203">
        <v>100</v>
      </c>
      <c r="G787" s="202">
        <f t="shared" si="74"/>
        <v>88338.356144883845</v>
      </c>
      <c r="H787" s="202">
        <f t="shared" si="75"/>
        <v>78615.296787403204</v>
      </c>
      <c r="I787" s="202">
        <f t="shared" si="76"/>
        <v>22084.589036220961</v>
      </c>
      <c r="J787" s="202">
        <f t="shared" si="77"/>
        <v>31807.648393701602</v>
      </c>
    </row>
    <row r="788" spans="1:10" x14ac:dyDescent="0.2">
      <c r="A788" s="228">
        <v>522.93105885522959</v>
      </c>
      <c r="B788" s="202">
        <f t="shared" si="72"/>
        <v>78439.658828284446</v>
      </c>
      <c r="C788" s="181">
        <f t="shared" si="73"/>
        <v>0</v>
      </c>
      <c r="D788" s="203">
        <v>5000</v>
      </c>
      <c r="E788" s="203">
        <v>120</v>
      </c>
      <c r="F788" s="203">
        <v>100</v>
      </c>
      <c r="G788" s="202">
        <f t="shared" si="74"/>
        <v>62751.727062627549</v>
      </c>
      <c r="H788" s="202">
        <f t="shared" si="75"/>
        <v>57293.105885522957</v>
      </c>
      <c r="I788" s="202">
        <f t="shared" si="76"/>
        <v>15687.931765656896</v>
      </c>
      <c r="J788" s="202">
        <f t="shared" si="77"/>
        <v>21146.552942761489</v>
      </c>
    </row>
    <row r="789" spans="1:10" x14ac:dyDescent="0.2">
      <c r="A789" s="228">
        <v>702.30617984305422</v>
      </c>
      <c r="B789" s="202">
        <f t="shared" si="72"/>
        <v>105345.92697645814</v>
      </c>
      <c r="C789" s="181">
        <f t="shared" si="73"/>
        <v>0</v>
      </c>
      <c r="D789" s="203">
        <v>5000</v>
      </c>
      <c r="E789" s="203">
        <v>120</v>
      </c>
      <c r="F789" s="203">
        <v>100</v>
      </c>
      <c r="G789" s="202">
        <f t="shared" si="74"/>
        <v>84276.741581166512</v>
      </c>
      <c r="H789" s="202">
        <f t="shared" si="75"/>
        <v>75230.617984305427</v>
      </c>
      <c r="I789" s="202">
        <f t="shared" si="76"/>
        <v>21069.185395291628</v>
      </c>
      <c r="J789" s="202">
        <f t="shared" si="77"/>
        <v>30115.308992152713</v>
      </c>
    </row>
    <row r="790" spans="1:10" x14ac:dyDescent="0.2">
      <c r="A790" s="228">
        <v>459.9646222125574</v>
      </c>
      <c r="B790" s="202">
        <f t="shared" si="72"/>
        <v>68994.693331883609</v>
      </c>
      <c r="C790" s="181">
        <f t="shared" si="73"/>
        <v>0</v>
      </c>
      <c r="D790" s="203">
        <v>5000</v>
      </c>
      <c r="E790" s="203">
        <v>120</v>
      </c>
      <c r="F790" s="203">
        <v>100</v>
      </c>
      <c r="G790" s="202">
        <f t="shared" si="74"/>
        <v>55195.754665506887</v>
      </c>
      <c r="H790" s="202">
        <f t="shared" si="75"/>
        <v>50996.462221255737</v>
      </c>
      <c r="I790" s="202">
        <f t="shared" si="76"/>
        <v>13798.938666376722</v>
      </c>
      <c r="J790" s="202">
        <f t="shared" si="77"/>
        <v>17998.231110627872</v>
      </c>
    </row>
    <row r="791" spans="1:10" x14ac:dyDescent="0.2">
      <c r="A791" s="228">
        <v>225.40552645242099</v>
      </c>
      <c r="B791" s="202">
        <f t="shared" si="72"/>
        <v>33810.828967863148</v>
      </c>
      <c r="C791" s="181">
        <f t="shared" si="73"/>
        <v>0</v>
      </c>
      <c r="D791" s="203">
        <v>5000</v>
      </c>
      <c r="E791" s="203">
        <v>120</v>
      </c>
      <c r="F791" s="203">
        <v>100</v>
      </c>
      <c r="G791" s="202">
        <f t="shared" si="74"/>
        <v>27048.663174290519</v>
      </c>
      <c r="H791" s="202">
        <f t="shared" si="75"/>
        <v>27540.5526452421</v>
      </c>
      <c r="I791" s="202">
        <f t="shared" si="76"/>
        <v>6762.1657935726289</v>
      </c>
      <c r="J791" s="202">
        <f t="shared" si="77"/>
        <v>6270.2763226210482</v>
      </c>
    </row>
    <row r="792" spans="1:10" x14ac:dyDescent="0.2">
      <c r="A792" s="228">
        <v>590.68308583958219</v>
      </c>
      <c r="B792" s="202">
        <f t="shared" si="72"/>
        <v>88602.46287593733</v>
      </c>
      <c r="C792" s="181">
        <f t="shared" si="73"/>
        <v>0</v>
      </c>
      <c r="D792" s="203">
        <v>5000</v>
      </c>
      <c r="E792" s="203">
        <v>120</v>
      </c>
      <c r="F792" s="203">
        <v>100</v>
      </c>
      <c r="G792" s="202">
        <f t="shared" si="74"/>
        <v>70881.970300749861</v>
      </c>
      <c r="H792" s="202">
        <f t="shared" si="75"/>
        <v>64068.30858395822</v>
      </c>
      <c r="I792" s="202">
        <f t="shared" si="76"/>
        <v>17720.492575187469</v>
      </c>
      <c r="J792" s="202">
        <f t="shared" si="77"/>
        <v>24534.15429197911</v>
      </c>
    </row>
    <row r="793" spans="1:10" x14ac:dyDescent="0.2">
      <c r="A793" s="228">
        <v>610.62370585772385</v>
      </c>
      <c r="B793" s="202">
        <f t="shared" si="72"/>
        <v>91593.555878658575</v>
      </c>
      <c r="C793" s="181">
        <f t="shared" si="73"/>
        <v>0</v>
      </c>
      <c r="D793" s="203">
        <v>5000</v>
      </c>
      <c r="E793" s="203">
        <v>120</v>
      </c>
      <c r="F793" s="203">
        <v>100</v>
      </c>
      <c r="G793" s="202">
        <f t="shared" si="74"/>
        <v>73274.844702926857</v>
      </c>
      <c r="H793" s="202">
        <f t="shared" si="75"/>
        <v>66062.370585772383</v>
      </c>
      <c r="I793" s="202">
        <f t="shared" si="76"/>
        <v>18318.711175731718</v>
      </c>
      <c r="J793" s="202">
        <f t="shared" si="77"/>
        <v>25531.185292886192</v>
      </c>
    </row>
    <row r="794" spans="1:10" x14ac:dyDescent="0.2">
      <c r="A794" s="228">
        <v>352.62435076414812</v>
      </c>
      <c r="B794" s="202">
        <f t="shared" si="72"/>
        <v>52893.652614622217</v>
      </c>
      <c r="C794" s="181">
        <f t="shared" si="73"/>
        <v>0</v>
      </c>
      <c r="D794" s="203">
        <v>5000</v>
      </c>
      <c r="E794" s="203">
        <v>120</v>
      </c>
      <c r="F794" s="203">
        <v>100</v>
      </c>
      <c r="G794" s="202">
        <f t="shared" si="74"/>
        <v>42314.922091697772</v>
      </c>
      <c r="H794" s="202">
        <f t="shared" si="75"/>
        <v>40262.435076414811</v>
      </c>
      <c r="I794" s="202">
        <f t="shared" si="76"/>
        <v>10578.730522924445</v>
      </c>
      <c r="J794" s="202">
        <f t="shared" si="77"/>
        <v>12631.217538207406</v>
      </c>
    </row>
    <row r="795" spans="1:10" x14ac:dyDescent="0.2">
      <c r="A795" s="228">
        <v>357.46329303712736</v>
      </c>
      <c r="B795" s="202">
        <f t="shared" si="72"/>
        <v>53619.493955569102</v>
      </c>
      <c r="C795" s="181">
        <f t="shared" si="73"/>
        <v>0</v>
      </c>
      <c r="D795" s="203">
        <v>5000</v>
      </c>
      <c r="E795" s="203">
        <v>120</v>
      </c>
      <c r="F795" s="203">
        <v>100</v>
      </c>
      <c r="G795" s="202">
        <f t="shared" si="74"/>
        <v>42895.595164455284</v>
      </c>
      <c r="H795" s="202">
        <f t="shared" si="75"/>
        <v>40746.329303712737</v>
      </c>
      <c r="I795" s="202">
        <f t="shared" si="76"/>
        <v>10723.898791113817</v>
      </c>
      <c r="J795" s="202">
        <f t="shared" si="77"/>
        <v>12873.164651856365</v>
      </c>
    </row>
    <row r="796" spans="1:10" x14ac:dyDescent="0.2">
      <c r="A796" s="228">
        <v>685.56607499977861</v>
      </c>
      <c r="B796" s="202">
        <f t="shared" si="72"/>
        <v>102834.9112499668</v>
      </c>
      <c r="C796" s="181">
        <f t="shared" si="73"/>
        <v>0</v>
      </c>
      <c r="D796" s="203">
        <v>5000</v>
      </c>
      <c r="E796" s="203">
        <v>120</v>
      </c>
      <c r="F796" s="203">
        <v>100</v>
      </c>
      <c r="G796" s="202">
        <f t="shared" si="74"/>
        <v>82267.928999973432</v>
      </c>
      <c r="H796" s="202">
        <f t="shared" si="75"/>
        <v>73556.607499977865</v>
      </c>
      <c r="I796" s="202">
        <f t="shared" si="76"/>
        <v>20566.982249993365</v>
      </c>
      <c r="J796" s="202">
        <f t="shared" si="77"/>
        <v>29278.303749988932</v>
      </c>
    </row>
    <row r="797" spans="1:10" x14ac:dyDescent="0.2">
      <c r="A797" s="228">
        <v>509.02252127836573</v>
      </c>
      <c r="B797" s="202">
        <f t="shared" si="72"/>
        <v>76353.378191754862</v>
      </c>
      <c r="C797" s="181">
        <f t="shared" si="73"/>
        <v>0</v>
      </c>
      <c r="D797" s="203">
        <v>5000</v>
      </c>
      <c r="E797" s="203">
        <v>120</v>
      </c>
      <c r="F797" s="203">
        <v>100</v>
      </c>
      <c r="G797" s="202">
        <f t="shared" si="74"/>
        <v>61082.702553403884</v>
      </c>
      <c r="H797" s="202">
        <f t="shared" si="75"/>
        <v>55902.252127836575</v>
      </c>
      <c r="I797" s="202">
        <f t="shared" si="76"/>
        <v>15270.675638350978</v>
      </c>
      <c r="J797" s="202">
        <f t="shared" si="77"/>
        <v>20451.126063918287</v>
      </c>
    </row>
    <row r="798" spans="1:10" x14ac:dyDescent="0.2">
      <c r="A798" s="228">
        <v>341.51512549329323</v>
      </c>
      <c r="B798" s="202">
        <f t="shared" si="72"/>
        <v>51227.268823993982</v>
      </c>
      <c r="C798" s="181">
        <f t="shared" si="73"/>
        <v>0</v>
      </c>
      <c r="D798" s="203">
        <v>5000</v>
      </c>
      <c r="E798" s="203">
        <v>120</v>
      </c>
      <c r="F798" s="203">
        <v>100</v>
      </c>
      <c r="G798" s="202">
        <f t="shared" si="74"/>
        <v>40981.815059195185</v>
      </c>
      <c r="H798" s="202">
        <f t="shared" si="75"/>
        <v>39151.512549329324</v>
      </c>
      <c r="I798" s="202">
        <f t="shared" si="76"/>
        <v>10245.453764798796</v>
      </c>
      <c r="J798" s="202">
        <f t="shared" si="77"/>
        <v>12075.756274664658</v>
      </c>
    </row>
    <row r="799" spans="1:10" x14ac:dyDescent="0.2">
      <c r="A799" s="228">
        <v>244.71416577916321</v>
      </c>
      <c r="B799" s="202">
        <f t="shared" si="72"/>
        <v>36707.124866874481</v>
      </c>
      <c r="C799" s="181">
        <f t="shared" si="73"/>
        <v>0</v>
      </c>
      <c r="D799" s="203">
        <v>5000</v>
      </c>
      <c r="E799" s="203">
        <v>120</v>
      </c>
      <c r="F799" s="203">
        <v>100</v>
      </c>
      <c r="G799" s="202">
        <f t="shared" si="74"/>
        <v>29365.699893499586</v>
      </c>
      <c r="H799" s="202">
        <f t="shared" si="75"/>
        <v>29471.41657791632</v>
      </c>
      <c r="I799" s="202">
        <f t="shared" si="76"/>
        <v>7341.4249733748948</v>
      </c>
      <c r="J799" s="202">
        <f t="shared" si="77"/>
        <v>7235.7082889581616</v>
      </c>
    </row>
    <row r="800" spans="1:10" x14ac:dyDescent="0.2">
      <c r="A800" s="228">
        <v>510.98425039601705</v>
      </c>
      <c r="B800" s="202">
        <f t="shared" si="72"/>
        <v>76647.637559402559</v>
      </c>
      <c r="C800" s="181">
        <f t="shared" si="73"/>
        <v>0</v>
      </c>
      <c r="D800" s="203">
        <v>5000</v>
      </c>
      <c r="E800" s="203">
        <v>120</v>
      </c>
      <c r="F800" s="203">
        <v>100</v>
      </c>
      <c r="G800" s="202">
        <f t="shared" si="74"/>
        <v>61318.110047522045</v>
      </c>
      <c r="H800" s="202">
        <f t="shared" si="75"/>
        <v>56098.425039601701</v>
      </c>
      <c r="I800" s="202">
        <f t="shared" si="76"/>
        <v>15329.527511880515</v>
      </c>
      <c r="J800" s="202">
        <f t="shared" si="77"/>
        <v>20549.212519800858</v>
      </c>
    </row>
    <row r="801" spans="1:10" x14ac:dyDescent="0.2">
      <c r="A801" s="228">
        <v>312.29640585942957</v>
      </c>
      <c r="B801" s="202">
        <f t="shared" si="72"/>
        <v>46844.460878914433</v>
      </c>
      <c r="C801" s="181">
        <f t="shared" si="73"/>
        <v>0</v>
      </c>
      <c r="D801" s="203">
        <v>5000</v>
      </c>
      <c r="E801" s="203">
        <v>120</v>
      </c>
      <c r="F801" s="203">
        <v>100</v>
      </c>
      <c r="G801" s="202">
        <f t="shared" si="74"/>
        <v>37475.568703131546</v>
      </c>
      <c r="H801" s="202">
        <f t="shared" si="75"/>
        <v>36229.640585942958</v>
      </c>
      <c r="I801" s="202">
        <f t="shared" si="76"/>
        <v>9368.8921757828866</v>
      </c>
      <c r="J801" s="202">
        <f t="shared" si="77"/>
        <v>10614.820292971475</v>
      </c>
    </row>
    <row r="802" spans="1:10" x14ac:dyDescent="0.2">
      <c r="A802" s="228">
        <v>565.69327943292126</v>
      </c>
      <c r="B802" s="202">
        <f t="shared" si="72"/>
        <v>84853.991914938189</v>
      </c>
      <c r="C802" s="181">
        <f t="shared" si="73"/>
        <v>0</v>
      </c>
      <c r="D802" s="203">
        <v>5000</v>
      </c>
      <c r="E802" s="203">
        <v>120</v>
      </c>
      <c r="F802" s="203">
        <v>100</v>
      </c>
      <c r="G802" s="202">
        <f t="shared" si="74"/>
        <v>67883.193531950557</v>
      </c>
      <c r="H802" s="202">
        <f t="shared" si="75"/>
        <v>61569.327943292126</v>
      </c>
      <c r="I802" s="202">
        <f t="shared" si="76"/>
        <v>16970.798382987632</v>
      </c>
      <c r="J802" s="202">
        <f t="shared" si="77"/>
        <v>23284.663971646063</v>
      </c>
    </row>
    <row r="803" spans="1:10" x14ac:dyDescent="0.2">
      <c r="A803" s="228">
        <v>606.94742910887464</v>
      </c>
      <c r="B803" s="202">
        <f t="shared" si="72"/>
        <v>91042.114366331196</v>
      </c>
      <c r="C803" s="181">
        <f t="shared" si="73"/>
        <v>0</v>
      </c>
      <c r="D803" s="203">
        <v>5000</v>
      </c>
      <c r="E803" s="203">
        <v>120</v>
      </c>
      <c r="F803" s="203">
        <v>100</v>
      </c>
      <c r="G803" s="202">
        <f t="shared" si="74"/>
        <v>72833.691493064951</v>
      </c>
      <c r="H803" s="202">
        <f t="shared" si="75"/>
        <v>65694.742910887464</v>
      </c>
      <c r="I803" s="202">
        <f t="shared" si="76"/>
        <v>18208.422873266245</v>
      </c>
      <c r="J803" s="202">
        <f t="shared" si="77"/>
        <v>25347.371455443732</v>
      </c>
    </row>
    <row r="804" spans="1:10" x14ac:dyDescent="0.2">
      <c r="A804" s="228">
        <v>365.4410328555112</v>
      </c>
      <c r="B804" s="202">
        <f t="shared" si="72"/>
        <v>54816.15492832668</v>
      </c>
      <c r="C804" s="181">
        <f t="shared" si="73"/>
        <v>0</v>
      </c>
      <c r="D804" s="203">
        <v>5000</v>
      </c>
      <c r="E804" s="203">
        <v>120</v>
      </c>
      <c r="F804" s="203">
        <v>100</v>
      </c>
      <c r="G804" s="202">
        <f t="shared" si="74"/>
        <v>43852.923942661342</v>
      </c>
      <c r="H804" s="202">
        <f t="shared" si="75"/>
        <v>41544.103285551122</v>
      </c>
      <c r="I804" s="202">
        <f t="shared" si="76"/>
        <v>10963.230985665337</v>
      </c>
      <c r="J804" s="202">
        <f t="shared" si="77"/>
        <v>13272.051642775557</v>
      </c>
    </row>
    <row r="805" spans="1:10" x14ac:dyDescent="0.2">
      <c r="A805" s="228">
        <v>367.43920257661455</v>
      </c>
      <c r="B805" s="202">
        <f t="shared" si="72"/>
        <v>55115.880386492179</v>
      </c>
      <c r="C805" s="181">
        <f t="shared" si="73"/>
        <v>0</v>
      </c>
      <c r="D805" s="203">
        <v>5000</v>
      </c>
      <c r="E805" s="203">
        <v>120</v>
      </c>
      <c r="F805" s="203">
        <v>100</v>
      </c>
      <c r="G805" s="202">
        <f t="shared" si="74"/>
        <v>44092.704309193745</v>
      </c>
      <c r="H805" s="202">
        <f t="shared" si="75"/>
        <v>41743.920257661455</v>
      </c>
      <c r="I805" s="202">
        <f t="shared" si="76"/>
        <v>11023.176077298434</v>
      </c>
      <c r="J805" s="202">
        <f t="shared" si="77"/>
        <v>13371.960128830724</v>
      </c>
    </row>
    <row r="806" spans="1:10" x14ac:dyDescent="0.2">
      <c r="A806" s="228">
        <v>350.67770516065775</v>
      </c>
      <c r="B806" s="202">
        <f t="shared" si="72"/>
        <v>52601.655774098661</v>
      </c>
      <c r="C806" s="181">
        <f t="shared" si="73"/>
        <v>0</v>
      </c>
      <c r="D806" s="203">
        <v>5000</v>
      </c>
      <c r="E806" s="203">
        <v>120</v>
      </c>
      <c r="F806" s="203">
        <v>100</v>
      </c>
      <c r="G806" s="202">
        <f t="shared" si="74"/>
        <v>42081.32461927893</v>
      </c>
      <c r="H806" s="202">
        <f t="shared" si="75"/>
        <v>40067.770516065779</v>
      </c>
      <c r="I806" s="202">
        <f t="shared" si="76"/>
        <v>10520.331154819731</v>
      </c>
      <c r="J806" s="202">
        <f t="shared" si="77"/>
        <v>12533.885258032882</v>
      </c>
    </row>
    <row r="807" spans="1:10" x14ac:dyDescent="0.2">
      <c r="A807" s="228">
        <v>640.19063517460165</v>
      </c>
      <c r="B807" s="202">
        <f t="shared" si="72"/>
        <v>96028.595276190244</v>
      </c>
      <c r="C807" s="181">
        <f t="shared" si="73"/>
        <v>0</v>
      </c>
      <c r="D807" s="203">
        <v>5000</v>
      </c>
      <c r="E807" s="203">
        <v>120</v>
      </c>
      <c r="F807" s="203">
        <v>100</v>
      </c>
      <c r="G807" s="202">
        <f t="shared" si="74"/>
        <v>76822.876220952196</v>
      </c>
      <c r="H807" s="202">
        <f t="shared" si="75"/>
        <v>69019.063517460163</v>
      </c>
      <c r="I807" s="202">
        <f t="shared" si="76"/>
        <v>19205.719055238049</v>
      </c>
      <c r="J807" s="202">
        <f t="shared" si="77"/>
        <v>27009.531758730081</v>
      </c>
    </row>
    <row r="808" spans="1:10" x14ac:dyDescent="0.2">
      <c r="A808" s="228">
        <v>484.00537952967238</v>
      </c>
      <c r="B808" s="202">
        <f t="shared" si="72"/>
        <v>72600.80692945086</v>
      </c>
      <c r="C808" s="181">
        <f t="shared" si="73"/>
        <v>0</v>
      </c>
      <c r="D808" s="203">
        <v>5000</v>
      </c>
      <c r="E808" s="203">
        <v>120</v>
      </c>
      <c r="F808" s="203">
        <v>100</v>
      </c>
      <c r="G808" s="202">
        <f t="shared" si="74"/>
        <v>58080.645543560684</v>
      </c>
      <c r="H808" s="202">
        <f t="shared" si="75"/>
        <v>53400.537952967235</v>
      </c>
      <c r="I808" s="202">
        <f t="shared" si="76"/>
        <v>14520.161385890176</v>
      </c>
      <c r="J808" s="202">
        <f t="shared" si="77"/>
        <v>19200.268976483625</v>
      </c>
    </row>
    <row r="809" spans="1:10" x14ac:dyDescent="0.2">
      <c r="A809" s="228">
        <v>478.41375520378989</v>
      </c>
      <c r="B809" s="202">
        <f t="shared" si="72"/>
        <v>71762.063280568487</v>
      </c>
      <c r="C809" s="181">
        <f t="shared" si="73"/>
        <v>0</v>
      </c>
      <c r="D809" s="203">
        <v>5000</v>
      </c>
      <c r="E809" s="203">
        <v>120</v>
      </c>
      <c r="F809" s="203">
        <v>100</v>
      </c>
      <c r="G809" s="202">
        <f t="shared" si="74"/>
        <v>57409.650624454785</v>
      </c>
      <c r="H809" s="202">
        <f t="shared" si="75"/>
        <v>52841.375520378991</v>
      </c>
      <c r="I809" s="202">
        <f t="shared" si="76"/>
        <v>14352.412656113702</v>
      </c>
      <c r="J809" s="202">
        <f t="shared" si="77"/>
        <v>18920.687760189496</v>
      </c>
    </row>
    <row r="810" spans="1:10" x14ac:dyDescent="0.2">
      <c r="A810" s="228">
        <v>699.9837100971414</v>
      </c>
      <c r="B810" s="202">
        <f t="shared" si="72"/>
        <v>104997.5565145712</v>
      </c>
      <c r="C810" s="181">
        <f t="shared" si="73"/>
        <v>0</v>
      </c>
      <c r="D810" s="203">
        <v>5000</v>
      </c>
      <c r="E810" s="203">
        <v>120</v>
      </c>
      <c r="F810" s="203">
        <v>100</v>
      </c>
      <c r="G810" s="202">
        <f t="shared" si="74"/>
        <v>83998.045211656965</v>
      </c>
      <c r="H810" s="202">
        <f t="shared" si="75"/>
        <v>74998.371009714145</v>
      </c>
      <c r="I810" s="202">
        <f t="shared" si="76"/>
        <v>20999.511302914238</v>
      </c>
      <c r="J810" s="202">
        <f t="shared" si="77"/>
        <v>29999.185504857058</v>
      </c>
    </row>
    <row r="811" spans="1:10" x14ac:dyDescent="0.2">
      <c r="A811" s="228">
        <v>426.21560265599544</v>
      </c>
      <c r="B811" s="202">
        <f t="shared" si="72"/>
        <v>63932.340398399319</v>
      </c>
      <c r="C811" s="181">
        <f t="shared" si="73"/>
        <v>0</v>
      </c>
      <c r="D811" s="203">
        <v>5000</v>
      </c>
      <c r="E811" s="203">
        <v>120</v>
      </c>
      <c r="F811" s="203">
        <v>100</v>
      </c>
      <c r="G811" s="202">
        <f t="shared" si="74"/>
        <v>51145.872318719456</v>
      </c>
      <c r="H811" s="202">
        <f t="shared" si="75"/>
        <v>47621.560265599546</v>
      </c>
      <c r="I811" s="202">
        <f t="shared" si="76"/>
        <v>12786.468079679864</v>
      </c>
      <c r="J811" s="202">
        <f t="shared" si="77"/>
        <v>16310.780132799773</v>
      </c>
    </row>
    <row r="812" spans="1:10" x14ac:dyDescent="0.2">
      <c r="A812" s="228">
        <v>605.63383931556427</v>
      </c>
      <c r="B812" s="202">
        <f t="shared" si="72"/>
        <v>90845.075897334638</v>
      </c>
      <c r="C812" s="181">
        <f t="shared" si="73"/>
        <v>0</v>
      </c>
      <c r="D812" s="203">
        <v>5000</v>
      </c>
      <c r="E812" s="203">
        <v>120</v>
      </c>
      <c r="F812" s="203">
        <v>100</v>
      </c>
      <c r="G812" s="202">
        <f t="shared" si="74"/>
        <v>72676.060717867716</v>
      </c>
      <c r="H812" s="202">
        <f t="shared" si="75"/>
        <v>65563.383931556426</v>
      </c>
      <c r="I812" s="202">
        <f t="shared" si="76"/>
        <v>18169.015179466922</v>
      </c>
      <c r="J812" s="202">
        <f t="shared" si="77"/>
        <v>25281.691965778213</v>
      </c>
    </row>
    <row r="813" spans="1:10" x14ac:dyDescent="0.2">
      <c r="A813" s="228">
        <v>487.93737668913667</v>
      </c>
      <c r="B813" s="202">
        <f t="shared" si="72"/>
        <v>73190.606503370494</v>
      </c>
      <c r="C813" s="181">
        <f t="shared" si="73"/>
        <v>0</v>
      </c>
      <c r="D813" s="203">
        <v>5000</v>
      </c>
      <c r="E813" s="203">
        <v>120</v>
      </c>
      <c r="F813" s="203">
        <v>100</v>
      </c>
      <c r="G813" s="202">
        <f t="shared" si="74"/>
        <v>58552.4852026964</v>
      </c>
      <c r="H813" s="202">
        <f t="shared" si="75"/>
        <v>53793.737668913665</v>
      </c>
      <c r="I813" s="202">
        <f t="shared" si="76"/>
        <v>14638.121300674095</v>
      </c>
      <c r="J813" s="202">
        <f t="shared" si="77"/>
        <v>19396.868834456829</v>
      </c>
    </row>
    <row r="814" spans="1:10" x14ac:dyDescent="0.2">
      <c r="A814" s="228">
        <v>563.49001432000193</v>
      </c>
      <c r="B814" s="202">
        <f t="shared" si="72"/>
        <v>84523.502148000291</v>
      </c>
      <c r="C814" s="181">
        <f t="shared" si="73"/>
        <v>0</v>
      </c>
      <c r="D814" s="203">
        <v>5000</v>
      </c>
      <c r="E814" s="203">
        <v>120</v>
      </c>
      <c r="F814" s="203">
        <v>100</v>
      </c>
      <c r="G814" s="202">
        <f t="shared" si="74"/>
        <v>67618.801718400238</v>
      </c>
      <c r="H814" s="202">
        <f t="shared" si="75"/>
        <v>61349.001432000194</v>
      </c>
      <c r="I814" s="202">
        <f t="shared" si="76"/>
        <v>16904.700429600052</v>
      </c>
      <c r="J814" s="202">
        <f t="shared" si="77"/>
        <v>23174.500716000097</v>
      </c>
    </row>
    <row r="815" spans="1:10" x14ac:dyDescent="0.2">
      <c r="A815" s="228">
        <v>776.67067627267477</v>
      </c>
      <c r="B815" s="202">
        <f t="shared" si="72"/>
        <v>116500.60144090121</v>
      </c>
      <c r="C815" s="181">
        <f t="shared" si="73"/>
        <v>0</v>
      </c>
      <c r="D815" s="203">
        <v>5000</v>
      </c>
      <c r="E815" s="203">
        <v>120</v>
      </c>
      <c r="F815" s="203">
        <v>100</v>
      </c>
      <c r="G815" s="202">
        <f t="shared" si="74"/>
        <v>93200.481152720968</v>
      </c>
      <c r="H815" s="202">
        <f t="shared" si="75"/>
        <v>82667.067627267475</v>
      </c>
      <c r="I815" s="202">
        <f t="shared" si="76"/>
        <v>23300.120288180246</v>
      </c>
      <c r="J815" s="202">
        <f t="shared" si="77"/>
        <v>33833.533813633738</v>
      </c>
    </row>
    <row r="816" spans="1:10" x14ac:dyDescent="0.2">
      <c r="A816" s="228">
        <v>504.05611484500395</v>
      </c>
      <c r="B816" s="202">
        <f t="shared" si="72"/>
        <v>75608.417226750593</v>
      </c>
      <c r="C816" s="181">
        <f t="shared" si="73"/>
        <v>0</v>
      </c>
      <c r="D816" s="203">
        <v>5000</v>
      </c>
      <c r="E816" s="203">
        <v>120</v>
      </c>
      <c r="F816" s="203">
        <v>100</v>
      </c>
      <c r="G816" s="202">
        <f t="shared" si="74"/>
        <v>60486.733781400471</v>
      </c>
      <c r="H816" s="202">
        <f t="shared" si="75"/>
        <v>55405.611484500398</v>
      </c>
      <c r="I816" s="202">
        <f t="shared" si="76"/>
        <v>15121.683445350121</v>
      </c>
      <c r="J816" s="202">
        <f t="shared" si="77"/>
        <v>20202.805742250195</v>
      </c>
    </row>
    <row r="817" spans="1:10" x14ac:dyDescent="0.2">
      <c r="A817" s="228">
        <v>271.12219998199595</v>
      </c>
      <c r="B817" s="202">
        <f t="shared" si="72"/>
        <v>40668.329997299392</v>
      </c>
      <c r="C817" s="181">
        <f t="shared" si="73"/>
        <v>0</v>
      </c>
      <c r="D817" s="203">
        <v>5000</v>
      </c>
      <c r="E817" s="203">
        <v>120</v>
      </c>
      <c r="F817" s="203">
        <v>100</v>
      </c>
      <c r="G817" s="202">
        <f t="shared" si="74"/>
        <v>32534.663997839514</v>
      </c>
      <c r="H817" s="202">
        <f t="shared" si="75"/>
        <v>32112.219998199595</v>
      </c>
      <c r="I817" s="202">
        <f t="shared" si="76"/>
        <v>8133.6659994598776</v>
      </c>
      <c r="J817" s="202">
        <f t="shared" si="77"/>
        <v>8556.1099990997973</v>
      </c>
    </row>
    <row r="818" spans="1:10" x14ac:dyDescent="0.2">
      <c r="A818" s="228">
        <v>350.81509740595476</v>
      </c>
      <c r="B818" s="202">
        <f t="shared" si="72"/>
        <v>52622.264610893217</v>
      </c>
      <c r="C818" s="181">
        <f t="shared" si="73"/>
        <v>0</v>
      </c>
      <c r="D818" s="203">
        <v>5000</v>
      </c>
      <c r="E818" s="203">
        <v>120</v>
      </c>
      <c r="F818" s="203">
        <v>100</v>
      </c>
      <c r="G818" s="202">
        <f t="shared" si="74"/>
        <v>42097.811688714573</v>
      </c>
      <c r="H818" s="202">
        <f t="shared" si="75"/>
        <v>40081.509740595473</v>
      </c>
      <c r="I818" s="202">
        <f t="shared" si="76"/>
        <v>10524.452922178643</v>
      </c>
      <c r="J818" s="202">
        <f t="shared" si="77"/>
        <v>12540.754870297744</v>
      </c>
    </row>
    <row r="819" spans="1:10" x14ac:dyDescent="0.2">
      <c r="A819" s="228">
        <v>549.34210188190548</v>
      </c>
      <c r="B819" s="202">
        <f t="shared" si="72"/>
        <v>82401.315282285825</v>
      </c>
      <c r="C819" s="181">
        <f t="shared" si="73"/>
        <v>0</v>
      </c>
      <c r="D819" s="203">
        <v>5000</v>
      </c>
      <c r="E819" s="203">
        <v>120</v>
      </c>
      <c r="F819" s="203">
        <v>100</v>
      </c>
      <c r="G819" s="202">
        <f t="shared" si="74"/>
        <v>65921.052225828651</v>
      </c>
      <c r="H819" s="202">
        <f t="shared" si="75"/>
        <v>59934.210188190547</v>
      </c>
      <c r="I819" s="202">
        <f t="shared" si="76"/>
        <v>16480.263056457174</v>
      </c>
      <c r="J819" s="202">
        <f t="shared" si="77"/>
        <v>22467.105094095277</v>
      </c>
    </row>
    <row r="820" spans="1:10" x14ac:dyDescent="0.2">
      <c r="A820" s="228">
        <v>592.70632918584454</v>
      </c>
      <c r="B820" s="202">
        <f t="shared" si="72"/>
        <v>88905.949377876677</v>
      </c>
      <c r="C820" s="181">
        <f t="shared" si="73"/>
        <v>0</v>
      </c>
      <c r="D820" s="203">
        <v>5000</v>
      </c>
      <c r="E820" s="203">
        <v>120</v>
      </c>
      <c r="F820" s="203">
        <v>100</v>
      </c>
      <c r="G820" s="202">
        <f t="shared" si="74"/>
        <v>71124.759502301342</v>
      </c>
      <c r="H820" s="202">
        <f t="shared" si="75"/>
        <v>64270.632918584452</v>
      </c>
      <c r="I820" s="202">
        <f t="shared" si="76"/>
        <v>17781.189875575335</v>
      </c>
      <c r="J820" s="202">
        <f t="shared" si="77"/>
        <v>24635.316459292226</v>
      </c>
    </row>
    <row r="821" spans="1:10" x14ac:dyDescent="0.2">
      <c r="A821" s="228">
        <v>415.27462648939087</v>
      </c>
      <c r="B821" s="202">
        <f t="shared" si="72"/>
        <v>62291.193973408634</v>
      </c>
      <c r="C821" s="181">
        <f t="shared" si="73"/>
        <v>0</v>
      </c>
      <c r="D821" s="203">
        <v>5000</v>
      </c>
      <c r="E821" s="203">
        <v>120</v>
      </c>
      <c r="F821" s="203">
        <v>100</v>
      </c>
      <c r="G821" s="202">
        <f t="shared" si="74"/>
        <v>49832.955178726901</v>
      </c>
      <c r="H821" s="202">
        <f t="shared" si="75"/>
        <v>46527.462648939087</v>
      </c>
      <c r="I821" s="202">
        <f t="shared" si="76"/>
        <v>12458.238794681733</v>
      </c>
      <c r="J821" s="202">
        <f t="shared" si="77"/>
        <v>15763.731324469547</v>
      </c>
    </row>
    <row r="822" spans="1:10" x14ac:dyDescent="0.2">
      <c r="A822" s="228">
        <v>320.64740719303836</v>
      </c>
      <c r="B822" s="202">
        <f t="shared" si="72"/>
        <v>48097.111078955757</v>
      </c>
      <c r="C822" s="181">
        <f t="shared" si="73"/>
        <v>0</v>
      </c>
      <c r="D822" s="203">
        <v>5000</v>
      </c>
      <c r="E822" s="203">
        <v>120</v>
      </c>
      <c r="F822" s="203">
        <v>100</v>
      </c>
      <c r="G822" s="202">
        <f t="shared" si="74"/>
        <v>38477.6888631646</v>
      </c>
      <c r="H822" s="202">
        <f t="shared" si="75"/>
        <v>37064.740719303838</v>
      </c>
      <c r="I822" s="202">
        <f t="shared" si="76"/>
        <v>9619.4222157911572</v>
      </c>
      <c r="J822" s="202">
        <f t="shared" si="77"/>
        <v>11032.370359651919</v>
      </c>
    </row>
    <row r="823" spans="1:10" x14ac:dyDescent="0.2">
      <c r="A823" s="228">
        <v>520.97269339532249</v>
      </c>
      <c r="B823" s="202">
        <f t="shared" si="72"/>
        <v>78145.904009298378</v>
      </c>
      <c r="C823" s="181">
        <f t="shared" si="73"/>
        <v>0</v>
      </c>
      <c r="D823" s="203">
        <v>5000</v>
      </c>
      <c r="E823" s="203">
        <v>120</v>
      </c>
      <c r="F823" s="203">
        <v>100</v>
      </c>
      <c r="G823" s="202">
        <f t="shared" si="74"/>
        <v>62516.723207438699</v>
      </c>
      <c r="H823" s="202">
        <f t="shared" si="75"/>
        <v>57097.269339532249</v>
      </c>
      <c r="I823" s="202">
        <f t="shared" si="76"/>
        <v>15629.180801859678</v>
      </c>
      <c r="J823" s="202">
        <f t="shared" si="77"/>
        <v>21048.634669766128</v>
      </c>
    </row>
    <row r="824" spans="1:10" x14ac:dyDescent="0.2">
      <c r="A824" s="228">
        <v>788.05789518545282</v>
      </c>
      <c r="B824" s="202">
        <f t="shared" si="72"/>
        <v>118208.68427781793</v>
      </c>
      <c r="C824" s="181">
        <f t="shared" si="73"/>
        <v>0</v>
      </c>
      <c r="D824" s="203">
        <v>5000</v>
      </c>
      <c r="E824" s="203">
        <v>120</v>
      </c>
      <c r="F824" s="203">
        <v>100</v>
      </c>
      <c r="G824" s="202">
        <f t="shared" si="74"/>
        <v>94566.947422254336</v>
      </c>
      <c r="H824" s="202">
        <f t="shared" si="75"/>
        <v>83805.78951854528</v>
      </c>
      <c r="I824" s="202">
        <f t="shared" si="76"/>
        <v>23641.736855563591</v>
      </c>
      <c r="J824" s="202">
        <f t="shared" si="77"/>
        <v>34402.894759272647</v>
      </c>
    </row>
    <row r="825" spans="1:10" x14ac:dyDescent="0.2">
      <c r="A825" s="228">
        <v>489.0443819058334</v>
      </c>
      <c r="B825" s="202">
        <f t="shared" si="72"/>
        <v>73356.657285875015</v>
      </c>
      <c r="C825" s="181">
        <f t="shared" si="73"/>
        <v>0</v>
      </c>
      <c r="D825" s="203">
        <v>5000</v>
      </c>
      <c r="E825" s="203">
        <v>120</v>
      </c>
      <c r="F825" s="203">
        <v>100</v>
      </c>
      <c r="G825" s="202">
        <f t="shared" si="74"/>
        <v>58685.325828700006</v>
      </c>
      <c r="H825" s="202">
        <f t="shared" si="75"/>
        <v>53904.438190583343</v>
      </c>
      <c r="I825" s="202">
        <f t="shared" si="76"/>
        <v>14671.331457175009</v>
      </c>
      <c r="J825" s="202">
        <f t="shared" si="77"/>
        <v>19452.219095291672</v>
      </c>
    </row>
    <row r="826" spans="1:10" x14ac:dyDescent="0.2">
      <c r="A826" s="228">
        <v>568.92669134257665</v>
      </c>
      <c r="B826" s="202">
        <f t="shared" si="72"/>
        <v>85339.003701386493</v>
      </c>
      <c r="C826" s="181">
        <f t="shared" si="73"/>
        <v>0</v>
      </c>
      <c r="D826" s="203">
        <v>5000</v>
      </c>
      <c r="E826" s="203">
        <v>120</v>
      </c>
      <c r="F826" s="203">
        <v>100</v>
      </c>
      <c r="G826" s="202">
        <f t="shared" si="74"/>
        <v>68271.2029611092</v>
      </c>
      <c r="H826" s="202">
        <f t="shared" si="75"/>
        <v>61892.669134257667</v>
      </c>
      <c r="I826" s="202">
        <f t="shared" si="76"/>
        <v>17067.800740277293</v>
      </c>
      <c r="J826" s="202">
        <f t="shared" si="77"/>
        <v>23446.334567128826</v>
      </c>
    </row>
    <row r="827" spans="1:10" x14ac:dyDescent="0.2">
      <c r="A827" s="228">
        <v>350.90139468708139</v>
      </c>
      <c r="B827" s="202">
        <f t="shared" si="72"/>
        <v>52635.209203062208</v>
      </c>
      <c r="C827" s="181">
        <f t="shared" si="73"/>
        <v>0</v>
      </c>
      <c r="D827" s="203">
        <v>5000</v>
      </c>
      <c r="E827" s="203">
        <v>120</v>
      </c>
      <c r="F827" s="203">
        <v>100</v>
      </c>
      <c r="G827" s="202">
        <f t="shared" si="74"/>
        <v>42108.167362449763</v>
      </c>
      <c r="H827" s="202">
        <f t="shared" si="75"/>
        <v>40090.139468708141</v>
      </c>
      <c r="I827" s="202">
        <f t="shared" si="76"/>
        <v>10527.041840612445</v>
      </c>
      <c r="J827" s="202">
        <f t="shared" si="77"/>
        <v>12545.069734354067</v>
      </c>
    </row>
    <row r="828" spans="1:10" x14ac:dyDescent="0.2">
      <c r="A828" s="228">
        <v>799.74050577717856</v>
      </c>
      <c r="B828" s="202">
        <f t="shared" si="72"/>
        <v>119961.07586657678</v>
      </c>
      <c r="C828" s="181">
        <f t="shared" si="73"/>
        <v>0</v>
      </c>
      <c r="D828" s="203">
        <v>5000</v>
      </c>
      <c r="E828" s="203">
        <v>120</v>
      </c>
      <c r="F828" s="203">
        <v>100</v>
      </c>
      <c r="G828" s="202">
        <f t="shared" si="74"/>
        <v>95968.86069326142</v>
      </c>
      <c r="H828" s="202">
        <f t="shared" si="75"/>
        <v>84974.050577717862</v>
      </c>
      <c r="I828" s="202">
        <f t="shared" si="76"/>
        <v>23992.215173315359</v>
      </c>
      <c r="J828" s="202">
        <f t="shared" si="77"/>
        <v>34987.025288858917</v>
      </c>
    </row>
    <row r="829" spans="1:10" x14ac:dyDescent="0.2">
      <c r="A829" s="228">
        <v>638.68059704018788</v>
      </c>
      <c r="B829" s="202">
        <f t="shared" si="72"/>
        <v>95802.089556028179</v>
      </c>
      <c r="C829" s="181">
        <f t="shared" si="73"/>
        <v>0</v>
      </c>
      <c r="D829" s="203">
        <v>5000</v>
      </c>
      <c r="E829" s="203">
        <v>120</v>
      </c>
      <c r="F829" s="203">
        <v>100</v>
      </c>
      <c r="G829" s="202">
        <f t="shared" si="74"/>
        <v>76641.671644822549</v>
      </c>
      <c r="H829" s="202">
        <f t="shared" si="75"/>
        <v>68868.059704018786</v>
      </c>
      <c r="I829" s="202">
        <f t="shared" si="76"/>
        <v>19160.41791120563</v>
      </c>
      <c r="J829" s="202">
        <f t="shared" si="77"/>
        <v>26934.029852009393</v>
      </c>
    </row>
    <row r="830" spans="1:10" x14ac:dyDescent="0.2">
      <c r="A830" s="228">
        <v>304.79445443711916</v>
      </c>
      <c r="B830" s="202">
        <f t="shared" si="72"/>
        <v>45719.168165567877</v>
      </c>
      <c r="C830" s="181">
        <f t="shared" si="73"/>
        <v>0</v>
      </c>
      <c r="D830" s="203">
        <v>5000</v>
      </c>
      <c r="E830" s="203">
        <v>120</v>
      </c>
      <c r="F830" s="203">
        <v>100</v>
      </c>
      <c r="G830" s="202">
        <f t="shared" si="74"/>
        <v>36575.334532454297</v>
      </c>
      <c r="H830" s="202">
        <f t="shared" si="75"/>
        <v>35479.445443711913</v>
      </c>
      <c r="I830" s="202">
        <f t="shared" si="76"/>
        <v>9143.8336331135797</v>
      </c>
      <c r="J830" s="202">
        <f t="shared" si="77"/>
        <v>10239.722721855964</v>
      </c>
    </row>
    <row r="831" spans="1:10" x14ac:dyDescent="0.2">
      <c r="A831" s="228">
        <v>480.39572466183256</v>
      </c>
      <c r="B831" s="202">
        <f t="shared" si="72"/>
        <v>72059.35869927489</v>
      </c>
      <c r="C831" s="181">
        <f t="shared" si="73"/>
        <v>0</v>
      </c>
      <c r="D831" s="203">
        <v>5000</v>
      </c>
      <c r="E831" s="203">
        <v>120</v>
      </c>
      <c r="F831" s="203">
        <v>100</v>
      </c>
      <c r="G831" s="202">
        <f t="shared" si="74"/>
        <v>57647.486959419904</v>
      </c>
      <c r="H831" s="202">
        <f t="shared" si="75"/>
        <v>53039.572466183257</v>
      </c>
      <c r="I831" s="202">
        <f t="shared" si="76"/>
        <v>14411.871739854985</v>
      </c>
      <c r="J831" s="202">
        <f t="shared" si="77"/>
        <v>19019.786233091632</v>
      </c>
    </row>
    <row r="832" spans="1:10" x14ac:dyDescent="0.2">
      <c r="A832" s="228">
        <v>410.94439141961948</v>
      </c>
      <c r="B832" s="202">
        <f t="shared" si="72"/>
        <v>61641.658712942924</v>
      </c>
      <c r="C832" s="181">
        <f t="shared" si="73"/>
        <v>0</v>
      </c>
      <c r="D832" s="203">
        <v>5000</v>
      </c>
      <c r="E832" s="203">
        <v>120</v>
      </c>
      <c r="F832" s="203">
        <v>100</v>
      </c>
      <c r="G832" s="202">
        <f t="shared" si="74"/>
        <v>49313.326970354334</v>
      </c>
      <c r="H832" s="202">
        <f t="shared" si="75"/>
        <v>46094.43914196195</v>
      </c>
      <c r="I832" s="202">
        <f t="shared" si="76"/>
        <v>12328.331742588591</v>
      </c>
      <c r="J832" s="202">
        <f t="shared" si="77"/>
        <v>15547.219570980975</v>
      </c>
    </row>
    <row r="833" spans="1:10" x14ac:dyDescent="0.2">
      <c r="A833" s="228">
        <v>742.38658954500522</v>
      </c>
      <c r="B833" s="202">
        <f t="shared" si="72"/>
        <v>111357.98843175078</v>
      </c>
      <c r="C833" s="181">
        <f t="shared" si="73"/>
        <v>0</v>
      </c>
      <c r="D833" s="203">
        <v>5000</v>
      </c>
      <c r="E833" s="203">
        <v>120</v>
      </c>
      <c r="F833" s="203">
        <v>100</v>
      </c>
      <c r="G833" s="202">
        <f t="shared" si="74"/>
        <v>89086.390745400626</v>
      </c>
      <c r="H833" s="202">
        <f t="shared" si="75"/>
        <v>79238.658954500526</v>
      </c>
      <c r="I833" s="202">
        <f t="shared" si="76"/>
        <v>22271.597686350156</v>
      </c>
      <c r="J833" s="202">
        <f t="shared" si="77"/>
        <v>32119.329477250256</v>
      </c>
    </row>
    <row r="834" spans="1:10" x14ac:dyDescent="0.2">
      <c r="A834" s="228">
        <v>291.41048290366797</v>
      </c>
      <c r="B834" s="202">
        <f t="shared" si="72"/>
        <v>43711.572435550195</v>
      </c>
      <c r="C834" s="181">
        <f t="shared" si="73"/>
        <v>0</v>
      </c>
      <c r="D834" s="203">
        <v>5000</v>
      </c>
      <c r="E834" s="203">
        <v>120</v>
      </c>
      <c r="F834" s="203">
        <v>100</v>
      </c>
      <c r="G834" s="202">
        <f t="shared" si="74"/>
        <v>34969.257948440158</v>
      </c>
      <c r="H834" s="202">
        <f t="shared" si="75"/>
        <v>34141.048290366802</v>
      </c>
      <c r="I834" s="202">
        <f t="shared" si="76"/>
        <v>8742.3144871100376</v>
      </c>
      <c r="J834" s="202">
        <f t="shared" si="77"/>
        <v>9570.5241451833936</v>
      </c>
    </row>
    <row r="835" spans="1:10" x14ac:dyDescent="0.2">
      <c r="A835" s="228">
        <v>535.986161947244</v>
      </c>
      <c r="B835" s="202">
        <f t="shared" si="72"/>
        <v>80397.924292086595</v>
      </c>
      <c r="C835" s="181">
        <f t="shared" si="73"/>
        <v>0</v>
      </c>
      <c r="D835" s="203">
        <v>5000</v>
      </c>
      <c r="E835" s="203">
        <v>120</v>
      </c>
      <c r="F835" s="203">
        <v>100</v>
      </c>
      <c r="G835" s="202">
        <f t="shared" si="74"/>
        <v>64318.33943366928</v>
      </c>
      <c r="H835" s="202">
        <f t="shared" si="75"/>
        <v>58598.616194724396</v>
      </c>
      <c r="I835" s="202">
        <f t="shared" si="76"/>
        <v>16079.584858417315</v>
      </c>
      <c r="J835" s="202">
        <f t="shared" si="77"/>
        <v>21799.308097362198</v>
      </c>
    </row>
    <row r="836" spans="1:10" x14ac:dyDescent="0.2">
      <c r="A836" s="228">
        <v>519.42384732860319</v>
      </c>
      <c r="B836" s="202">
        <f t="shared" si="72"/>
        <v>77913.577099290473</v>
      </c>
      <c r="C836" s="181">
        <f t="shared" si="73"/>
        <v>0</v>
      </c>
      <c r="D836" s="203">
        <v>5000</v>
      </c>
      <c r="E836" s="203">
        <v>120</v>
      </c>
      <c r="F836" s="203">
        <v>100</v>
      </c>
      <c r="G836" s="202">
        <f t="shared" si="74"/>
        <v>62330.861679432383</v>
      </c>
      <c r="H836" s="202">
        <f t="shared" si="75"/>
        <v>56942.384732860315</v>
      </c>
      <c r="I836" s="202">
        <f t="shared" si="76"/>
        <v>15582.71541985809</v>
      </c>
      <c r="J836" s="202">
        <f t="shared" si="77"/>
        <v>20971.192366430158</v>
      </c>
    </row>
    <row r="837" spans="1:10" x14ac:dyDescent="0.2">
      <c r="A837" s="228">
        <v>556.60205183392486</v>
      </c>
      <c r="B837" s="202">
        <f t="shared" si="72"/>
        <v>83490.307775088731</v>
      </c>
      <c r="C837" s="181">
        <f t="shared" si="73"/>
        <v>0</v>
      </c>
      <c r="D837" s="203">
        <v>5000</v>
      </c>
      <c r="E837" s="203">
        <v>120</v>
      </c>
      <c r="F837" s="203">
        <v>100</v>
      </c>
      <c r="G837" s="202">
        <f t="shared" si="74"/>
        <v>66792.246220070985</v>
      </c>
      <c r="H837" s="202">
        <f t="shared" si="75"/>
        <v>60660.205183392485</v>
      </c>
      <c r="I837" s="202">
        <f t="shared" si="76"/>
        <v>16698.061555017746</v>
      </c>
      <c r="J837" s="202">
        <f t="shared" si="77"/>
        <v>22830.102591696246</v>
      </c>
    </row>
    <row r="838" spans="1:10" x14ac:dyDescent="0.2">
      <c r="A838" s="228">
        <v>210.68517277514803</v>
      </c>
      <c r="B838" s="202">
        <f t="shared" si="72"/>
        <v>31602.775916272203</v>
      </c>
      <c r="C838" s="181">
        <f t="shared" si="73"/>
        <v>0</v>
      </c>
      <c r="D838" s="203">
        <v>5000</v>
      </c>
      <c r="E838" s="203">
        <v>120</v>
      </c>
      <c r="F838" s="203">
        <v>100</v>
      </c>
      <c r="G838" s="202">
        <f t="shared" si="74"/>
        <v>25282.220733017763</v>
      </c>
      <c r="H838" s="202">
        <f t="shared" si="75"/>
        <v>26068.517277514802</v>
      </c>
      <c r="I838" s="202">
        <f t="shared" si="76"/>
        <v>6320.5551832544406</v>
      </c>
      <c r="J838" s="202">
        <f t="shared" si="77"/>
        <v>5534.2586387574011</v>
      </c>
    </row>
    <row r="839" spans="1:10" x14ac:dyDescent="0.2">
      <c r="A839" s="228">
        <v>385.69883191292121</v>
      </c>
      <c r="B839" s="202">
        <f t="shared" si="72"/>
        <v>57854.824786938181</v>
      </c>
      <c r="C839" s="181">
        <f t="shared" si="73"/>
        <v>0</v>
      </c>
      <c r="D839" s="203">
        <v>5000</v>
      </c>
      <c r="E839" s="203">
        <v>120</v>
      </c>
      <c r="F839" s="203">
        <v>100</v>
      </c>
      <c r="G839" s="202">
        <f t="shared" si="74"/>
        <v>46283.859829550544</v>
      </c>
      <c r="H839" s="202">
        <f t="shared" si="75"/>
        <v>43569.883191292123</v>
      </c>
      <c r="I839" s="202">
        <f t="shared" si="76"/>
        <v>11570.964957387638</v>
      </c>
      <c r="J839" s="202">
        <f t="shared" si="77"/>
        <v>14284.941595646058</v>
      </c>
    </row>
    <row r="840" spans="1:10" x14ac:dyDescent="0.2">
      <c r="A840" s="228">
        <v>640.26796046656932</v>
      </c>
      <c r="B840" s="202">
        <f t="shared" si="72"/>
        <v>96040.194069985402</v>
      </c>
      <c r="C840" s="181">
        <f t="shared" si="73"/>
        <v>0</v>
      </c>
      <c r="D840" s="203">
        <v>5000</v>
      </c>
      <c r="E840" s="203">
        <v>120</v>
      </c>
      <c r="F840" s="203">
        <v>100</v>
      </c>
      <c r="G840" s="202">
        <f t="shared" si="74"/>
        <v>76832.155255988313</v>
      </c>
      <c r="H840" s="202">
        <f t="shared" si="75"/>
        <v>69026.796046656935</v>
      </c>
      <c r="I840" s="202">
        <f t="shared" si="76"/>
        <v>19208.038813997089</v>
      </c>
      <c r="J840" s="202">
        <f t="shared" si="77"/>
        <v>27013.398023328467</v>
      </c>
    </row>
    <row r="841" spans="1:10" x14ac:dyDescent="0.2">
      <c r="A841" s="228">
        <v>583.61156162974032</v>
      </c>
      <c r="B841" s="202">
        <f t="shared" si="72"/>
        <v>87541.734244461055</v>
      </c>
      <c r="C841" s="181">
        <f t="shared" si="73"/>
        <v>0</v>
      </c>
      <c r="D841" s="203">
        <v>5000</v>
      </c>
      <c r="E841" s="203">
        <v>120</v>
      </c>
      <c r="F841" s="203">
        <v>100</v>
      </c>
      <c r="G841" s="202">
        <f t="shared" si="74"/>
        <v>70033.387395568832</v>
      </c>
      <c r="H841" s="202">
        <f t="shared" si="75"/>
        <v>63361.156162974032</v>
      </c>
      <c r="I841" s="202">
        <f t="shared" si="76"/>
        <v>17508.346848892223</v>
      </c>
      <c r="J841" s="202">
        <f t="shared" si="77"/>
        <v>24180.578081487023</v>
      </c>
    </row>
    <row r="842" spans="1:10" x14ac:dyDescent="0.2">
      <c r="A842" s="228">
        <v>559.51631104551086</v>
      </c>
      <c r="B842" s="202">
        <f t="shared" si="72"/>
        <v>83927.446656826636</v>
      </c>
      <c r="C842" s="181">
        <f t="shared" si="73"/>
        <v>0</v>
      </c>
      <c r="D842" s="203">
        <v>5000</v>
      </c>
      <c r="E842" s="203">
        <v>120</v>
      </c>
      <c r="F842" s="203">
        <v>100</v>
      </c>
      <c r="G842" s="202">
        <f t="shared" si="74"/>
        <v>67141.957325461306</v>
      </c>
      <c r="H842" s="202">
        <f t="shared" si="75"/>
        <v>60951.631104551088</v>
      </c>
      <c r="I842" s="202">
        <f t="shared" si="76"/>
        <v>16785.48933136533</v>
      </c>
      <c r="J842" s="202">
        <f t="shared" si="77"/>
        <v>22975.815552275548</v>
      </c>
    </row>
    <row r="843" spans="1:10" x14ac:dyDescent="0.2">
      <c r="A843" s="228">
        <v>590.63974190067495</v>
      </c>
      <c r="B843" s="202">
        <f t="shared" si="72"/>
        <v>88595.961285101235</v>
      </c>
      <c r="C843" s="181">
        <f t="shared" si="73"/>
        <v>0</v>
      </c>
      <c r="D843" s="203">
        <v>5000</v>
      </c>
      <c r="E843" s="203">
        <v>120</v>
      </c>
      <c r="F843" s="203">
        <v>100</v>
      </c>
      <c r="G843" s="202">
        <f t="shared" si="74"/>
        <v>70876.769028080991</v>
      </c>
      <c r="H843" s="202">
        <f t="shared" si="75"/>
        <v>64063.974190067493</v>
      </c>
      <c r="I843" s="202">
        <f t="shared" si="76"/>
        <v>17719.192257020244</v>
      </c>
      <c r="J843" s="202">
        <f t="shared" si="77"/>
        <v>24531.987095033743</v>
      </c>
    </row>
    <row r="844" spans="1:10" x14ac:dyDescent="0.2">
      <c r="A844" s="228">
        <v>482.14212464268417</v>
      </c>
      <c r="B844" s="202">
        <f t="shared" si="72"/>
        <v>72321.318696402624</v>
      </c>
      <c r="C844" s="181">
        <f t="shared" si="73"/>
        <v>0</v>
      </c>
      <c r="D844" s="203">
        <v>5000</v>
      </c>
      <c r="E844" s="203">
        <v>120</v>
      </c>
      <c r="F844" s="203">
        <v>100</v>
      </c>
      <c r="G844" s="202">
        <f t="shared" si="74"/>
        <v>57857.054957122098</v>
      </c>
      <c r="H844" s="202">
        <f t="shared" si="75"/>
        <v>53214.212464268414</v>
      </c>
      <c r="I844" s="202">
        <f t="shared" si="76"/>
        <v>14464.263739280526</v>
      </c>
      <c r="J844" s="202">
        <f t="shared" si="77"/>
        <v>19107.106232134211</v>
      </c>
    </row>
    <row r="845" spans="1:10" x14ac:dyDescent="0.2">
      <c r="A845" s="228">
        <v>362.68886959305445</v>
      </c>
      <c r="B845" s="202">
        <f t="shared" ref="B845:B908" si="78">A845*$B$4</f>
        <v>54403.330438958168</v>
      </c>
      <c r="C845" s="181">
        <f t="shared" ref="C845:C908" si="79">$B$6</f>
        <v>0</v>
      </c>
      <c r="D845" s="203">
        <v>5000</v>
      </c>
      <c r="E845" s="203">
        <v>120</v>
      </c>
      <c r="F845" s="203">
        <v>100</v>
      </c>
      <c r="G845" s="202">
        <f t="shared" ref="G845:G908" si="80">C845+ (E845*A845)</f>
        <v>43522.664351166532</v>
      </c>
      <c r="H845" s="202">
        <f t="shared" ref="H845:H908" si="81">D845+(F845*A845)</f>
        <v>41268.886959305448</v>
      </c>
      <c r="I845" s="202">
        <f t="shared" ref="I845:I908" si="82">B845-G845</f>
        <v>10880.666087791637</v>
      </c>
      <c r="J845" s="202">
        <f t="shared" ref="J845:J908" si="83">B845-H845</f>
        <v>13134.44347965272</v>
      </c>
    </row>
    <row r="846" spans="1:10" x14ac:dyDescent="0.2">
      <c r="A846" s="228">
        <v>311.83125046632773</v>
      </c>
      <c r="B846" s="202">
        <f t="shared" si="78"/>
        <v>46774.687569949157</v>
      </c>
      <c r="C846" s="181">
        <f t="shared" si="79"/>
        <v>0</v>
      </c>
      <c r="D846" s="203">
        <v>5000</v>
      </c>
      <c r="E846" s="203">
        <v>120</v>
      </c>
      <c r="F846" s="203">
        <v>100</v>
      </c>
      <c r="G846" s="202">
        <f t="shared" si="80"/>
        <v>37419.750055959325</v>
      </c>
      <c r="H846" s="202">
        <f t="shared" si="81"/>
        <v>36183.125046632777</v>
      </c>
      <c r="I846" s="202">
        <f t="shared" si="82"/>
        <v>9354.937513989833</v>
      </c>
      <c r="J846" s="202">
        <f t="shared" si="83"/>
        <v>10591.562523316381</v>
      </c>
    </row>
    <row r="847" spans="1:10" x14ac:dyDescent="0.2">
      <c r="A847" s="228">
        <v>547.82658757075046</v>
      </c>
      <c r="B847" s="202">
        <f t="shared" si="78"/>
        <v>82173.98813561257</v>
      </c>
      <c r="C847" s="181">
        <f t="shared" si="79"/>
        <v>0</v>
      </c>
      <c r="D847" s="203">
        <v>5000</v>
      </c>
      <c r="E847" s="203">
        <v>120</v>
      </c>
      <c r="F847" s="203">
        <v>100</v>
      </c>
      <c r="G847" s="202">
        <f t="shared" si="80"/>
        <v>65739.19050849005</v>
      </c>
      <c r="H847" s="202">
        <f t="shared" si="81"/>
        <v>59782.658757075049</v>
      </c>
      <c r="I847" s="202">
        <f t="shared" si="82"/>
        <v>16434.79762712252</v>
      </c>
      <c r="J847" s="202">
        <f t="shared" si="83"/>
        <v>22391.329378537521</v>
      </c>
    </row>
    <row r="848" spans="1:10" x14ac:dyDescent="0.2">
      <c r="A848" s="228">
        <v>321.45730160244614</v>
      </c>
      <c r="B848" s="202">
        <f t="shared" si="78"/>
        <v>48218.595240366922</v>
      </c>
      <c r="C848" s="181">
        <f t="shared" si="79"/>
        <v>0</v>
      </c>
      <c r="D848" s="203">
        <v>5000</v>
      </c>
      <c r="E848" s="203">
        <v>120</v>
      </c>
      <c r="F848" s="203">
        <v>100</v>
      </c>
      <c r="G848" s="202">
        <f t="shared" si="80"/>
        <v>38574.876192293537</v>
      </c>
      <c r="H848" s="202">
        <f t="shared" si="81"/>
        <v>37145.73016024461</v>
      </c>
      <c r="I848" s="202">
        <f t="shared" si="82"/>
        <v>9643.7190480733843</v>
      </c>
      <c r="J848" s="202">
        <f t="shared" si="83"/>
        <v>11072.865080122312</v>
      </c>
    </row>
    <row r="849" spans="1:10" x14ac:dyDescent="0.2">
      <c r="A849" s="228">
        <v>332.86803231242487</v>
      </c>
      <c r="B849" s="202">
        <f t="shared" si="78"/>
        <v>49930.204846863729</v>
      </c>
      <c r="C849" s="181">
        <f t="shared" si="79"/>
        <v>0</v>
      </c>
      <c r="D849" s="203">
        <v>5000</v>
      </c>
      <c r="E849" s="203">
        <v>120</v>
      </c>
      <c r="F849" s="203">
        <v>100</v>
      </c>
      <c r="G849" s="202">
        <f t="shared" si="80"/>
        <v>39944.163877490988</v>
      </c>
      <c r="H849" s="202">
        <f t="shared" si="81"/>
        <v>38286.803231242484</v>
      </c>
      <c r="I849" s="202">
        <f t="shared" si="82"/>
        <v>9986.0409693727415</v>
      </c>
      <c r="J849" s="202">
        <f t="shared" si="83"/>
        <v>11643.401615621246</v>
      </c>
    </row>
    <row r="850" spans="1:10" x14ac:dyDescent="0.2">
      <c r="A850" s="228">
        <v>713.01907492476471</v>
      </c>
      <c r="B850" s="202">
        <f t="shared" si="78"/>
        <v>106952.8612387147</v>
      </c>
      <c r="C850" s="181">
        <f t="shared" si="79"/>
        <v>0</v>
      </c>
      <c r="D850" s="203">
        <v>5000</v>
      </c>
      <c r="E850" s="203">
        <v>120</v>
      </c>
      <c r="F850" s="203">
        <v>100</v>
      </c>
      <c r="G850" s="202">
        <f t="shared" si="80"/>
        <v>85562.288990971763</v>
      </c>
      <c r="H850" s="202">
        <f t="shared" si="81"/>
        <v>76301.907492476472</v>
      </c>
      <c r="I850" s="202">
        <f t="shared" si="82"/>
        <v>21390.572247742937</v>
      </c>
      <c r="J850" s="202">
        <f t="shared" si="83"/>
        <v>30650.953746238229</v>
      </c>
    </row>
    <row r="851" spans="1:10" x14ac:dyDescent="0.2">
      <c r="A851" s="228">
        <v>511.5922605207154</v>
      </c>
      <c r="B851" s="202">
        <f t="shared" si="78"/>
        <v>76738.83907810731</v>
      </c>
      <c r="C851" s="181">
        <f t="shared" si="79"/>
        <v>0</v>
      </c>
      <c r="D851" s="203">
        <v>5000</v>
      </c>
      <c r="E851" s="203">
        <v>120</v>
      </c>
      <c r="F851" s="203">
        <v>100</v>
      </c>
      <c r="G851" s="202">
        <f t="shared" si="80"/>
        <v>61391.07126248585</v>
      </c>
      <c r="H851" s="202">
        <f t="shared" si="81"/>
        <v>56159.226052071543</v>
      </c>
      <c r="I851" s="202">
        <f t="shared" si="82"/>
        <v>15347.767815621461</v>
      </c>
      <c r="J851" s="202">
        <f t="shared" si="83"/>
        <v>20579.613026035768</v>
      </c>
    </row>
    <row r="852" spans="1:10" x14ac:dyDescent="0.2">
      <c r="A852" s="228">
        <v>331.12257166352242</v>
      </c>
      <c r="B852" s="202">
        <f t="shared" si="78"/>
        <v>49668.385749528366</v>
      </c>
      <c r="C852" s="181">
        <f t="shared" si="79"/>
        <v>0</v>
      </c>
      <c r="D852" s="203">
        <v>5000</v>
      </c>
      <c r="E852" s="203">
        <v>120</v>
      </c>
      <c r="F852" s="203">
        <v>100</v>
      </c>
      <c r="G852" s="202">
        <f t="shared" si="80"/>
        <v>39734.708599622689</v>
      </c>
      <c r="H852" s="202">
        <f t="shared" si="81"/>
        <v>38112.257166352239</v>
      </c>
      <c r="I852" s="202">
        <f t="shared" si="82"/>
        <v>9933.6771499056777</v>
      </c>
      <c r="J852" s="202">
        <f t="shared" si="83"/>
        <v>11556.128583176127</v>
      </c>
    </row>
    <row r="853" spans="1:10" x14ac:dyDescent="0.2">
      <c r="A853" s="228">
        <v>777.06194882144314</v>
      </c>
      <c r="B853" s="202">
        <f t="shared" si="78"/>
        <v>116559.29232321648</v>
      </c>
      <c r="C853" s="181">
        <f t="shared" si="79"/>
        <v>0</v>
      </c>
      <c r="D853" s="203">
        <v>5000</v>
      </c>
      <c r="E853" s="203">
        <v>120</v>
      </c>
      <c r="F853" s="203">
        <v>100</v>
      </c>
      <c r="G853" s="202">
        <f t="shared" si="80"/>
        <v>93247.433858573175</v>
      </c>
      <c r="H853" s="202">
        <f t="shared" si="81"/>
        <v>82706.194882144307</v>
      </c>
      <c r="I853" s="202">
        <f t="shared" si="82"/>
        <v>23311.858464643301</v>
      </c>
      <c r="J853" s="202">
        <f t="shared" si="83"/>
        <v>33853.097441072168</v>
      </c>
    </row>
    <row r="854" spans="1:10" x14ac:dyDescent="0.2">
      <c r="A854" s="228">
        <v>480.17384199433673</v>
      </c>
      <c r="B854" s="202">
        <f t="shared" si="78"/>
        <v>72026.076299150503</v>
      </c>
      <c r="C854" s="181">
        <f t="shared" si="79"/>
        <v>0</v>
      </c>
      <c r="D854" s="203">
        <v>5000</v>
      </c>
      <c r="E854" s="203">
        <v>120</v>
      </c>
      <c r="F854" s="203">
        <v>100</v>
      </c>
      <c r="G854" s="202">
        <f t="shared" si="80"/>
        <v>57620.861039320407</v>
      </c>
      <c r="H854" s="202">
        <f t="shared" si="81"/>
        <v>53017.384199433669</v>
      </c>
      <c r="I854" s="202">
        <f t="shared" si="82"/>
        <v>14405.215259830096</v>
      </c>
      <c r="J854" s="202">
        <f t="shared" si="83"/>
        <v>19008.692099716834</v>
      </c>
    </row>
    <row r="855" spans="1:10" x14ac:dyDescent="0.2">
      <c r="A855" s="228">
        <v>281.76239881746579</v>
      </c>
      <c r="B855" s="202">
        <f t="shared" si="78"/>
        <v>42264.359822619866</v>
      </c>
      <c r="C855" s="181">
        <f t="shared" si="79"/>
        <v>0</v>
      </c>
      <c r="D855" s="203">
        <v>5000</v>
      </c>
      <c r="E855" s="203">
        <v>120</v>
      </c>
      <c r="F855" s="203">
        <v>100</v>
      </c>
      <c r="G855" s="202">
        <f t="shared" si="80"/>
        <v>33811.487858095898</v>
      </c>
      <c r="H855" s="202">
        <f t="shared" si="81"/>
        <v>33176.23988174658</v>
      </c>
      <c r="I855" s="202">
        <f t="shared" si="82"/>
        <v>8452.8719645239689</v>
      </c>
      <c r="J855" s="202">
        <f t="shared" si="83"/>
        <v>9088.1199408732864</v>
      </c>
    </row>
    <row r="856" spans="1:10" x14ac:dyDescent="0.2">
      <c r="A856" s="228">
        <v>380.63692514814295</v>
      </c>
      <c r="B856" s="202">
        <f t="shared" si="78"/>
        <v>57095.538772221444</v>
      </c>
      <c r="C856" s="181">
        <f t="shared" si="79"/>
        <v>0</v>
      </c>
      <c r="D856" s="203">
        <v>5000</v>
      </c>
      <c r="E856" s="203">
        <v>120</v>
      </c>
      <c r="F856" s="203">
        <v>100</v>
      </c>
      <c r="G856" s="202">
        <f t="shared" si="80"/>
        <v>45676.431017777155</v>
      </c>
      <c r="H856" s="202">
        <f t="shared" si="81"/>
        <v>43063.692514814298</v>
      </c>
      <c r="I856" s="202">
        <f t="shared" si="82"/>
        <v>11419.107754444289</v>
      </c>
      <c r="J856" s="202">
        <f t="shared" si="83"/>
        <v>14031.846257407145</v>
      </c>
    </row>
    <row r="857" spans="1:10" x14ac:dyDescent="0.2">
      <c r="A857" s="228">
        <v>764.80096483826685</v>
      </c>
      <c r="B857" s="202">
        <f t="shared" si="78"/>
        <v>114720.14472574003</v>
      </c>
      <c r="C857" s="181">
        <f t="shared" si="79"/>
        <v>0</v>
      </c>
      <c r="D857" s="203">
        <v>5000</v>
      </c>
      <c r="E857" s="203">
        <v>120</v>
      </c>
      <c r="F857" s="203">
        <v>100</v>
      </c>
      <c r="G857" s="202">
        <f t="shared" si="80"/>
        <v>91776.115780592023</v>
      </c>
      <c r="H857" s="202">
        <f t="shared" si="81"/>
        <v>81480.096483826681</v>
      </c>
      <c r="I857" s="202">
        <f t="shared" si="82"/>
        <v>22944.028945148006</v>
      </c>
      <c r="J857" s="202">
        <f t="shared" si="83"/>
        <v>33240.048241913348</v>
      </c>
    </row>
    <row r="858" spans="1:10" x14ac:dyDescent="0.2">
      <c r="A858" s="228">
        <v>209.81603675047683</v>
      </c>
      <c r="B858" s="202">
        <f t="shared" si="78"/>
        <v>31472.405512571524</v>
      </c>
      <c r="C858" s="181">
        <f t="shared" si="79"/>
        <v>0</v>
      </c>
      <c r="D858" s="203">
        <v>5000</v>
      </c>
      <c r="E858" s="203">
        <v>120</v>
      </c>
      <c r="F858" s="203">
        <v>100</v>
      </c>
      <c r="G858" s="202">
        <f t="shared" si="80"/>
        <v>25177.924410057218</v>
      </c>
      <c r="H858" s="202">
        <f t="shared" si="81"/>
        <v>25981.603675047681</v>
      </c>
      <c r="I858" s="202">
        <f t="shared" si="82"/>
        <v>6294.4811025143063</v>
      </c>
      <c r="J858" s="202">
        <f t="shared" si="83"/>
        <v>5490.8018375238426</v>
      </c>
    </row>
    <row r="859" spans="1:10" x14ac:dyDescent="0.2">
      <c r="A859" s="228">
        <v>778.12966526398884</v>
      </c>
      <c r="B859" s="202">
        <f t="shared" si="78"/>
        <v>116719.44978959832</v>
      </c>
      <c r="C859" s="181">
        <f t="shared" si="79"/>
        <v>0</v>
      </c>
      <c r="D859" s="203">
        <v>5000</v>
      </c>
      <c r="E859" s="203">
        <v>120</v>
      </c>
      <c r="F859" s="203">
        <v>100</v>
      </c>
      <c r="G859" s="202">
        <f t="shared" si="80"/>
        <v>93375.559831678664</v>
      </c>
      <c r="H859" s="202">
        <f t="shared" si="81"/>
        <v>82812.966526398886</v>
      </c>
      <c r="I859" s="202">
        <f t="shared" si="82"/>
        <v>23343.889957919659</v>
      </c>
      <c r="J859" s="202">
        <f t="shared" si="83"/>
        <v>33906.483263199436</v>
      </c>
    </row>
    <row r="860" spans="1:10" x14ac:dyDescent="0.2">
      <c r="A860" s="228">
        <v>425.28409186065386</v>
      </c>
      <c r="B860" s="202">
        <f t="shared" si="78"/>
        <v>63792.613779098079</v>
      </c>
      <c r="C860" s="181">
        <f t="shared" si="79"/>
        <v>0</v>
      </c>
      <c r="D860" s="203">
        <v>5000</v>
      </c>
      <c r="E860" s="203">
        <v>120</v>
      </c>
      <c r="F860" s="203">
        <v>100</v>
      </c>
      <c r="G860" s="202">
        <f t="shared" si="80"/>
        <v>51034.091023278466</v>
      </c>
      <c r="H860" s="202">
        <f t="shared" si="81"/>
        <v>47528.409186065386</v>
      </c>
      <c r="I860" s="202">
        <f t="shared" si="82"/>
        <v>12758.522755819613</v>
      </c>
      <c r="J860" s="202">
        <f t="shared" si="83"/>
        <v>16264.204593032693</v>
      </c>
    </row>
    <row r="861" spans="1:10" x14ac:dyDescent="0.2">
      <c r="A861" s="228">
        <v>549.7319020096827</v>
      </c>
      <c r="B861" s="202">
        <f t="shared" si="78"/>
        <v>82459.785301452401</v>
      </c>
      <c r="C861" s="181">
        <f t="shared" si="79"/>
        <v>0</v>
      </c>
      <c r="D861" s="203">
        <v>5000</v>
      </c>
      <c r="E861" s="203">
        <v>120</v>
      </c>
      <c r="F861" s="203">
        <v>100</v>
      </c>
      <c r="G861" s="202">
        <f t="shared" si="80"/>
        <v>65967.828241161929</v>
      </c>
      <c r="H861" s="202">
        <f t="shared" si="81"/>
        <v>59973.190200968267</v>
      </c>
      <c r="I861" s="202">
        <f t="shared" si="82"/>
        <v>16491.957060290471</v>
      </c>
      <c r="J861" s="202">
        <f t="shared" si="83"/>
        <v>22486.595100484134</v>
      </c>
    </row>
    <row r="862" spans="1:10" x14ac:dyDescent="0.2">
      <c r="A862" s="228">
        <v>544.07707673687355</v>
      </c>
      <c r="B862" s="202">
        <f t="shared" si="78"/>
        <v>81611.561510531028</v>
      </c>
      <c r="C862" s="181">
        <f t="shared" si="79"/>
        <v>0</v>
      </c>
      <c r="D862" s="203">
        <v>5000</v>
      </c>
      <c r="E862" s="203">
        <v>120</v>
      </c>
      <c r="F862" s="203">
        <v>100</v>
      </c>
      <c r="G862" s="202">
        <f t="shared" si="80"/>
        <v>65289.249208424822</v>
      </c>
      <c r="H862" s="202">
        <f t="shared" si="81"/>
        <v>59407.707673687357</v>
      </c>
      <c r="I862" s="202">
        <f t="shared" si="82"/>
        <v>16322.312302106206</v>
      </c>
      <c r="J862" s="202">
        <f t="shared" si="83"/>
        <v>22203.853836843671</v>
      </c>
    </row>
    <row r="863" spans="1:10" x14ac:dyDescent="0.2">
      <c r="A863" s="228">
        <v>303.42871663320284</v>
      </c>
      <c r="B863" s="202">
        <f t="shared" si="78"/>
        <v>45514.307494980429</v>
      </c>
      <c r="C863" s="181">
        <f t="shared" si="79"/>
        <v>0</v>
      </c>
      <c r="D863" s="203">
        <v>5000</v>
      </c>
      <c r="E863" s="203">
        <v>120</v>
      </c>
      <c r="F863" s="203">
        <v>100</v>
      </c>
      <c r="G863" s="202">
        <f t="shared" si="80"/>
        <v>36411.445995984337</v>
      </c>
      <c r="H863" s="202">
        <f t="shared" si="81"/>
        <v>35342.871663320286</v>
      </c>
      <c r="I863" s="202">
        <f t="shared" si="82"/>
        <v>9102.8614989960915</v>
      </c>
      <c r="J863" s="202">
        <f t="shared" si="83"/>
        <v>10171.435831660143</v>
      </c>
    </row>
    <row r="864" spans="1:10" x14ac:dyDescent="0.2">
      <c r="A864" s="228">
        <v>326.44045424016213</v>
      </c>
      <c r="B864" s="202">
        <f t="shared" si="78"/>
        <v>48966.068136024318</v>
      </c>
      <c r="C864" s="181">
        <f t="shared" si="79"/>
        <v>0</v>
      </c>
      <c r="D864" s="203">
        <v>5000</v>
      </c>
      <c r="E864" s="203">
        <v>120</v>
      </c>
      <c r="F864" s="203">
        <v>100</v>
      </c>
      <c r="G864" s="202">
        <f t="shared" si="80"/>
        <v>39172.854508819451</v>
      </c>
      <c r="H864" s="202">
        <f t="shared" si="81"/>
        <v>37644.045424016214</v>
      </c>
      <c r="I864" s="202">
        <f t="shared" si="82"/>
        <v>9793.2136272048665</v>
      </c>
      <c r="J864" s="202">
        <f t="shared" si="83"/>
        <v>11322.022712008104</v>
      </c>
    </row>
    <row r="865" spans="1:10" x14ac:dyDescent="0.2">
      <c r="A865" s="228">
        <v>684.71441440503781</v>
      </c>
      <c r="B865" s="202">
        <f t="shared" si="78"/>
        <v>102707.16216075567</v>
      </c>
      <c r="C865" s="181">
        <f t="shared" si="79"/>
        <v>0</v>
      </c>
      <c r="D865" s="203">
        <v>5000</v>
      </c>
      <c r="E865" s="203">
        <v>120</v>
      </c>
      <c r="F865" s="203">
        <v>100</v>
      </c>
      <c r="G865" s="202">
        <f t="shared" si="80"/>
        <v>82165.729728604536</v>
      </c>
      <c r="H865" s="202">
        <f t="shared" si="81"/>
        <v>73471.441440503782</v>
      </c>
      <c r="I865" s="202">
        <f t="shared" si="82"/>
        <v>20541.432432151138</v>
      </c>
      <c r="J865" s="202">
        <f t="shared" si="83"/>
        <v>29235.720720251891</v>
      </c>
    </row>
    <row r="866" spans="1:10" x14ac:dyDescent="0.2">
      <c r="A866" s="228">
        <v>595.16290547100959</v>
      </c>
      <c r="B866" s="202">
        <f t="shared" si="78"/>
        <v>89274.435820651444</v>
      </c>
      <c r="C866" s="181">
        <f t="shared" si="79"/>
        <v>0</v>
      </c>
      <c r="D866" s="203">
        <v>5000</v>
      </c>
      <c r="E866" s="203">
        <v>120</v>
      </c>
      <c r="F866" s="203">
        <v>100</v>
      </c>
      <c r="G866" s="202">
        <f t="shared" si="80"/>
        <v>71419.548656521147</v>
      </c>
      <c r="H866" s="202">
        <f t="shared" si="81"/>
        <v>64516.290547100958</v>
      </c>
      <c r="I866" s="202">
        <f t="shared" si="82"/>
        <v>17854.887164130298</v>
      </c>
      <c r="J866" s="202">
        <f t="shared" si="83"/>
        <v>24758.145273550486</v>
      </c>
    </row>
    <row r="867" spans="1:10" x14ac:dyDescent="0.2">
      <c r="A867" s="228">
        <v>302.95225125874964</v>
      </c>
      <c r="B867" s="202">
        <f t="shared" si="78"/>
        <v>45442.837688812448</v>
      </c>
      <c r="C867" s="181">
        <f t="shared" si="79"/>
        <v>0</v>
      </c>
      <c r="D867" s="203">
        <v>5000</v>
      </c>
      <c r="E867" s="203">
        <v>120</v>
      </c>
      <c r="F867" s="203">
        <v>100</v>
      </c>
      <c r="G867" s="202">
        <f t="shared" si="80"/>
        <v>36354.270151049954</v>
      </c>
      <c r="H867" s="202">
        <f t="shared" si="81"/>
        <v>35295.22512587496</v>
      </c>
      <c r="I867" s="202">
        <f t="shared" si="82"/>
        <v>9088.5675377624939</v>
      </c>
      <c r="J867" s="202">
        <f t="shared" si="83"/>
        <v>10147.612562937487</v>
      </c>
    </row>
    <row r="868" spans="1:10" x14ac:dyDescent="0.2">
      <c r="A868" s="228">
        <v>718.48690580506195</v>
      </c>
      <c r="B868" s="202">
        <f t="shared" si="78"/>
        <v>107773.0358707593</v>
      </c>
      <c r="C868" s="181">
        <f t="shared" si="79"/>
        <v>0</v>
      </c>
      <c r="D868" s="203">
        <v>5000</v>
      </c>
      <c r="E868" s="203">
        <v>120</v>
      </c>
      <c r="F868" s="203">
        <v>100</v>
      </c>
      <c r="G868" s="202">
        <f t="shared" si="80"/>
        <v>86218.428696607429</v>
      </c>
      <c r="H868" s="202">
        <f t="shared" si="81"/>
        <v>76848.690580506198</v>
      </c>
      <c r="I868" s="202">
        <f t="shared" si="82"/>
        <v>21554.607174151868</v>
      </c>
      <c r="J868" s="202">
        <f t="shared" si="83"/>
        <v>30924.345290253099</v>
      </c>
    </row>
    <row r="869" spans="1:10" x14ac:dyDescent="0.2">
      <c r="A869" s="228">
        <v>609.42586567691797</v>
      </c>
      <c r="B869" s="202">
        <f t="shared" si="78"/>
        <v>91413.879851537698</v>
      </c>
      <c r="C869" s="181">
        <f t="shared" si="79"/>
        <v>0</v>
      </c>
      <c r="D869" s="203">
        <v>5000</v>
      </c>
      <c r="E869" s="203">
        <v>120</v>
      </c>
      <c r="F869" s="203">
        <v>100</v>
      </c>
      <c r="G869" s="202">
        <f t="shared" si="80"/>
        <v>73131.103881230156</v>
      </c>
      <c r="H869" s="202">
        <f t="shared" si="81"/>
        <v>65942.586567691789</v>
      </c>
      <c r="I869" s="202">
        <f t="shared" si="82"/>
        <v>18282.775970307543</v>
      </c>
      <c r="J869" s="202">
        <f t="shared" si="83"/>
        <v>25471.293283845909</v>
      </c>
    </row>
    <row r="870" spans="1:10" x14ac:dyDescent="0.2">
      <c r="A870" s="228">
        <v>620.52443196090144</v>
      </c>
      <c r="B870" s="202">
        <f t="shared" si="78"/>
        <v>93078.664794135213</v>
      </c>
      <c r="C870" s="181">
        <f t="shared" si="79"/>
        <v>0</v>
      </c>
      <c r="D870" s="203">
        <v>5000</v>
      </c>
      <c r="E870" s="203">
        <v>120</v>
      </c>
      <c r="F870" s="203">
        <v>100</v>
      </c>
      <c r="G870" s="202">
        <f t="shared" si="80"/>
        <v>74462.931835308176</v>
      </c>
      <c r="H870" s="202">
        <f t="shared" si="81"/>
        <v>67052.443196090142</v>
      </c>
      <c r="I870" s="202">
        <f t="shared" si="82"/>
        <v>18615.732958827037</v>
      </c>
      <c r="J870" s="202">
        <f t="shared" si="83"/>
        <v>26026.221598045071</v>
      </c>
    </row>
    <row r="871" spans="1:10" x14ac:dyDescent="0.2">
      <c r="A871" s="228">
        <v>554.12796687061336</v>
      </c>
      <c r="B871" s="202">
        <f t="shared" si="78"/>
        <v>83119.195030592004</v>
      </c>
      <c r="C871" s="181">
        <f t="shared" si="79"/>
        <v>0</v>
      </c>
      <c r="D871" s="203">
        <v>5000</v>
      </c>
      <c r="E871" s="203">
        <v>120</v>
      </c>
      <c r="F871" s="203">
        <v>100</v>
      </c>
      <c r="G871" s="202">
        <f t="shared" si="80"/>
        <v>66495.3560244736</v>
      </c>
      <c r="H871" s="202">
        <f t="shared" si="81"/>
        <v>60412.796687061338</v>
      </c>
      <c r="I871" s="202">
        <f t="shared" si="82"/>
        <v>16623.839006118404</v>
      </c>
      <c r="J871" s="202">
        <f t="shared" si="83"/>
        <v>22706.398343530665</v>
      </c>
    </row>
    <row r="872" spans="1:10" x14ac:dyDescent="0.2">
      <c r="A872" s="228">
        <v>628.73919439909014</v>
      </c>
      <c r="B872" s="202">
        <f t="shared" si="78"/>
        <v>94310.879159863514</v>
      </c>
      <c r="C872" s="181">
        <f t="shared" si="79"/>
        <v>0</v>
      </c>
      <c r="D872" s="203">
        <v>5000</v>
      </c>
      <c r="E872" s="203">
        <v>120</v>
      </c>
      <c r="F872" s="203">
        <v>100</v>
      </c>
      <c r="G872" s="202">
        <f t="shared" si="80"/>
        <v>75448.70332789082</v>
      </c>
      <c r="H872" s="202">
        <f t="shared" si="81"/>
        <v>67873.919439909019</v>
      </c>
      <c r="I872" s="202">
        <f t="shared" si="82"/>
        <v>18862.175831972694</v>
      </c>
      <c r="J872" s="202">
        <f t="shared" si="83"/>
        <v>26436.959719954495</v>
      </c>
    </row>
    <row r="873" spans="1:10" x14ac:dyDescent="0.2">
      <c r="A873" s="228">
        <v>619.64026550745598</v>
      </c>
      <c r="B873" s="202">
        <f t="shared" si="78"/>
        <v>92946.039826118402</v>
      </c>
      <c r="C873" s="181">
        <f t="shared" si="79"/>
        <v>0</v>
      </c>
      <c r="D873" s="203">
        <v>5000</v>
      </c>
      <c r="E873" s="203">
        <v>120</v>
      </c>
      <c r="F873" s="203">
        <v>100</v>
      </c>
      <c r="G873" s="202">
        <f t="shared" si="80"/>
        <v>74356.831860894716</v>
      </c>
      <c r="H873" s="202">
        <f t="shared" si="81"/>
        <v>66964.026550745592</v>
      </c>
      <c r="I873" s="202">
        <f t="shared" si="82"/>
        <v>18589.207965223686</v>
      </c>
      <c r="J873" s="202">
        <f t="shared" si="83"/>
        <v>25982.01327537281</v>
      </c>
    </row>
    <row r="874" spans="1:10" x14ac:dyDescent="0.2">
      <c r="A874" s="228">
        <v>693.94238381364494</v>
      </c>
      <c r="B874" s="202">
        <f t="shared" si="78"/>
        <v>104091.35757204673</v>
      </c>
      <c r="C874" s="181">
        <f t="shared" si="79"/>
        <v>0</v>
      </c>
      <c r="D874" s="203">
        <v>5000</v>
      </c>
      <c r="E874" s="203">
        <v>120</v>
      </c>
      <c r="F874" s="203">
        <v>100</v>
      </c>
      <c r="G874" s="202">
        <f t="shared" si="80"/>
        <v>83273.086057637396</v>
      </c>
      <c r="H874" s="202">
        <f t="shared" si="81"/>
        <v>74394.238381364499</v>
      </c>
      <c r="I874" s="202">
        <f t="shared" si="82"/>
        <v>20818.271514409338</v>
      </c>
      <c r="J874" s="202">
        <f t="shared" si="83"/>
        <v>29697.119190682235</v>
      </c>
    </row>
    <row r="875" spans="1:10" x14ac:dyDescent="0.2">
      <c r="A875" s="228">
        <v>289.64475593047439</v>
      </c>
      <c r="B875" s="202">
        <f t="shared" si="78"/>
        <v>43446.713389571159</v>
      </c>
      <c r="C875" s="181">
        <f t="shared" si="79"/>
        <v>0</v>
      </c>
      <c r="D875" s="203">
        <v>5000</v>
      </c>
      <c r="E875" s="203">
        <v>120</v>
      </c>
      <c r="F875" s="203">
        <v>100</v>
      </c>
      <c r="G875" s="202">
        <f t="shared" si="80"/>
        <v>34757.370711656928</v>
      </c>
      <c r="H875" s="202">
        <f t="shared" si="81"/>
        <v>33964.475593047435</v>
      </c>
      <c r="I875" s="202">
        <f t="shared" si="82"/>
        <v>8689.3426779142319</v>
      </c>
      <c r="J875" s="202">
        <f t="shared" si="83"/>
        <v>9482.2377965237247</v>
      </c>
    </row>
    <row r="876" spans="1:10" x14ac:dyDescent="0.2">
      <c r="A876" s="228">
        <v>259.41292348290466</v>
      </c>
      <c r="B876" s="202">
        <f t="shared" si="78"/>
        <v>38911.938522435696</v>
      </c>
      <c r="C876" s="181">
        <f t="shared" si="79"/>
        <v>0</v>
      </c>
      <c r="D876" s="203">
        <v>5000</v>
      </c>
      <c r="E876" s="203">
        <v>120</v>
      </c>
      <c r="F876" s="203">
        <v>100</v>
      </c>
      <c r="G876" s="202">
        <f t="shared" si="80"/>
        <v>31129.550817948559</v>
      </c>
      <c r="H876" s="202">
        <f t="shared" si="81"/>
        <v>30941.292348290466</v>
      </c>
      <c r="I876" s="202">
        <f t="shared" si="82"/>
        <v>7782.3877044871369</v>
      </c>
      <c r="J876" s="202">
        <f t="shared" si="83"/>
        <v>7970.6461741452295</v>
      </c>
    </row>
    <row r="877" spans="1:10" x14ac:dyDescent="0.2">
      <c r="A877" s="228">
        <v>353.00497717829654</v>
      </c>
      <c r="B877" s="202">
        <f t="shared" si="78"/>
        <v>52950.746576744481</v>
      </c>
      <c r="C877" s="181">
        <f t="shared" si="79"/>
        <v>0</v>
      </c>
      <c r="D877" s="203">
        <v>5000</v>
      </c>
      <c r="E877" s="203">
        <v>120</v>
      </c>
      <c r="F877" s="203">
        <v>100</v>
      </c>
      <c r="G877" s="202">
        <f t="shared" si="80"/>
        <v>42360.597261395582</v>
      </c>
      <c r="H877" s="202">
        <f t="shared" si="81"/>
        <v>40300.497717829654</v>
      </c>
      <c r="I877" s="202">
        <f t="shared" si="82"/>
        <v>10590.149315348899</v>
      </c>
      <c r="J877" s="202">
        <f t="shared" si="83"/>
        <v>12650.248858914827</v>
      </c>
    </row>
    <row r="878" spans="1:10" x14ac:dyDescent="0.2">
      <c r="A878" s="228">
        <v>754.65143562976812</v>
      </c>
      <c r="B878" s="202">
        <f t="shared" si="78"/>
        <v>113197.71534446522</v>
      </c>
      <c r="C878" s="181">
        <f t="shared" si="79"/>
        <v>0</v>
      </c>
      <c r="D878" s="203">
        <v>5000</v>
      </c>
      <c r="E878" s="203">
        <v>120</v>
      </c>
      <c r="F878" s="203">
        <v>100</v>
      </c>
      <c r="G878" s="202">
        <f t="shared" si="80"/>
        <v>90558.172275572171</v>
      </c>
      <c r="H878" s="202">
        <f t="shared" si="81"/>
        <v>80465.143562976809</v>
      </c>
      <c r="I878" s="202">
        <f t="shared" si="82"/>
        <v>22639.54306889305</v>
      </c>
      <c r="J878" s="202">
        <f t="shared" si="83"/>
        <v>32732.571781488412</v>
      </c>
    </row>
    <row r="879" spans="1:10" x14ac:dyDescent="0.2">
      <c r="A879" s="228">
        <v>626.67862951135203</v>
      </c>
      <c r="B879" s="202">
        <f t="shared" si="78"/>
        <v>94001.794426702807</v>
      </c>
      <c r="C879" s="181">
        <f t="shared" si="79"/>
        <v>0</v>
      </c>
      <c r="D879" s="203">
        <v>5000</v>
      </c>
      <c r="E879" s="203">
        <v>120</v>
      </c>
      <c r="F879" s="203">
        <v>100</v>
      </c>
      <c r="G879" s="202">
        <f t="shared" si="80"/>
        <v>75201.43554136224</v>
      </c>
      <c r="H879" s="202">
        <f t="shared" si="81"/>
        <v>67667.862951135205</v>
      </c>
      <c r="I879" s="202">
        <f t="shared" si="82"/>
        <v>18800.358885340567</v>
      </c>
      <c r="J879" s="202">
        <f t="shared" si="83"/>
        <v>26333.931475567602</v>
      </c>
    </row>
    <row r="880" spans="1:10" x14ac:dyDescent="0.2">
      <c r="A880" s="228">
        <v>787.72619729290079</v>
      </c>
      <c r="B880" s="202">
        <f t="shared" si="78"/>
        <v>118158.92959393511</v>
      </c>
      <c r="C880" s="181">
        <f t="shared" si="79"/>
        <v>0</v>
      </c>
      <c r="D880" s="203">
        <v>5000</v>
      </c>
      <c r="E880" s="203">
        <v>120</v>
      </c>
      <c r="F880" s="203">
        <v>100</v>
      </c>
      <c r="G880" s="202">
        <f t="shared" si="80"/>
        <v>94527.143675148094</v>
      </c>
      <c r="H880" s="202">
        <f t="shared" si="81"/>
        <v>83772.619729290076</v>
      </c>
      <c r="I880" s="202">
        <f t="shared" si="82"/>
        <v>23631.78591878702</v>
      </c>
      <c r="J880" s="202">
        <f t="shared" si="83"/>
        <v>34386.309864645038</v>
      </c>
    </row>
    <row r="881" spans="1:10" x14ac:dyDescent="0.2">
      <c r="A881" s="228">
        <v>314.19790178267186</v>
      </c>
      <c r="B881" s="202">
        <f t="shared" si="78"/>
        <v>47129.685267400782</v>
      </c>
      <c r="C881" s="181">
        <f t="shared" si="79"/>
        <v>0</v>
      </c>
      <c r="D881" s="203">
        <v>5000</v>
      </c>
      <c r="E881" s="203">
        <v>120</v>
      </c>
      <c r="F881" s="203">
        <v>100</v>
      </c>
      <c r="G881" s="202">
        <f t="shared" si="80"/>
        <v>37703.748213920626</v>
      </c>
      <c r="H881" s="202">
        <f t="shared" si="81"/>
        <v>36419.790178267183</v>
      </c>
      <c r="I881" s="202">
        <f t="shared" si="82"/>
        <v>9425.9370534801565</v>
      </c>
      <c r="J881" s="202">
        <f t="shared" si="83"/>
        <v>10709.895089133599</v>
      </c>
    </row>
    <row r="882" spans="1:10" x14ac:dyDescent="0.2">
      <c r="A882" s="228">
        <v>724.13526136620681</v>
      </c>
      <c r="B882" s="202">
        <f t="shared" si="78"/>
        <v>108620.28920493102</v>
      </c>
      <c r="C882" s="181">
        <f t="shared" si="79"/>
        <v>0</v>
      </c>
      <c r="D882" s="203">
        <v>5000</v>
      </c>
      <c r="E882" s="203">
        <v>120</v>
      </c>
      <c r="F882" s="203">
        <v>100</v>
      </c>
      <c r="G882" s="202">
        <f t="shared" si="80"/>
        <v>86896.231363944811</v>
      </c>
      <c r="H882" s="202">
        <f t="shared" si="81"/>
        <v>77413.526136620683</v>
      </c>
      <c r="I882" s="202">
        <f t="shared" si="82"/>
        <v>21724.057840986206</v>
      </c>
      <c r="J882" s="202">
        <f t="shared" si="83"/>
        <v>31206.763068310334</v>
      </c>
    </row>
    <row r="883" spans="1:10" x14ac:dyDescent="0.2">
      <c r="A883" s="228">
        <v>741.33778183783295</v>
      </c>
      <c r="B883" s="202">
        <f t="shared" si="78"/>
        <v>111200.66727567495</v>
      </c>
      <c r="C883" s="181">
        <f t="shared" si="79"/>
        <v>0</v>
      </c>
      <c r="D883" s="203">
        <v>5000</v>
      </c>
      <c r="E883" s="203">
        <v>120</v>
      </c>
      <c r="F883" s="203">
        <v>100</v>
      </c>
      <c r="G883" s="202">
        <f t="shared" si="80"/>
        <v>88960.53382053996</v>
      </c>
      <c r="H883" s="202">
        <f t="shared" si="81"/>
        <v>79133.778183783288</v>
      </c>
      <c r="I883" s="202">
        <f t="shared" si="82"/>
        <v>22240.133455134986</v>
      </c>
      <c r="J883" s="202">
        <f t="shared" si="83"/>
        <v>32066.889091891659</v>
      </c>
    </row>
    <row r="884" spans="1:10" x14ac:dyDescent="0.2">
      <c r="A884" s="228">
        <v>664.09934845943906</v>
      </c>
      <c r="B884" s="202">
        <f t="shared" si="78"/>
        <v>99614.902268915859</v>
      </c>
      <c r="C884" s="181">
        <f t="shared" si="79"/>
        <v>0</v>
      </c>
      <c r="D884" s="203">
        <v>5000</v>
      </c>
      <c r="E884" s="203">
        <v>120</v>
      </c>
      <c r="F884" s="203">
        <v>100</v>
      </c>
      <c r="G884" s="202">
        <f t="shared" si="80"/>
        <v>79691.921815132693</v>
      </c>
      <c r="H884" s="202">
        <f t="shared" si="81"/>
        <v>71409.934845943906</v>
      </c>
      <c r="I884" s="202">
        <f t="shared" si="82"/>
        <v>19922.980453783166</v>
      </c>
      <c r="J884" s="202">
        <f t="shared" si="83"/>
        <v>28204.967422971953</v>
      </c>
    </row>
    <row r="885" spans="1:10" x14ac:dyDescent="0.2">
      <c r="A885" s="228">
        <v>317.74955779209245</v>
      </c>
      <c r="B885" s="202">
        <f t="shared" si="78"/>
        <v>47662.433668813865</v>
      </c>
      <c r="C885" s="181">
        <f t="shared" si="79"/>
        <v>0</v>
      </c>
      <c r="D885" s="203">
        <v>5000</v>
      </c>
      <c r="E885" s="203">
        <v>120</v>
      </c>
      <c r="F885" s="203">
        <v>100</v>
      </c>
      <c r="G885" s="202">
        <f t="shared" si="80"/>
        <v>38129.946935051092</v>
      </c>
      <c r="H885" s="202">
        <f t="shared" si="81"/>
        <v>36774.955779209246</v>
      </c>
      <c r="I885" s="202">
        <f t="shared" si="82"/>
        <v>9532.4867337627729</v>
      </c>
      <c r="J885" s="202">
        <f t="shared" si="83"/>
        <v>10887.477889604619</v>
      </c>
    </row>
    <row r="886" spans="1:10" x14ac:dyDescent="0.2">
      <c r="A886" s="228">
        <v>416.81781169810233</v>
      </c>
      <c r="B886" s="202">
        <f t="shared" si="78"/>
        <v>62522.671754715353</v>
      </c>
      <c r="C886" s="181">
        <f t="shared" si="79"/>
        <v>0</v>
      </c>
      <c r="D886" s="203">
        <v>5000</v>
      </c>
      <c r="E886" s="203">
        <v>120</v>
      </c>
      <c r="F886" s="203">
        <v>100</v>
      </c>
      <c r="G886" s="202">
        <f t="shared" si="80"/>
        <v>50018.137403772278</v>
      </c>
      <c r="H886" s="202">
        <f t="shared" si="81"/>
        <v>46681.78116981023</v>
      </c>
      <c r="I886" s="202">
        <f t="shared" si="82"/>
        <v>12504.534350943075</v>
      </c>
      <c r="J886" s="202">
        <f t="shared" si="83"/>
        <v>15840.890584905123</v>
      </c>
    </row>
    <row r="887" spans="1:10" x14ac:dyDescent="0.2">
      <c r="A887" s="228">
        <v>456.96121000543292</v>
      </c>
      <c r="B887" s="202">
        <f t="shared" si="78"/>
        <v>68544.181500814942</v>
      </c>
      <c r="C887" s="181">
        <f t="shared" si="79"/>
        <v>0</v>
      </c>
      <c r="D887" s="203">
        <v>5000</v>
      </c>
      <c r="E887" s="203">
        <v>120</v>
      </c>
      <c r="F887" s="203">
        <v>100</v>
      </c>
      <c r="G887" s="202">
        <f t="shared" si="80"/>
        <v>54835.345200651951</v>
      </c>
      <c r="H887" s="202">
        <f t="shared" si="81"/>
        <v>50696.121000543295</v>
      </c>
      <c r="I887" s="202">
        <f t="shared" si="82"/>
        <v>13708.836300162991</v>
      </c>
      <c r="J887" s="202">
        <f t="shared" si="83"/>
        <v>17848.060500271647</v>
      </c>
    </row>
    <row r="888" spans="1:10" x14ac:dyDescent="0.2">
      <c r="A888" s="228">
        <v>747.05656131126761</v>
      </c>
      <c r="B888" s="202">
        <f t="shared" si="78"/>
        <v>112058.48419669014</v>
      </c>
      <c r="C888" s="181">
        <f t="shared" si="79"/>
        <v>0</v>
      </c>
      <c r="D888" s="203">
        <v>5000</v>
      </c>
      <c r="E888" s="203">
        <v>120</v>
      </c>
      <c r="F888" s="203">
        <v>100</v>
      </c>
      <c r="G888" s="202">
        <f t="shared" si="80"/>
        <v>89646.787357352121</v>
      </c>
      <c r="H888" s="202">
        <f t="shared" si="81"/>
        <v>79705.656131126758</v>
      </c>
      <c r="I888" s="202">
        <f t="shared" si="82"/>
        <v>22411.696839338023</v>
      </c>
      <c r="J888" s="202">
        <f t="shared" si="83"/>
        <v>32352.828065563386</v>
      </c>
    </row>
    <row r="889" spans="1:10" x14ac:dyDescent="0.2">
      <c r="A889" s="228">
        <v>779.62595847417879</v>
      </c>
      <c r="B889" s="202">
        <f t="shared" si="78"/>
        <v>116943.89377112682</v>
      </c>
      <c r="C889" s="181">
        <f t="shared" si="79"/>
        <v>0</v>
      </c>
      <c r="D889" s="203">
        <v>5000</v>
      </c>
      <c r="E889" s="203">
        <v>120</v>
      </c>
      <c r="F889" s="203">
        <v>100</v>
      </c>
      <c r="G889" s="202">
        <f t="shared" si="80"/>
        <v>93555.115016901458</v>
      </c>
      <c r="H889" s="202">
        <f t="shared" si="81"/>
        <v>82962.595847417877</v>
      </c>
      <c r="I889" s="202">
        <f t="shared" si="82"/>
        <v>23388.778754225365</v>
      </c>
      <c r="J889" s="202">
        <f t="shared" si="83"/>
        <v>33981.297923708946</v>
      </c>
    </row>
    <row r="890" spans="1:10" x14ac:dyDescent="0.2">
      <c r="A890" s="228">
        <v>373.48407552274131</v>
      </c>
      <c r="B890" s="202">
        <f t="shared" si="78"/>
        <v>56022.611328411193</v>
      </c>
      <c r="C890" s="181">
        <f t="shared" si="79"/>
        <v>0</v>
      </c>
      <c r="D890" s="203">
        <v>5000</v>
      </c>
      <c r="E890" s="203">
        <v>120</v>
      </c>
      <c r="F890" s="203">
        <v>100</v>
      </c>
      <c r="G890" s="202">
        <f t="shared" si="80"/>
        <v>44818.089062728955</v>
      </c>
      <c r="H890" s="202">
        <f t="shared" si="81"/>
        <v>42348.407552274133</v>
      </c>
      <c r="I890" s="202">
        <f t="shared" si="82"/>
        <v>11204.522265682237</v>
      </c>
      <c r="J890" s="202">
        <f t="shared" si="83"/>
        <v>13674.203776137059</v>
      </c>
    </row>
    <row r="891" spans="1:10" x14ac:dyDescent="0.2">
      <c r="A891" s="228">
        <v>546.85731071366797</v>
      </c>
      <c r="B891" s="202">
        <f t="shared" si="78"/>
        <v>82028.596607050189</v>
      </c>
      <c r="C891" s="181">
        <f t="shared" si="79"/>
        <v>0</v>
      </c>
      <c r="D891" s="203">
        <v>5000</v>
      </c>
      <c r="E891" s="203">
        <v>120</v>
      </c>
      <c r="F891" s="203">
        <v>100</v>
      </c>
      <c r="G891" s="202">
        <f t="shared" si="80"/>
        <v>65622.877285640163</v>
      </c>
      <c r="H891" s="202">
        <f t="shared" si="81"/>
        <v>59685.731071366798</v>
      </c>
      <c r="I891" s="202">
        <f t="shared" si="82"/>
        <v>16405.719321410026</v>
      </c>
      <c r="J891" s="202">
        <f t="shared" si="83"/>
        <v>22342.865535683391</v>
      </c>
    </row>
    <row r="892" spans="1:10" x14ac:dyDescent="0.2">
      <c r="A892" s="228">
        <v>230.82116461862864</v>
      </c>
      <c r="B892" s="202">
        <f t="shared" si="78"/>
        <v>34623.174692794295</v>
      </c>
      <c r="C892" s="181">
        <f t="shared" si="79"/>
        <v>0</v>
      </c>
      <c r="D892" s="203">
        <v>5000</v>
      </c>
      <c r="E892" s="203">
        <v>120</v>
      </c>
      <c r="F892" s="203">
        <v>100</v>
      </c>
      <c r="G892" s="202">
        <f t="shared" si="80"/>
        <v>27698.539754235437</v>
      </c>
      <c r="H892" s="202">
        <f t="shared" si="81"/>
        <v>28082.116461862865</v>
      </c>
      <c r="I892" s="202">
        <f t="shared" si="82"/>
        <v>6924.6349385588583</v>
      </c>
      <c r="J892" s="202">
        <f t="shared" si="83"/>
        <v>6541.0582309314304</v>
      </c>
    </row>
    <row r="893" spans="1:10" x14ac:dyDescent="0.2">
      <c r="A893" s="228">
        <v>411.31374529158404</v>
      </c>
      <c r="B893" s="202">
        <f t="shared" si="78"/>
        <v>61697.061793737608</v>
      </c>
      <c r="C893" s="181">
        <f t="shared" si="79"/>
        <v>0</v>
      </c>
      <c r="D893" s="203">
        <v>5000</v>
      </c>
      <c r="E893" s="203">
        <v>120</v>
      </c>
      <c r="F893" s="203">
        <v>100</v>
      </c>
      <c r="G893" s="202">
        <f t="shared" si="80"/>
        <v>49357.649434990082</v>
      </c>
      <c r="H893" s="202">
        <f t="shared" si="81"/>
        <v>46131.374529158405</v>
      </c>
      <c r="I893" s="202">
        <f t="shared" si="82"/>
        <v>12339.412358747526</v>
      </c>
      <c r="J893" s="202">
        <f t="shared" si="83"/>
        <v>15565.687264579203</v>
      </c>
    </row>
    <row r="894" spans="1:10" x14ac:dyDescent="0.2">
      <c r="A894" s="228">
        <v>350.11711565317449</v>
      </c>
      <c r="B894" s="202">
        <f t="shared" si="78"/>
        <v>52517.567347976175</v>
      </c>
      <c r="C894" s="181">
        <f t="shared" si="79"/>
        <v>0</v>
      </c>
      <c r="D894" s="203">
        <v>5000</v>
      </c>
      <c r="E894" s="203">
        <v>120</v>
      </c>
      <c r="F894" s="203">
        <v>100</v>
      </c>
      <c r="G894" s="202">
        <f t="shared" si="80"/>
        <v>42014.053878380939</v>
      </c>
      <c r="H894" s="202">
        <f t="shared" si="81"/>
        <v>40011.711565317448</v>
      </c>
      <c r="I894" s="202">
        <f t="shared" si="82"/>
        <v>10503.513469595237</v>
      </c>
      <c r="J894" s="202">
        <f t="shared" si="83"/>
        <v>12505.855782658728</v>
      </c>
    </row>
    <row r="895" spans="1:10" x14ac:dyDescent="0.2">
      <c r="A895" s="228">
        <v>218.36278290411587</v>
      </c>
      <c r="B895" s="202">
        <f t="shared" si="78"/>
        <v>32754.417435617383</v>
      </c>
      <c r="C895" s="181">
        <f t="shared" si="79"/>
        <v>0</v>
      </c>
      <c r="D895" s="203">
        <v>5000</v>
      </c>
      <c r="E895" s="203">
        <v>120</v>
      </c>
      <c r="F895" s="203">
        <v>100</v>
      </c>
      <c r="G895" s="202">
        <f t="shared" si="80"/>
        <v>26203.533948493903</v>
      </c>
      <c r="H895" s="202">
        <f t="shared" si="81"/>
        <v>26836.278290411588</v>
      </c>
      <c r="I895" s="202">
        <f t="shared" si="82"/>
        <v>6550.8834871234794</v>
      </c>
      <c r="J895" s="202">
        <f t="shared" si="83"/>
        <v>5918.1391452057942</v>
      </c>
    </row>
    <row r="896" spans="1:10" x14ac:dyDescent="0.2">
      <c r="A896" s="228">
        <v>423.2922694754285</v>
      </c>
      <c r="B896" s="202">
        <f t="shared" si="78"/>
        <v>63493.840421314271</v>
      </c>
      <c r="C896" s="181">
        <f t="shared" si="79"/>
        <v>0</v>
      </c>
      <c r="D896" s="203">
        <v>5000</v>
      </c>
      <c r="E896" s="203">
        <v>120</v>
      </c>
      <c r="F896" s="203">
        <v>100</v>
      </c>
      <c r="G896" s="202">
        <f t="shared" si="80"/>
        <v>50795.072337051417</v>
      </c>
      <c r="H896" s="202">
        <f t="shared" si="81"/>
        <v>47329.226947542847</v>
      </c>
      <c r="I896" s="202">
        <f t="shared" si="82"/>
        <v>12698.768084262854</v>
      </c>
      <c r="J896" s="202">
        <f t="shared" si="83"/>
        <v>16164.613473771424</v>
      </c>
    </row>
    <row r="897" spans="1:10" x14ac:dyDescent="0.2">
      <c r="A897" s="228">
        <v>673.17307352701812</v>
      </c>
      <c r="B897" s="202">
        <f t="shared" si="78"/>
        <v>100975.96102905272</v>
      </c>
      <c r="C897" s="181">
        <f t="shared" si="79"/>
        <v>0</v>
      </c>
      <c r="D897" s="203">
        <v>5000</v>
      </c>
      <c r="E897" s="203">
        <v>120</v>
      </c>
      <c r="F897" s="203">
        <v>100</v>
      </c>
      <c r="G897" s="202">
        <f t="shared" si="80"/>
        <v>80780.768823242179</v>
      </c>
      <c r="H897" s="202">
        <f t="shared" si="81"/>
        <v>72317.307352701813</v>
      </c>
      <c r="I897" s="202">
        <f t="shared" si="82"/>
        <v>20195.192205810541</v>
      </c>
      <c r="J897" s="202">
        <f t="shared" si="83"/>
        <v>28658.653676350907</v>
      </c>
    </row>
    <row r="898" spans="1:10" x14ac:dyDescent="0.2">
      <c r="A898" s="228">
        <v>419.84676859334428</v>
      </c>
      <c r="B898" s="202">
        <f t="shared" si="78"/>
        <v>62977.01528900164</v>
      </c>
      <c r="C898" s="181">
        <f t="shared" si="79"/>
        <v>0</v>
      </c>
      <c r="D898" s="203">
        <v>5000</v>
      </c>
      <c r="E898" s="203">
        <v>120</v>
      </c>
      <c r="F898" s="203">
        <v>100</v>
      </c>
      <c r="G898" s="202">
        <f t="shared" si="80"/>
        <v>50381.61223120131</v>
      </c>
      <c r="H898" s="202">
        <f t="shared" si="81"/>
        <v>46984.676859334431</v>
      </c>
      <c r="I898" s="202">
        <f t="shared" si="82"/>
        <v>12595.403057800329</v>
      </c>
      <c r="J898" s="202">
        <f t="shared" si="83"/>
        <v>15992.338429667208</v>
      </c>
    </row>
    <row r="899" spans="1:10" x14ac:dyDescent="0.2">
      <c r="A899" s="228">
        <v>364.63974833704521</v>
      </c>
      <c r="B899" s="202">
        <f t="shared" si="78"/>
        <v>54695.962250556782</v>
      </c>
      <c r="C899" s="181">
        <f t="shared" si="79"/>
        <v>0</v>
      </c>
      <c r="D899" s="203">
        <v>5000</v>
      </c>
      <c r="E899" s="203">
        <v>120</v>
      </c>
      <c r="F899" s="203">
        <v>100</v>
      </c>
      <c r="G899" s="202">
        <f t="shared" si="80"/>
        <v>43756.769800445421</v>
      </c>
      <c r="H899" s="202">
        <f t="shared" si="81"/>
        <v>41463.974833704524</v>
      </c>
      <c r="I899" s="202">
        <f t="shared" si="82"/>
        <v>10939.192450111361</v>
      </c>
      <c r="J899" s="202">
        <f t="shared" si="83"/>
        <v>13231.987416852258</v>
      </c>
    </row>
    <row r="900" spans="1:10" x14ac:dyDescent="0.2">
      <c r="A900" s="228">
        <v>700.25030071858794</v>
      </c>
      <c r="B900" s="202">
        <f t="shared" si="78"/>
        <v>105037.54510778819</v>
      </c>
      <c r="C900" s="181">
        <f t="shared" si="79"/>
        <v>0</v>
      </c>
      <c r="D900" s="203">
        <v>5000</v>
      </c>
      <c r="E900" s="203">
        <v>120</v>
      </c>
      <c r="F900" s="203">
        <v>100</v>
      </c>
      <c r="G900" s="202">
        <f t="shared" si="80"/>
        <v>84030.036086230553</v>
      </c>
      <c r="H900" s="202">
        <f t="shared" si="81"/>
        <v>75025.030071858797</v>
      </c>
      <c r="I900" s="202">
        <f t="shared" si="82"/>
        <v>21007.509021557635</v>
      </c>
      <c r="J900" s="202">
        <f t="shared" si="83"/>
        <v>30012.515035929391</v>
      </c>
    </row>
    <row r="901" spans="1:10" x14ac:dyDescent="0.2">
      <c r="A901" s="228">
        <v>706.80417730789827</v>
      </c>
      <c r="B901" s="202">
        <f t="shared" si="78"/>
        <v>106020.62659618474</v>
      </c>
      <c r="C901" s="181">
        <f t="shared" si="79"/>
        <v>0</v>
      </c>
      <c r="D901" s="203">
        <v>5000</v>
      </c>
      <c r="E901" s="203">
        <v>120</v>
      </c>
      <c r="F901" s="203">
        <v>100</v>
      </c>
      <c r="G901" s="202">
        <f t="shared" si="80"/>
        <v>84816.501276947791</v>
      </c>
      <c r="H901" s="202">
        <f t="shared" si="81"/>
        <v>75680.417730789821</v>
      </c>
      <c r="I901" s="202">
        <f t="shared" si="82"/>
        <v>21204.125319236948</v>
      </c>
      <c r="J901" s="202">
        <f t="shared" si="83"/>
        <v>30340.208865394918</v>
      </c>
    </row>
    <row r="902" spans="1:10" x14ac:dyDescent="0.2">
      <c r="A902" s="228">
        <v>457.80801384607702</v>
      </c>
      <c r="B902" s="202">
        <f t="shared" si="78"/>
        <v>68671.202076911548</v>
      </c>
      <c r="C902" s="181">
        <f t="shared" si="79"/>
        <v>0</v>
      </c>
      <c r="D902" s="203">
        <v>5000</v>
      </c>
      <c r="E902" s="203">
        <v>120</v>
      </c>
      <c r="F902" s="203">
        <v>100</v>
      </c>
      <c r="G902" s="202">
        <f t="shared" si="80"/>
        <v>54936.96166152924</v>
      </c>
      <c r="H902" s="202">
        <f t="shared" si="81"/>
        <v>50780.801384607701</v>
      </c>
      <c r="I902" s="202">
        <f t="shared" si="82"/>
        <v>13734.240415382308</v>
      </c>
      <c r="J902" s="202">
        <f t="shared" si="83"/>
        <v>17890.400692303847</v>
      </c>
    </row>
    <row r="903" spans="1:10" x14ac:dyDescent="0.2">
      <c r="A903" s="228">
        <v>579.28871101666641</v>
      </c>
      <c r="B903" s="202">
        <f t="shared" si="78"/>
        <v>86893.306652499959</v>
      </c>
      <c r="C903" s="181">
        <f t="shared" si="79"/>
        <v>0</v>
      </c>
      <c r="D903" s="203">
        <v>5000</v>
      </c>
      <c r="E903" s="203">
        <v>120</v>
      </c>
      <c r="F903" s="203">
        <v>100</v>
      </c>
      <c r="G903" s="202">
        <f t="shared" si="80"/>
        <v>69514.645321999968</v>
      </c>
      <c r="H903" s="202">
        <f t="shared" si="81"/>
        <v>62928.871101666642</v>
      </c>
      <c r="I903" s="202">
        <f t="shared" si="82"/>
        <v>17378.661330499992</v>
      </c>
      <c r="J903" s="202">
        <f t="shared" si="83"/>
        <v>23964.435550833317</v>
      </c>
    </row>
    <row r="904" spans="1:10" x14ac:dyDescent="0.2">
      <c r="A904" s="228">
        <v>505.36605711344907</v>
      </c>
      <c r="B904" s="202">
        <f t="shared" si="78"/>
        <v>75804.908567017366</v>
      </c>
      <c r="C904" s="181">
        <f t="shared" si="79"/>
        <v>0</v>
      </c>
      <c r="D904" s="203">
        <v>5000</v>
      </c>
      <c r="E904" s="203">
        <v>120</v>
      </c>
      <c r="F904" s="203">
        <v>100</v>
      </c>
      <c r="G904" s="202">
        <f t="shared" si="80"/>
        <v>60643.926853613892</v>
      </c>
      <c r="H904" s="202">
        <f t="shared" si="81"/>
        <v>55536.605711344906</v>
      </c>
      <c r="I904" s="202">
        <f t="shared" si="82"/>
        <v>15160.981713403475</v>
      </c>
      <c r="J904" s="202">
        <f t="shared" si="83"/>
        <v>20268.30285567246</v>
      </c>
    </row>
    <row r="905" spans="1:10" x14ac:dyDescent="0.2">
      <c r="A905" s="228">
        <v>687.32190573928972</v>
      </c>
      <c r="B905" s="202">
        <f t="shared" si="78"/>
        <v>103098.28586089346</v>
      </c>
      <c r="C905" s="181">
        <f t="shared" si="79"/>
        <v>0</v>
      </c>
      <c r="D905" s="203">
        <v>5000</v>
      </c>
      <c r="E905" s="203">
        <v>120</v>
      </c>
      <c r="F905" s="203">
        <v>100</v>
      </c>
      <c r="G905" s="202">
        <f t="shared" si="80"/>
        <v>82478.628688714773</v>
      </c>
      <c r="H905" s="202">
        <f t="shared" si="81"/>
        <v>73732.190573928965</v>
      </c>
      <c r="I905" s="202">
        <f t="shared" si="82"/>
        <v>20619.65717217869</v>
      </c>
      <c r="J905" s="202">
        <f t="shared" si="83"/>
        <v>29366.095286964497</v>
      </c>
    </row>
    <row r="906" spans="1:10" x14ac:dyDescent="0.2">
      <c r="A906" s="228">
        <v>619.26976024139196</v>
      </c>
      <c r="B906" s="202">
        <f t="shared" si="78"/>
        <v>92890.464036208796</v>
      </c>
      <c r="C906" s="181">
        <f t="shared" si="79"/>
        <v>0</v>
      </c>
      <c r="D906" s="203">
        <v>5000</v>
      </c>
      <c r="E906" s="203">
        <v>120</v>
      </c>
      <c r="F906" s="203">
        <v>100</v>
      </c>
      <c r="G906" s="202">
        <f t="shared" si="80"/>
        <v>74312.371228967037</v>
      </c>
      <c r="H906" s="202">
        <f t="shared" si="81"/>
        <v>66926.976024139207</v>
      </c>
      <c r="I906" s="202">
        <f t="shared" si="82"/>
        <v>18578.092807241759</v>
      </c>
      <c r="J906" s="202">
        <f t="shared" si="83"/>
        <v>25963.488012069589</v>
      </c>
    </row>
    <row r="907" spans="1:10" x14ac:dyDescent="0.2">
      <c r="A907" s="228">
        <v>466.86037707461992</v>
      </c>
      <c r="B907" s="202">
        <f t="shared" si="78"/>
        <v>70029.056561192992</v>
      </c>
      <c r="C907" s="181">
        <f t="shared" si="79"/>
        <v>0</v>
      </c>
      <c r="D907" s="203">
        <v>5000</v>
      </c>
      <c r="E907" s="203">
        <v>120</v>
      </c>
      <c r="F907" s="203">
        <v>100</v>
      </c>
      <c r="G907" s="202">
        <f t="shared" si="80"/>
        <v>56023.245248954394</v>
      </c>
      <c r="H907" s="202">
        <f t="shared" si="81"/>
        <v>51686.03770746199</v>
      </c>
      <c r="I907" s="202">
        <f t="shared" si="82"/>
        <v>14005.811312238598</v>
      </c>
      <c r="J907" s="202">
        <f t="shared" si="83"/>
        <v>18343.018853731002</v>
      </c>
    </row>
    <row r="908" spans="1:10" x14ac:dyDescent="0.2">
      <c r="A908" s="228">
        <v>322.35749313717588</v>
      </c>
      <c r="B908" s="202">
        <f t="shared" si="78"/>
        <v>48353.62397057638</v>
      </c>
      <c r="C908" s="181">
        <f t="shared" si="79"/>
        <v>0</v>
      </c>
      <c r="D908" s="203">
        <v>5000</v>
      </c>
      <c r="E908" s="203">
        <v>120</v>
      </c>
      <c r="F908" s="203">
        <v>100</v>
      </c>
      <c r="G908" s="202">
        <f t="shared" si="80"/>
        <v>38682.899176461106</v>
      </c>
      <c r="H908" s="202">
        <f t="shared" si="81"/>
        <v>37235.749313717592</v>
      </c>
      <c r="I908" s="202">
        <f t="shared" si="82"/>
        <v>9670.7247941152746</v>
      </c>
      <c r="J908" s="202">
        <f t="shared" si="83"/>
        <v>11117.874656858789</v>
      </c>
    </row>
    <row r="909" spans="1:10" x14ac:dyDescent="0.2">
      <c r="A909" s="228">
        <v>462.38715651556248</v>
      </c>
      <c r="B909" s="202">
        <f t="shared" ref="B909:B972" si="84">A909*$B$4</f>
        <v>69358.073477334372</v>
      </c>
      <c r="C909" s="181">
        <f t="shared" ref="C909:C972" si="85">$B$6</f>
        <v>0</v>
      </c>
      <c r="D909" s="203">
        <v>5000</v>
      </c>
      <c r="E909" s="203">
        <v>120</v>
      </c>
      <c r="F909" s="203">
        <v>100</v>
      </c>
      <c r="G909" s="202">
        <f t="shared" ref="G909:G972" si="86">C909+ (E909*A909)</f>
        <v>55486.458781867499</v>
      </c>
      <c r="H909" s="202">
        <f t="shared" ref="H909:H972" si="87">D909+(F909*A909)</f>
        <v>51238.715651556246</v>
      </c>
      <c r="I909" s="202">
        <f t="shared" ref="I909:I972" si="88">B909-G909</f>
        <v>13871.614695466873</v>
      </c>
      <c r="J909" s="202">
        <f t="shared" ref="J909:J972" si="89">B909-H909</f>
        <v>18119.357825778126</v>
      </c>
    </row>
    <row r="910" spans="1:10" x14ac:dyDescent="0.2">
      <c r="A910" s="228">
        <v>740.93955705917426</v>
      </c>
      <c r="B910" s="202">
        <f t="shared" si="84"/>
        <v>111140.93355887615</v>
      </c>
      <c r="C910" s="181">
        <f t="shared" si="85"/>
        <v>0</v>
      </c>
      <c r="D910" s="203">
        <v>5000</v>
      </c>
      <c r="E910" s="203">
        <v>120</v>
      </c>
      <c r="F910" s="203">
        <v>100</v>
      </c>
      <c r="G910" s="202">
        <f t="shared" si="86"/>
        <v>88912.746847100905</v>
      </c>
      <c r="H910" s="202">
        <f t="shared" si="87"/>
        <v>79093.955705917426</v>
      </c>
      <c r="I910" s="202">
        <f t="shared" si="88"/>
        <v>22228.186711775241</v>
      </c>
      <c r="J910" s="202">
        <f t="shared" si="89"/>
        <v>32046.97785295872</v>
      </c>
    </row>
    <row r="911" spans="1:10" x14ac:dyDescent="0.2">
      <c r="A911" s="228">
        <v>571.13549354073382</v>
      </c>
      <c r="B911" s="202">
        <f t="shared" si="84"/>
        <v>85670.324031110067</v>
      </c>
      <c r="C911" s="181">
        <f t="shared" si="85"/>
        <v>0</v>
      </c>
      <c r="D911" s="203">
        <v>5000</v>
      </c>
      <c r="E911" s="203">
        <v>120</v>
      </c>
      <c r="F911" s="203">
        <v>100</v>
      </c>
      <c r="G911" s="202">
        <f t="shared" si="86"/>
        <v>68536.259224888054</v>
      </c>
      <c r="H911" s="202">
        <f t="shared" si="87"/>
        <v>62113.549354073381</v>
      </c>
      <c r="I911" s="202">
        <f t="shared" si="88"/>
        <v>17134.064806222013</v>
      </c>
      <c r="J911" s="202">
        <f t="shared" si="89"/>
        <v>23556.774677036687</v>
      </c>
    </row>
    <row r="912" spans="1:10" x14ac:dyDescent="0.2">
      <c r="A912" s="228">
        <v>274.23993911325931</v>
      </c>
      <c r="B912" s="202">
        <f t="shared" si="84"/>
        <v>41135.990866988897</v>
      </c>
      <c r="C912" s="181">
        <f t="shared" si="85"/>
        <v>0</v>
      </c>
      <c r="D912" s="203">
        <v>5000</v>
      </c>
      <c r="E912" s="203">
        <v>120</v>
      </c>
      <c r="F912" s="203">
        <v>100</v>
      </c>
      <c r="G912" s="202">
        <f t="shared" si="86"/>
        <v>32908.792693591116</v>
      </c>
      <c r="H912" s="202">
        <f t="shared" si="87"/>
        <v>32423.993911325932</v>
      </c>
      <c r="I912" s="202">
        <f t="shared" si="88"/>
        <v>8227.1981733977809</v>
      </c>
      <c r="J912" s="202">
        <f t="shared" si="89"/>
        <v>8711.9969556629658</v>
      </c>
    </row>
    <row r="913" spans="1:10" x14ac:dyDescent="0.2">
      <c r="A913" s="228">
        <v>550.65667654883896</v>
      </c>
      <c r="B913" s="202">
        <f t="shared" si="84"/>
        <v>82598.501482325839</v>
      </c>
      <c r="C913" s="181">
        <f t="shared" si="85"/>
        <v>0</v>
      </c>
      <c r="D913" s="203">
        <v>5000</v>
      </c>
      <c r="E913" s="203">
        <v>120</v>
      </c>
      <c r="F913" s="203">
        <v>100</v>
      </c>
      <c r="G913" s="202">
        <f t="shared" si="86"/>
        <v>66078.801185860677</v>
      </c>
      <c r="H913" s="202">
        <f t="shared" si="87"/>
        <v>60065.667654883895</v>
      </c>
      <c r="I913" s="202">
        <f t="shared" si="88"/>
        <v>16519.700296465162</v>
      </c>
      <c r="J913" s="202">
        <f t="shared" si="89"/>
        <v>22532.833827441944</v>
      </c>
    </row>
    <row r="914" spans="1:10" x14ac:dyDescent="0.2">
      <c r="A914" s="228">
        <v>486.76275633590427</v>
      </c>
      <c r="B914" s="202">
        <f t="shared" si="84"/>
        <v>73014.413450385648</v>
      </c>
      <c r="C914" s="181">
        <f t="shared" si="85"/>
        <v>0</v>
      </c>
      <c r="D914" s="203">
        <v>5000</v>
      </c>
      <c r="E914" s="203">
        <v>120</v>
      </c>
      <c r="F914" s="203">
        <v>100</v>
      </c>
      <c r="G914" s="202">
        <f t="shared" si="86"/>
        <v>58411.530760308509</v>
      </c>
      <c r="H914" s="202">
        <f t="shared" si="87"/>
        <v>53676.275633590427</v>
      </c>
      <c r="I914" s="202">
        <f t="shared" si="88"/>
        <v>14602.882690077138</v>
      </c>
      <c r="J914" s="202">
        <f t="shared" si="89"/>
        <v>19338.137816795221</v>
      </c>
    </row>
    <row r="915" spans="1:10" x14ac:dyDescent="0.2">
      <c r="A915" s="228">
        <v>621.64573754260584</v>
      </c>
      <c r="B915" s="202">
        <f t="shared" si="84"/>
        <v>93246.860631390882</v>
      </c>
      <c r="C915" s="181">
        <f t="shared" si="85"/>
        <v>0</v>
      </c>
      <c r="D915" s="203">
        <v>5000</v>
      </c>
      <c r="E915" s="203">
        <v>120</v>
      </c>
      <c r="F915" s="203">
        <v>100</v>
      </c>
      <c r="G915" s="202">
        <f t="shared" si="86"/>
        <v>74597.488505112706</v>
      </c>
      <c r="H915" s="202">
        <f t="shared" si="87"/>
        <v>67164.573754260578</v>
      </c>
      <c r="I915" s="202">
        <f t="shared" si="88"/>
        <v>18649.372126278176</v>
      </c>
      <c r="J915" s="202">
        <f t="shared" si="89"/>
        <v>26082.286877130304</v>
      </c>
    </row>
    <row r="916" spans="1:10" x14ac:dyDescent="0.2">
      <c r="A916" s="228">
        <v>799.9108785762968</v>
      </c>
      <c r="B916" s="202">
        <f t="shared" si="84"/>
        <v>119986.63178644452</v>
      </c>
      <c r="C916" s="181">
        <f t="shared" si="85"/>
        <v>0</v>
      </c>
      <c r="D916" s="203">
        <v>5000</v>
      </c>
      <c r="E916" s="203">
        <v>120</v>
      </c>
      <c r="F916" s="203">
        <v>100</v>
      </c>
      <c r="G916" s="202">
        <f t="shared" si="86"/>
        <v>95989.305429155618</v>
      </c>
      <c r="H916" s="202">
        <f t="shared" si="87"/>
        <v>84991.087857629682</v>
      </c>
      <c r="I916" s="202">
        <f t="shared" si="88"/>
        <v>23997.326357288897</v>
      </c>
      <c r="J916" s="202">
        <f t="shared" si="89"/>
        <v>34995.543928814834</v>
      </c>
    </row>
    <row r="917" spans="1:10" x14ac:dyDescent="0.2">
      <c r="A917" s="228">
        <v>502.13623182016249</v>
      </c>
      <c r="B917" s="202">
        <f t="shared" si="84"/>
        <v>75320.434773024375</v>
      </c>
      <c r="C917" s="181">
        <f t="shared" si="85"/>
        <v>0</v>
      </c>
      <c r="D917" s="203">
        <v>5000</v>
      </c>
      <c r="E917" s="203">
        <v>120</v>
      </c>
      <c r="F917" s="203">
        <v>100</v>
      </c>
      <c r="G917" s="202">
        <f t="shared" si="86"/>
        <v>60256.347818419497</v>
      </c>
      <c r="H917" s="202">
        <f t="shared" si="87"/>
        <v>55213.62318201625</v>
      </c>
      <c r="I917" s="202">
        <f t="shared" si="88"/>
        <v>15064.086954604878</v>
      </c>
      <c r="J917" s="202">
        <f t="shared" si="89"/>
        <v>20106.811591008125</v>
      </c>
    </row>
    <row r="918" spans="1:10" x14ac:dyDescent="0.2">
      <c r="A918" s="228">
        <v>403.6482014710308</v>
      </c>
      <c r="B918" s="202">
        <f t="shared" si="84"/>
        <v>60547.230220654623</v>
      </c>
      <c r="C918" s="181">
        <f t="shared" si="85"/>
        <v>0</v>
      </c>
      <c r="D918" s="203">
        <v>5000</v>
      </c>
      <c r="E918" s="203">
        <v>120</v>
      </c>
      <c r="F918" s="203">
        <v>100</v>
      </c>
      <c r="G918" s="202">
        <f t="shared" si="86"/>
        <v>48437.784176523695</v>
      </c>
      <c r="H918" s="202">
        <f t="shared" si="87"/>
        <v>45364.820147103077</v>
      </c>
      <c r="I918" s="202">
        <f t="shared" si="88"/>
        <v>12109.446044130927</v>
      </c>
      <c r="J918" s="202">
        <f t="shared" si="89"/>
        <v>15182.410073551546</v>
      </c>
    </row>
    <row r="919" spans="1:10" x14ac:dyDescent="0.2">
      <c r="A919" s="228">
        <v>515.32212361475547</v>
      </c>
      <c r="B919" s="202">
        <f t="shared" si="84"/>
        <v>77298.318542213325</v>
      </c>
      <c r="C919" s="181">
        <f t="shared" si="85"/>
        <v>0</v>
      </c>
      <c r="D919" s="203">
        <v>5000</v>
      </c>
      <c r="E919" s="203">
        <v>120</v>
      </c>
      <c r="F919" s="203">
        <v>100</v>
      </c>
      <c r="G919" s="202">
        <f t="shared" si="86"/>
        <v>61838.654833770655</v>
      </c>
      <c r="H919" s="202">
        <f t="shared" si="87"/>
        <v>56532.212361475547</v>
      </c>
      <c r="I919" s="202">
        <f t="shared" si="88"/>
        <v>15459.663708442669</v>
      </c>
      <c r="J919" s="202">
        <f t="shared" si="89"/>
        <v>20766.106180737777</v>
      </c>
    </row>
    <row r="920" spans="1:10" x14ac:dyDescent="0.2">
      <c r="A920" s="228">
        <v>618.93159319596907</v>
      </c>
      <c r="B920" s="202">
        <f t="shared" si="84"/>
        <v>92839.738979395363</v>
      </c>
      <c r="C920" s="181">
        <f t="shared" si="85"/>
        <v>0</v>
      </c>
      <c r="D920" s="203">
        <v>5000</v>
      </c>
      <c r="E920" s="203">
        <v>120</v>
      </c>
      <c r="F920" s="203">
        <v>100</v>
      </c>
      <c r="G920" s="202">
        <f t="shared" si="86"/>
        <v>74271.791183516296</v>
      </c>
      <c r="H920" s="202">
        <f t="shared" si="87"/>
        <v>66893.159319596904</v>
      </c>
      <c r="I920" s="202">
        <f t="shared" si="88"/>
        <v>18567.947795879067</v>
      </c>
      <c r="J920" s="202">
        <f t="shared" si="89"/>
        <v>25946.579659798459</v>
      </c>
    </row>
    <row r="921" spans="1:10" x14ac:dyDescent="0.2">
      <c r="A921" s="228">
        <v>783.28684465181402</v>
      </c>
      <c r="B921" s="202">
        <f t="shared" si="84"/>
        <v>117493.0266977721</v>
      </c>
      <c r="C921" s="181">
        <f t="shared" si="85"/>
        <v>0</v>
      </c>
      <c r="D921" s="203">
        <v>5000</v>
      </c>
      <c r="E921" s="203">
        <v>120</v>
      </c>
      <c r="F921" s="203">
        <v>100</v>
      </c>
      <c r="G921" s="202">
        <f t="shared" si="86"/>
        <v>93994.421358217689</v>
      </c>
      <c r="H921" s="202">
        <f t="shared" si="87"/>
        <v>83328.684465181403</v>
      </c>
      <c r="I921" s="202">
        <f t="shared" si="88"/>
        <v>23498.605339554415</v>
      </c>
      <c r="J921" s="202">
        <f t="shared" si="89"/>
        <v>34164.342232590701</v>
      </c>
    </row>
    <row r="922" spans="1:10" x14ac:dyDescent="0.2">
      <c r="A922" s="228">
        <v>701.99806303810237</v>
      </c>
      <c r="B922" s="202">
        <f t="shared" si="84"/>
        <v>105299.70945571536</v>
      </c>
      <c r="C922" s="181">
        <f t="shared" si="85"/>
        <v>0</v>
      </c>
      <c r="D922" s="203">
        <v>5000</v>
      </c>
      <c r="E922" s="203">
        <v>120</v>
      </c>
      <c r="F922" s="203">
        <v>100</v>
      </c>
      <c r="G922" s="202">
        <f t="shared" si="86"/>
        <v>84239.767564572277</v>
      </c>
      <c r="H922" s="202">
        <f t="shared" si="87"/>
        <v>75199.806303810241</v>
      </c>
      <c r="I922" s="202">
        <f t="shared" si="88"/>
        <v>21059.941891143084</v>
      </c>
      <c r="J922" s="202">
        <f t="shared" si="89"/>
        <v>30099.90315190512</v>
      </c>
    </row>
    <row r="923" spans="1:10" x14ac:dyDescent="0.2">
      <c r="A923" s="228">
        <v>681.44548138670882</v>
      </c>
      <c r="B923" s="202">
        <f t="shared" si="84"/>
        <v>102216.82220800633</v>
      </c>
      <c r="C923" s="181">
        <f t="shared" si="85"/>
        <v>0</v>
      </c>
      <c r="D923" s="203">
        <v>5000</v>
      </c>
      <c r="E923" s="203">
        <v>120</v>
      </c>
      <c r="F923" s="203">
        <v>100</v>
      </c>
      <c r="G923" s="202">
        <f t="shared" si="86"/>
        <v>81773.457766405059</v>
      </c>
      <c r="H923" s="202">
        <f t="shared" si="87"/>
        <v>73144.548138670885</v>
      </c>
      <c r="I923" s="202">
        <f t="shared" si="88"/>
        <v>20443.364441601268</v>
      </c>
      <c r="J923" s="202">
        <f t="shared" si="89"/>
        <v>29072.274069335443</v>
      </c>
    </row>
    <row r="924" spans="1:10" x14ac:dyDescent="0.2">
      <c r="A924" s="228">
        <v>254.20566641455781</v>
      </c>
      <c r="B924" s="202">
        <f t="shared" si="84"/>
        <v>38130.849962183675</v>
      </c>
      <c r="C924" s="181">
        <f t="shared" si="85"/>
        <v>0</v>
      </c>
      <c r="D924" s="203">
        <v>5000</v>
      </c>
      <c r="E924" s="203">
        <v>120</v>
      </c>
      <c r="F924" s="203">
        <v>100</v>
      </c>
      <c r="G924" s="202">
        <f t="shared" si="86"/>
        <v>30504.679969746936</v>
      </c>
      <c r="H924" s="202">
        <f t="shared" si="87"/>
        <v>30420.566641455782</v>
      </c>
      <c r="I924" s="202">
        <f t="shared" si="88"/>
        <v>7626.1699924367385</v>
      </c>
      <c r="J924" s="202">
        <f t="shared" si="89"/>
        <v>7710.2833207278927</v>
      </c>
    </row>
    <row r="925" spans="1:10" x14ac:dyDescent="0.2">
      <c r="A925" s="228">
        <v>434.63542947295838</v>
      </c>
      <c r="B925" s="202">
        <f t="shared" si="84"/>
        <v>65195.31442094376</v>
      </c>
      <c r="C925" s="181">
        <f t="shared" si="85"/>
        <v>0</v>
      </c>
      <c r="D925" s="203">
        <v>5000</v>
      </c>
      <c r="E925" s="203">
        <v>120</v>
      </c>
      <c r="F925" s="203">
        <v>100</v>
      </c>
      <c r="G925" s="202">
        <f t="shared" si="86"/>
        <v>52156.251536755008</v>
      </c>
      <c r="H925" s="202">
        <f t="shared" si="87"/>
        <v>48463.542947295835</v>
      </c>
      <c r="I925" s="202">
        <f t="shared" si="88"/>
        <v>13039.062884188752</v>
      </c>
      <c r="J925" s="202">
        <f t="shared" si="89"/>
        <v>16731.771473647925</v>
      </c>
    </row>
    <row r="926" spans="1:10" x14ac:dyDescent="0.2">
      <c r="A926" s="228">
        <v>517.66315201188581</v>
      </c>
      <c r="B926" s="202">
        <f t="shared" si="84"/>
        <v>77649.472801782875</v>
      </c>
      <c r="C926" s="181">
        <f t="shared" si="85"/>
        <v>0</v>
      </c>
      <c r="D926" s="203">
        <v>5000</v>
      </c>
      <c r="E926" s="203">
        <v>120</v>
      </c>
      <c r="F926" s="203">
        <v>100</v>
      </c>
      <c r="G926" s="202">
        <f t="shared" si="86"/>
        <v>62119.578241426294</v>
      </c>
      <c r="H926" s="202">
        <f t="shared" si="87"/>
        <v>56766.315201188583</v>
      </c>
      <c r="I926" s="202">
        <f t="shared" si="88"/>
        <v>15529.894560356581</v>
      </c>
      <c r="J926" s="202">
        <f t="shared" si="89"/>
        <v>20883.157600594292</v>
      </c>
    </row>
    <row r="927" spans="1:10" x14ac:dyDescent="0.2">
      <c r="A927" s="228">
        <v>364.59586376538306</v>
      </c>
      <c r="B927" s="202">
        <f t="shared" si="84"/>
        <v>54689.379564807459</v>
      </c>
      <c r="C927" s="181">
        <f t="shared" si="85"/>
        <v>0</v>
      </c>
      <c r="D927" s="203">
        <v>5000</v>
      </c>
      <c r="E927" s="203">
        <v>120</v>
      </c>
      <c r="F927" s="203">
        <v>100</v>
      </c>
      <c r="G927" s="202">
        <f t="shared" si="86"/>
        <v>43751.503651845967</v>
      </c>
      <c r="H927" s="202">
        <f t="shared" si="87"/>
        <v>41459.586376538304</v>
      </c>
      <c r="I927" s="202">
        <f t="shared" si="88"/>
        <v>10937.875912961492</v>
      </c>
      <c r="J927" s="202">
        <f t="shared" si="89"/>
        <v>13229.793188269156</v>
      </c>
    </row>
    <row r="928" spans="1:10" x14ac:dyDescent="0.2">
      <c r="A928" s="228">
        <v>562.68230479335523</v>
      </c>
      <c r="B928" s="202">
        <f t="shared" si="84"/>
        <v>84402.345719003279</v>
      </c>
      <c r="C928" s="181">
        <f t="shared" si="85"/>
        <v>0</v>
      </c>
      <c r="D928" s="203">
        <v>5000</v>
      </c>
      <c r="E928" s="203">
        <v>120</v>
      </c>
      <c r="F928" s="203">
        <v>100</v>
      </c>
      <c r="G928" s="202">
        <f t="shared" si="86"/>
        <v>67521.876575202623</v>
      </c>
      <c r="H928" s="202">
        <f t="shared" si="87"/>
        <v>61268.230479335522</v>
      </c>
      <c r="I928" s="202">
        <f t="shared" si="88"/>
        <v>16880.469143800656</v>
      </c>
      <c r="J928" s="202">
        <f t="shared" si="89"/>
        <v>23134.115239667757</v>
      </c>
    </row>
    <row r="929" spans="1:10" x14ac:dyDescent="0.2">
      <c r="A929" s="228">
        <v>401.49666192079741</v>
      </c>
      <c r="B929" s="202">
        <f t="shared" si="84"/>
        <v>60224.499288119609</v>
      </c>
      <c r="C929" s="181">
        <f t="shared" si="85"/>
        <v>0</v>
      </c>
      <c r="D929" s="203">
        <v>5000</v>
      </c>
      <c r="E929" s="203">
        <v>120</v>
      </c>
      <c r="F929" s="203">
        <v>100</v>
      </c>
      <c r="G929" s="202">
        <f t="shared" si="86"/>
        <v>48179.599430495691</v>
      </c>
      <c r="H929" s="202">
        <f t="shared" si="87"/>
        <v>45149.666192079741</v>
      </c>
      <c r="I929" s="202">
        <f t="shared" si="88"/>
        <v>12044.899857623917</v>
      </c>
      <c r="J929" s="202">
        <f t="shared" si="89"/>
        <v>15074.833096039867</v>
      </c>
    </row>
    <row r="930" spans="1:10" x14ac:dyDescent="0.2">
      <c r="A930" s="228">
        <v>354.39690284170064</v>
      </c>
      <c r="B930" s="202">
        <f t="shared" si="84"/>
        <v>53159.535426255097</v>
      </c>
      <c r="C930" s="181">
        <f t="shared" si="85"/>
        <v>0</v>
      </c>
      <c r="D930" s="203">
        <v>5000</v>
      </c>
      <c r="E930" s="203">
        <v>120</v>
      </c>
      <c r="F930" s="203">
        <v>100</v>
      </c>
      <c r="G930" s="202">
        <f t="shared" si="86"/>
        <v>42527.628341004078</v>
      </c>
      <c r="H930" s="202">
        <f t="shared" si="87"/>
        <v>40439.690284170065</v>
      </c>
      <c r="I930" s="202">
        <f t="shared" si="88"/>
        <v>10631.907085251019</v>
      </c>
      <c r="J930" s="202">
        <f t="shared" si="89"/>
        <v>12719.845142085032</v>
      </c>
    </row>
    <row r="931" spans="1:10" x14ac:dyDescent="0.2">
      <c r="A931" s="228">
        <v>748.74606046301597</v>
      </c>
      <c r="B931" s="202">
        <f t="shared" si="84"/>
        <v>112311.90906945239</v>
      </c>
      <c r="C931" s="181">
        <f t="shared" si="85"/>
        <v>0</v>
      </c>
      <c r="D931" s="203">
        <v>5000</v>
      </c>
      <c r="E931" s="203">
        <v>120</v>
      </c>
      <c r="F931" s="203">
        <v>100</v>
      </c>
      <c r="G931" s="202">
        <f t="shared" si="86"/>
        <v>89849.527255561916</v>
      </c>
      <c r="H931" s="202">
        <f t="shared" si="87"/>
        <v>79874.606046301604</v>
      </c>
      <c r="I931" s="202">
        <f t="shared" si="88"/>
        <v>22462.381813890475</v>
      </c>
      <c r="J931" s="202">
        <f t="shared" si="89"/>
        <v>32437.303023150787</v>
      </c>
    </row>
    <row r="932" spans="1:10" x14ac:dyDescent="0.2">
      <c r="A932" s="228">
        <v>375.03820190906441</v>
      </c>
      <c r="B932" s="202">
        <f t="shared" si="84"/>
        <v>56255.730286359663</v>
      </c>
      <c r="C932" s="181">
        <f t="shared" si="85"/>
        <v>0</v>
      </c>
      <c r="D932" s="203">
        <v>5000</v>
      </c>
      <c r="E932" s="203">
        <v>120</v>
      </c>
      <c r="F932" s="203">
        <v>100</v>
      </c>
      <c r="G932" s="202">
        <f t="shared" si="86"/>
        <v>45004.584229087726</v>
      </c>
      <c r="H932" s="202">
        <f t="shared" si="87"/>
        <v>42503.820190906445</v>
      </c>
      <c r="I932" s="202">
        <f t="shared" si="88"/>
        <v>11251.146057271937</v>
      </c>
      <c r="J932" s="202">
        <f t="shared" si="89"/>
        <v>13751.910095453219</v>
      </c>
    </row>
    <row r="933" spans="1:10" x14ac:dyDescent="0.2">
      <c r="A933" s="228">
        <v>267.05948564552676</v>
      </c>
      <c r="B933" s="202">
        <f t="shared" si="84"/>
        <v>40058.922846829017</v>
      </c>
      <c r="C933" s="181">
        <f t="shared" si="85"/>
        <v>0</v>
      </c>
      <c r="D933" s="203">
        <v>5000</v>
      </c>
      <c r="E933" s="203">
        <v>120</v>
      </c>
      <c r="F933" s="203">
        <v>100</v>
      </c>
      <c r="G933" s="202">
        <f t="shared" si="86"/>
        <v>32047.138277463211</v>
      </c>
      <c r="H933" s="202">
        <f t="shared" si="87"/>
        <v>31705.948564552677</v>
      </c>
      <c r="I933" s="202">
        <f t="shared" si="88"/>
        <v>8011.7845693658055</v>
      </c>
      <c r="J933" s="202">
        <f t="shared" si="89"/>
        <v>8352.9742822763401</v>
      </c>
    </row>
    <row r="934" spans="1:10" x14ac:dyDescent="0.2">
      <c r="A934" s="228">
        <v>468.77524436860125</v>
      </c>
      <c r="B934" s="202">
        <f t="shared" si="84"/>
        <v>70316.286655290183</v>
      </c>
      <c r="C934" s="181">
        <f t="shared" si="85"/>
        <v>0</v>
      </c>
      <c r="D934" s="203">
        <v>5000</v>
      </c>
      <c r="E934" s="203">
        <v>120</v>
      </c>
      <c r="F934" s="203">
        <v>100</v>
      </c>
      <c r="G934" s="202">
        <f t="shared" si="86"/>
        <v>56253.02932423215</v>
      </c>
      <c r="H934" s="202">
        <f t="shared" si="87"/>
        <v>51877.524436860127</v>
      </c>
      <c r="I934" s="202">
        <f t="shared" si="88"/>
        <v>14063.257331058034</v>
      </c>
      <c r="J934" s="202">
        <f t="shared" si="89"/>
        <v>18438.762218430056</v>
      </c>
    </row>
    <row r="935" spans="1:10" x14ac:dyDescent="0.2">
      <c r="A935" s="228">
        <v>705.53210308101598</v>
      </c>
      <c r="B935" s="202">
        <f t="shared" si="84"/>
        <v>105829.8154621524</v>
      </c>
      <c r="C935" s="181">
        <f t="shared" si="85"/>
        <v>0</v>
      </c>
      <c r="D935" s="203">
        <v>5000</v>
      </c>
      <c r="E935" s="203">
        <v>120</v>
      </c>
      <c r="F935" s="203">
        <v>100</v>
      </c>
      <c r="G935" s="202">
        <f t="shared" si="86"/>
        <v>84663.852369721921</v>
      </c>
      <c r="H935" s="202">
        <f t="shared" si="87"/>
        <v>75553.210308101596</v>
      </c>
      <c r="I935" s="202">
        <f t="shared" si="88"/>
        <v>21165.96309243048</v>
      </c>
      <c r="J935" s="202">
        <f t="shared" si="89"/>
        <v>30276.605154050805</v>
      </c>
    </row>
    <row r="936" spans="1:10" x14ac:dyDescent="0.2">
      <c r="A936" s="228">
        <v>678.05648263453338</v>
      </c>
      <c r="B936" s="202">
        <f t="shared" si="84"/>
        <v>101708.47239518001</v>
      </c>
      <c r="C936" s="181">
        <f t="shared" si="85"/>
        <v>0</v>
      </c>
      <c r="D936" s="203">
        <v>5000</v>
      </c>
      <c r="E936" s="203">
        <v>120</v>
      </c>
      <c r="F936" s="203">
        <v>100</v>
      </c>
      <c r="G936" s="202">
        <f t="shared" si="86"/>
        <v>81366.777916144012</v>
      </c>
      <c r="H936" s="202">
        <f t="shared" si="87"/>
        <v>72805.648263453331</v>
      </c>
      <c r="I936" s="202">
        <f t="shared" si="88"/>
        <v>20341.694479035999</v>
      </c>
      <c r="J936" s="202">
        <f t="shared" si="89"/>
        <v>28902.82413172668</v>
      </c>
    </row>
    <row r="937" spans="1:10" x14ac:dyDescent="0.2">
      <c r="A937" s="228">
        <v>295.30363860321398</v>
      </c>
      <c r="B937" s="202">
        <f t="shared" si="84"/>
        <v>44295.545790482094</v>
      </c>
      <c r="C937" s="181">
        <f t="shared" si="85"/>
        <v>0</v>
      </c>
      <c r="D937" s="203">
        <v>5000</v>
      </c>
      <c r="E937" s="203">
        <v>120</v>
      </c>
      <c r="F937" s="203">
        <v>100</v>
      </c>
      <c r="G937" s="202">
        <f t="shared" si="86"/>
        <v>35436.436632385681</v>
      </c>
      <c r="H937" s="202">
        <f t="shared" si="87"/>
        <v>34530.363860321399</v>
      </c>
      <c r="I937" s="202">
        <f t="shared" si="88"/>
        <v>8859.109158096413</v>
      </c>
      <c r="J937" s="202">
        <f t="shared" si="89"/>
        <v>9765.1819301606956</v>
      </c>
    </row>
    <row r="938" spans="1:10" x14ac:dyDescent="0.2">
      <c r="A938" s="228">
        <v>568.2540042178025</v>
      </c>
      <c r="B938" s="202">
        <f t="shared" si="84"/>
        <v>85238.100632670379</v>
      </c>
      <c r="C938" s="181">
        <f t="shared" si="85"/>
        <v>0</v>
      </c>
      <c r="D938" s="203">
        <v>5000</v>
      </c>
      <c r="E938" s="203">
        <v>120</v>
      </c>
      <c r="F938" s="203">
        <v>100</v>
      </c>
      <c r="G938" s="202">
        <f t="shared" si="86"/>
        <v>68190.4805061363</v>
      </c>
      <c r="H938" s="202">
        <f t="shared" si="87"/>
        <v>61825.40042178025</v>
      </c>
      <c r="I938" s="202">
        <f t="shared" si="88"/>
        <v>17047.620126534079</v>
      </c>
      <c r="J938" s="202">
        <f t="shared" si="89"/>
        <v>23412.700210890129</v>
      </c>
    </row>
    <row r="939" spans="1:10" x14ac:dyDescent="0.2">
      <c r="A939" s="228">
        <v>445.0488886074391</v>
      </c>
      <c r="B939" s="202">
        <f t="shared" si="84"/>
        <v>66757.333291115865</v>
      </c>
      <c r="C939" s="181">
        <f t="shared" si="85"/>
        <v>0</v>
      </c>
      <c r="D939" s="203">
        <v>5000</v>
      </c>
      <c r="E939" s="203">
        <v>120</v>
      </c>
      <c r="F939" s="203">
        <v>100</v>
      </c>
      <c r="G939" s="202">
        <f t="shared" si="86"/>
        <v>53405.866632892692</v>
      </c>
      <c r="H939" s="202">
        <f t="shared" si="87"/>
        <v>49504.888860743908</v>
      </c>
      <c r="I939" s="202">
        <f t="shared" si="88"/>
        <v>13351.466658223173</v>
      </c>
      <c r="J939" s="202">
        <f t="shared" si="89"/>
        <v>17252.444430371957</v>
      </c>
    </row>
    <row r="940" spans="1:10" x14ac:dyDescent="0.2">
      <c r="A940" s="228">
        <v>336.67082522840741</v>
      </c>
      <c r="B940" s="202">
        <f t="shared" si="84"/>
        <v>50500.623784261108</v>
      </c>
      <c r="C940" s="181">
        <f t="shared" si="85"/>
        <v>0</v>
      </c>
      <c r="D940" s="203">
        <v>5000</v>
      </c>
      <c r="E940" s="203">
        <v>120</v>
      </c>
      <c r="F940" s="203">
        <v>100</v>
      </c>
      <c r="G940" s="202">
        <f t="shared" si="86"/>
        <v>40400.499027408892</v>
      </c>
      <c r="H940" s="202">
        <f t="shared" si="87"/>
        <v>38667.082522840741</v>
      </c>
      <c r="I940" s="202">
        <f t="shared" si="88"/>
        <v>10100.124756852216</v>
      </c>
      <c r="J940" s="202">
        <f t="shared" si="89"/>
        <v>11833.541261420367</v>
      </c>
    </row>
    <row r="941" spans="1:10" x14ac:dyDescent="0.2">
      <c r="A941" s="228">
        <v>426.55961384370903</v>
      </c>
      <c r="B941" s="202">
        <f t="shared" si="84"/>
        <v>63983.942076556355</v>
      </c>
      <c r="C941" s="181">
        <f t="shared" si="85"/>
        <v>0</v>
      </c>
      <c r="D941" s="203">
        <v>5000</v>
      </c>
      <c r="E941" s="203">
        <v>120</v>
      </c>
      <c r="F941" s="203">
        <v>100</v>
      </c>
      <c r="G941" s="202">
        <f t="shared" si="86"/>
        <v>51187.153661245087</v>
      </c>
      <c r="H941" s="202">
        <f t="shared" si="87"/>
        <v>47655.961384370901</v>
      </c>
      <c r="I941" s="202">
        <f t="shared" si="88"/>
        <v>12796.788415311268</v>
      </c>
      <c r="J941" s="202">
        <f t="shared" si="89"/>
        <v>16327.980692185454</v>
      </c>
    </row>
    <row r="942" spans="1:10" x14ac:dyDescent="0.2">
      <c r="A942" s="228">
        <v>387.42987121801355</v>
      </c>
      <c r="B942" s="202">
        <f t="shared" si="84"/>
        <v>58114.480682702029</v>
      </c>
      <c r="C942" s="181">
        <f t="shared" si="85"/>
        <v>0</v>
      </c>
      <c r="D942" s="203">
        <v>5000</v>
      </c>
      <c r="E942" s="203">
        <v>120</v>
      </c>
      <c r="F942" s="203">
        <v>100</v>
      </c>
      <c r="G942" s="202">
        <f t="shared" si="86"/>
        <v>46491.584546161626</v>
      </c>
      <c r="H942" s="202">
        <f t="shared" si="87"/>
        <v>43742.987121801358</v>
      </c>
      <c r="I942" s="202">
        <f t="shared" si="88"/>
        <v>11622.896136540403</v>
      </c>
      <c r="J942" s="202">
        <f t="shared" si="89"/>
        <v>14371.493560900672</v>
      </c>
    </row>
    <row r="943" spans="1:10" x14ac:dyDescent="0.2">
      <c r="A943" s="228">
        <v>333.8455611531835</v>
      </c>
      <c r="B943" s="202">
        <f t="shared" si="84"/>
        <v>50076.834172977527</v>
      </c>
      <c r="C943" s="181">
        <f t="shared" si="85"/>
        <v>0</v>
      </c>
      <c r="D943" s="203">
        <v>5000</v>
      </c>
      <c r="E943" s="203">
        <v>120</v>
      </c>
      <c r="F943" s="203">
        <v>100</v>
      </c>
      <c r="G943" s="202">
        <f t="shared" si="86"/>
        <v>40061.467338382019</v>
      </c>
      <c r="H943" s="202">
        <f t="shared" si="87"/>
        <v>38384.556115318352</v>
      </c>
      <c r="I943" s="202">
        <f t="shared" si="88"/>
        <v>10015.366834595508</v>
      </c>
      <c r="J943" s="202">
        <f t="shared" si="89"/>
        <v>11692.278057659176</v>
      </c>
    </row>
    <row r="944" spans="1:10" x14ac:dyDescent="0.2">
      <c r="A944" s="228">
        <v>342.34630155486349</v>
      </c>
      <c r="B944" s="202">
        <f t="shared" si="84"/>
        <v>51351.945233229526</v>
      </c>
      <c r="C944" s="181">
        <f t="shared" si="85"/>
        <v>0</v>
      </c>
      <c r="D944" s="203">
        <v>5000</v>
      </c>
      <c r="E944" s="203">
        <v>120</v>
      </c>
      <c r="F944" s="203">
        <v>100</v>
      </c>
      <c r="G944" s="202">
        <f t="shared" si="86"/>
        <v>41081.556186583621</v>
      </c>
      <c r="H944" s="202">
        <f t="shared" si="87"/>
        <v>39234.630155486346</v>
      </c>
      <c r="I944" s="202">
        <f t="shared" si="88"/>
        <v>10270.389046645905</v>
      </c>
      <c r="J944" s="202">
        <f t="shared" si="89"/>
        <v>12117.31507774318</v>
      </c>
    </row>
    <row r="945" spans="1:10" x14ac:dyDescent="0.2">
      <c r="A945" s="228">
        <v>414.29023259053486</v>
      </c>
      <c r="B945" s="202">
        <f t="shared" si="84"/>
        <v>62143.53488858023</v>
      </c>
      <c r="C945" s="181">
        <f t="shared" si="85"/>
        <v>0</v>
      </c>
      <c r="D945" s="203">
        <v>5000</v>
      </c>
      <c r="E945" s="203">
        <v>120</v>
      </c>
      <c r="F945" s="203">
        <v>100</v>
      </c>
      <c r="G945" s="202">
        <f t="shared" si="86"/>
        <v>49714.82791086418</v>
      </c>
      <c r="H945" s="202">
        <f t="shared" si="87"/>
        <v>46429.023259053487</v>
      </c>
      <c r="I945" s="202">
        <f t="shared" si="88"/>
        <v>12428.70697771605</v>
      </c>
      <c r="J945" s="202">
        <f t="shared" si="89"/>
        <v>15714.511629526743</v>
      </c>
    </row>
    <row r="946" spans="1:10" x14ac:dyDescent="0.2">
      <c r="A946" s="228">
        <v>575.9391491189316</v>
      </c>
      <c r="B946" s="202">
        <f t="shared" si="84"/>
        <v>86390.872367839736</v>
      </c>
      <c r="C946" s="181">
        <f t="shared" si="85"/>
        <v>0</v>
      </c>
      <c r="D946" s="203">
        <v>5000</v>
      </c>
      <c r="E946" s="203">
        <v>120</v>
      </c>
      <c r="F946" s="203">
        <v>100</v>
      </c>
      <c r="G946" s="202">
        <f t="shared" si="86"/>
        <v>69112.697894271798</v>
      </c>
      <c r="H946" s="202">
        <f t="shared" si="87"/>
        <v>62593.91491189316</v>
      </c>
      <c r="I946" s="202">
        <f t="shared" si="88"/>
        <v>17278.174473567939</v>
      </c>
      <c r="J946" s="202">
        <f t="shared" si="89"/>
        <v>23796.957455946576</v>
      </c>
    </row>
    <row r="947" spans="1:10" x14ac:dyDescent="0.2">
      <c r="A947" s="228">
        <v>609.27924188286033</v>
      </c>
      <c r="B947" s="202">
        <f t="shared" si="84"/>
        <v>91391.886282429055</v>
      </c>
      <c r="C947" s="181">
        <f t="shared" si="85"/>
        <v>0</v>
      </c>
      <c r="D947" s="203">
        <v>5000</v>
      </c>
      <c r="E947" s="203">
        <v>120</v>
      </c>
      <c r="F947" s="203">
        <v>100</v>
      </c>
      <c r="G947" s="202">
        <f t="shared" si="86"/>
        <v>73113.509025943233</v>
      </c>
      <c r="H947" s="202">
        <f t="shared" si="87"/>
        <v>65927.924188286037</v>
      </c>
      <c r="I947" s="202">
        <f t="shared" si="88"/>
        <v>18278.377256485823</v>
      </c>
      <c r="J947" s="202">
        <f t="shared" si="89"/>
        <v>25463.962094143018</v>
      </c>
    </row>
    <row r="948" spans="1:10" x14ac:dyDescent="0.2">
      <c r="A948" s="228">
        <v>556.21832523318869</v>
      </c>
      <c r="B948" s="202">
        <f t="shared" si="84"/>
        <v>83432.748784978307</v>
      </c>
      <c r="C948" s="181">
        <f t="shared" si="85"/>
        <v>0</v>
      </c>
      <c r="D948" s="203">
        <v>5000</v>
      </c>
      <c r="E948" s="203">
        <v>120</v>
      </c>
      <c r="F948" s="203">
        <v>100</v>
      </c>
      <c r="G948" s="202">
        <f t="shared" si="86"/>
        <v>66746.199027982642</v>
      </c>
      <c r="H948" s="202">
        <f t="shared" si="87"/>
        <v>60621.832523318866</v>
      </c>
      <c r="I948" s="202">
        <f t="shared" si="88"/>
        <v>16686.549756995664</v>
      </c>
      <c r="J948" s="202">
        <f t="shared" si="89"/>
        <v>22810.91626165944</v>
      </c>
    </row>
    <row r="949" spans="1:10" x14ac:dyDescent="0.2">
      <c r="A949" s="228">
        <v>361.39219420095543</v>
      </c>
      <c r="B949" s="202">
        <f t="shared" si="84"/>
        <v>54208.829130143313</v>
      </c>
      <c r="C949" s="181">
        <f t="shared" si="85"/>
        <v>0</v>
      </c>
      <c r="D949" s="203">
        <v>5000</v>
      </c>
      <c r="E949" s="203">
        <v>120</v>
      </c>
      <c r="F949" s="203">
        <v>100</v>
      </c>
      <c r="G949" s="202">
        <f t="shared" si="86"/>
        <v>43367.06330411465</v>
      </c>
      <c r="H949" s="202">
        <f t="shared" si="87"/>
        <v>41139.219420095542</v>
      </c>
      <c r="I949" s="202">
        <f t="shared" si="88"/>
        <v>10841.765826028663</v>
      </c>
      <c r="J949" s="202">
        <f t="shared" si="89"/>
        <v>13069.609710047771</v>
      </c>
    </row>
    <row r="950" spans="1:10" x14ac:dyDescent="0.2">
      <c r="A950" s="228">
        <v>718.60793545777346</v>
      </c>
      <c r="B950" s="202">
        <f t="shared" si="84"/>
        <v>107791.19031866602</v>
      </c>
      <c r="C950" s="181">
        <f t="shared" si="85"/>
        <v>0</v>
      </c>
      <c r="D950" s="203">
        <v>5000</v>
      </c>
      <c r="E950" s="203">
        <v>120</v>
      </c>
      <c r="F950" s="203">
        <v>100</v>
      </c>
      <c r="G950" s="202">
        <f t="shared" si="86"/>
        <v>86232.95225493281</v>
      </c>
      <c r="H950" s="202">
        <f t="shared" si="87"/>
        <v>76860.793545777342</v>
      </c>
      <c r="I950" s="202">
        <f t="shared" si="88"/>
        <v>21558.23806373321</v>
      </c>
      <c r="J950" s="202">
        <f t="shared" si="89"/>
        <v>30930.396772888678</v>
      </c>
    </row>
    <row r="951" spans="1:10" x14ac:dyDescent="0.2">
      <c r="A951" s="228">
        <v>243.57123879882099</v>
      </c>
      <c r="B951" s="202">
        <f t="shared" si="84"/>
        <v>36535.685819823149</v>
      </c>
      <c r="C951" s="181">
        <f t="shared" si="85"/>
        <v>0</v>
      </c>
      <c r="D951" s="203">
        <v>5000</v>
      </c>
      <c r="E951" s="203">
        <v>120</v>
      </c>
      <c r="F951" s="203">
        <v>100</v>
      </c>
      <c r="G951" s="202">
        <f t="shared" si="86"/>
        <v>29228.548655858518</v>
      </c>
      <c r="H951" s="202">
        <f t="shared" si="87"/>
        <v>29357.1238798821</v>
      </c>
      <c r="I951" s="202">
        <f t="shared" si="88"/>
        <v>7307.1371639646313</v>
      </c>
      <c r="J951" s="202">
        <f t="shared" si="89"/>
        <v>7178.5619399410498</v>
      </c>
    </row>
    <row r="952" spans="1:10" x14ac:dyDescent="0.2">
      <c r="A952" s="228">
        <v>501.81049178438747</v>
      </c>
      <c r="B952" s="202">
        <f t="shared" si="84"/>
        <v>75271.573767658119</v>
      </c>
      <c r="C952" s="181">
        <f t="shared" si="85"/>
        <v>0</v>
      </c>
      <c r="D952" s="203">
        <v>5000</v>
      </c>
      <c r="E952" s="203">
        <v>120</v>
      </c>
      <c r="F952" s="203">
        <v>100</v>
      </c>
      <c r="G952" s="202">
        <f t="shared" si="86"/>
        <v>60217.259014126495</v>
      </c>
      <c r="H952" s="202">
        <f t="shared" si="87"/>
        <v>55181.049178438749</v>
      </c>
      <c r="I952" s="202">
        <f t="shared" si="88"/>
        <v>15054.314753531624</v>
      </c>
      <c r="J952" s="202">
        <f t="shared" si="89"/>
        <v>20090.524589219371</v>
      </c>
    </row>
    <row r="953" spans="1:10" x14ac:dyDescent="0.2">
      <c r="A953" s="228">
        <v>328.93542020066428</v>
      </c>
      <c r="B953" s="202">
        <f t="shared" si="84"/>
        <v>49340.313030099642</v>
      </c>
      <c r="C953" s="181">
        <f t="shared" si="85"/>
        <v>0</v>
      </c>
      <c r="D953" s="203">
        <v>5000</v>
      </c>
      <c r="E953" s="203">
        <v>120</v>
      </c>
      <c r="F953" s="203">
        <v>100</v>
      </c>
      <c r="G953" s="202">
        <f t="shared" si="86"/>
        <v>39472.250424079713</v>
      </c>
      <c r="H953" s="202">
        <f t="shared" si="87"/>
        <v>37893.54202006643</v>
      </c>
      <c r="I953" s="202">
        <f t="shared" si="88"/>
        <v>9868.0626060199284</v>
      </c>
      <c r="J953" s="202">
        <f t="shared" si="89"/>
        <v>11446.771010033211</v>
      </c>
    </row>
    <row r="954" spans="1:10" x14ac:dyDescent="0.2">
      <c r="A954" s="228">
        <v>617.60731256455529</v>
      </c>
      <c r="B954" s="202">
        <f t="shared" si="84"/>
        <v>92641.096884683298</v>
      </c>
      <c r="C954" s="181">
        <f t="shared" si="85"/>
        <v>0</v>
      </c>
      <c r="D954" s="203">
        <v>5000</v>
      </c>
      <c r="E954" s="203">
        <v>120</v>
      </c>
      <c r="F954" s="203">
        <v>100</v>
      </c>
      <c r="G954" s="202">
        <f t="shared" si="86"/>
        <v>74112.877507746627</v>
      </c>
      <c r="H954" s="202">
        <f t="shared" si="87"/>
        <v>66760.731256455532</v>
      </c>
      <c r="I954" s="202">
        <f t="shared" si="88"/>
        <v>18528.219376936671</v>
      </c>
      <c r="J954" s="202">
        <f t="shared" si="89"/>
        <v>25880.365628227766</v>
      </c>
    </row>
    <row r="955" spans="1:10" x14ac:dyDescent="0.2">
      <c r="A955" s="228">
        <v>726.10227247984255</v>
      </c>
      <c r="B955" s="202">
        <f t="shared" si="84"/>
        <v>108915.34087197638</v>
      </c>
      <c r="C955" s="181">
        <f t="shared" si="85"/>
        <v>0</v>
      </c>
      <c r="D955" s="203">
        <v>5000</v>
      </c>
      <c r="E955" s="203">
        <v>120</v>
      </c>
      <c r="F955" s="203">
        <v>100</v>
      </c>
      <c r="G955" s="202">
        <f t="shared" si="86"/>
        <v>87132.272697581109</v>
      </c>
      <c r="H955" s="202">
        <f t="shared" si="87"/>
        <v>77610.22724798425</v>
      </c>
      <c r="I955" s="202">
        <f t="shared" si="88"/>
        <v>21783.068174395274</v>
      </c>
      <c r="J955" s="202">
        <f t="shared" si="89"/>
        <v>31305.113623992132</v>
      </c>
    </row>
    <row r="956" spans="1:10" x14ac:dyDescent="0.2">
      <c r="A956" s="228">
        <v>200.89356871363407</v>
      </c>
      <c r="B956" s="202">
        <f t="shared" si="84"/>
        <v>30134.035307045109</v>
      </c>
      <c r="C956" s="181">
        <f t="shared" si="85"/>
        <v>0</v>
      </c>
      <c r="D956" s="203">
        <v>5000</v>
      </c>
      <c r="E956" s="203">
        <v>120</v>
      </c>
      <c r="F956" s="203">
        <v>100</v>
      </c>
      <c r="G956" s="202">
        <f t="shared" si="86"/>
        <v>24107.228245636088</v>
      </c>
      <c r="H956" s="202">
        <f t="shared" si="87"/>
        <v>25089.356871363409</v>
      </c>
      <c r="I956" s="202">
        <f t="shared" si="88"/>
        <v>6026.8070614090211</v>
      </c>
      <c r="J956" s="202">
        <f t="shared" si="89"/>
        <v>5044.6784356817006</v>
      </c>
    </row>
    <row r="957" spans="1:10" x14ac:dyDescent="0.2">
      <c r="A957" s="228">
        <v>218.20937004788283</v>
      </c>
      <c r="B957" s="202">
        <f t="shared" si="84"/>
        <v>32731.405507182426</v>
      </c>
      <c r="C957" s="181">
        <f t="shared" si="85"/>
        <v>0</v>
      </c>
      <c r="D957" s="203">
        <v>5000</v>
      </c>
      <c r="E957" s="203">
        <v>120</v>
      </c>
      <c r="F957" s="203">
        <v>100</v>
      </c>
      <c r="G957" s="202">
        <f t="shared" si="86"/>
        <v>26185.124405745941</v>
      </c>
      <c r="H957" s="202">
        <f t="shared" si="87"/>
        <v>26820.937004788284</v>
      </c>
      <c r="I957" s="202">
        <f t="shared" si="88"/>
        <v>6546.2811014364852</v>
      </c>
      <c r="J957" s="202">
        <f t="shared" si="89"/>
        <v>5910.468502394142</v>
      </c>
    </row>
    <row r="958" spans="1:10" x14ac:dyDescent="0.2">
      <c r="A958" s="228">
        <v>244.88239476684592</v>
      </c>
      <c r="B958" s="202">
        <f t="shared" si="84"/>
        <v>36732.359215026889</v>
      </c>
      <c r="C958" s="181">
        <f t="shared" si="85"/>
        <v>0</v>
      </c>
      <c r="D958" s="203">
        <v>5000</v>
      </c>
      <c r="E958" s="203">
        <v>120</v>
      </c>
      <c r="F958" s="203">
        <v>100</v>
      </c>
      <c r="G958" s="202">
        <f t="shared" si="86"/>
        <v>29385.887372021509</v>
      </c>
      <c r="H958" s="202">
        <f t="shared" si="87"/>
        <v>29488.239476684594</v>
      </c>
      <c r="I958" s="202">
        <f t="shared" si="88"/>
        <v>7346.4718430053799</v>
      </c>
      <c r="J958" s="202">
        <f t="shared" si="89"/>
        <v>7244.119738342295</v>
      </c>
    </row>
    <row r="959" spans="1:10" x14ac:dyDescent="0.2">
      <c r="A959" s="228">
        <v>338.40884637944811</v>
      </c>
      <c r="B959" s="202">
        <f t="shared" si="84"/>
        <v>50761.326956917219</v>
      </c>
      <c r="C959" s="181">
        <f t="shared" si="85"/>
        <v>0</v>
      </c>
      <c r="D959" s="203">
        <v>5000</v>
      </c>
      <c r="E959" s="203">
        <v>120</v>
      </c>
      <c r="F959" s="203">
        <v>100</v>
      </c>
      <c r="G959" s="202">
        <f t="shared" si="86"/>
        <v>40609.061565533775</v>
      </c>
      <c r="H959" s="202">
        <f t="shared" si="87"/>
        <v>38840.884637944808</v>
      </c>
      <c r="I959" s="202">
        <f t="shared" si="88"/>
        <v>10152.265391383444</v>
      </c>
      <c r="J959" s="202">
        <f t="shared" si="89"/>
        <v>11920.442318972411</v>
      </c>
    </row>
    <row r="960" spans="1:10" x14ac:dyDescent="0.2">
      <c r="A960" s="228">
        <v>237.48109938459521</v>
      </c>
      <c r="B960" s="202">
        <f t="shared" si="84"/>
        <v>35622.164907689279</v>
      </c>
      <c r="C960" s="181">
        <f t="shared" si="85"/>
        <v>0</v>
      </c>
      <c r="D960" s="203">
        <v>5000</v>
      </c>
      <c r="E960" s="203">
        <v>120</v>
      </c>
      <c r="F960" s="203">
        <v>100</v>
      </c>
      <c r="G960" s="202">
        <f t="shared" si="86"/>
        <v>28497.731926151424</v>
      </c>
      <c r="H960" s="202">
        <f t="shared" si="87"/>
        <v>28748.109938459522</v>
      </c>
      <c r="I960" s="202">
        <f t="shared" si="88"/>
        <v>7124.4329815378551</v>
      </c>
      <c r="J960" s="202">
        <f t="shared" si="89"/>
        <v>6874.0549692297573</v>
      </c>
    </row>
    <row r="961" spans="1:10" x14ac:dyDescent="0.2">
      <c r="A961" s="228">
        <v>744.83735689187301</v>
      </c>
      <c r="B961" s="202">
        <f t="shared" si="84"/>
        <v>111725.60353378096</v>
      </c>
      <c r="C961" s="181">
        <f t="shared" si="85"/>
        <v>0</v>
      </c>
      <c r="D961" s="203">
        <v>5000</v>
      </c>
      <c r="E961" s="203">
        <v>120</v>
      </c>
      <c r="F961" s="203">
        <v>100</v>
      </c>
      <c r="G961" s="202">
        <f t="shared" si="86"/>
        <v>89380.482827024767</v>
      </c>
      <c r="H961" s="202">
        <f t="shared" si="87"/>
        <v>79483.735689187306</v>
      </c>
      <c r="I961" s="202">
        <f t="shared" si="88"/>
        <v>22345.120706756192</v>
      </c>
      <c r="J961" s="202">
        <f t="shared" si="89"/>
        <v>32241.867844593653</v>
      </c>
    </row>
    <row r="962" spans="1:10" x14ac:dyDescent="0.2">
      <c r="A962" s="228">
        <v>681.45728170939594</v>
      </c>
      <c r="B962" s="202">
        <f t="shared" si="84"/>
        <v>102218.59225640939</v>
      </c>
      <c r="C962" s="181">
        <f t="shared" si="85"/>
        <v>0</v>
      </c>
      <c r="D962" s="203">
        <v>5000</v>
      </c>
      <c r="E962" s="203">
        <v>120</v>
      </c>
      <c r="F962" s="203">
        <v>100</v>
      </c>
      <c r="G962" s="202">
        <f t="shared" si="86"/>
        <v>81774.873805127514</v>
      </c>
      <c r="H962" s="202">
        <f t="shared" si="87"/>
        <v>73145.72817093959</v>
      </c>
      <c r="I962" s="202">
        <f t="shared" si="88"/>
        <v>20443.718451281879</v>
      </c>
      <c r="J962" s="202">
        <f t="shared" si="89"/>
        <v>29072.864085469802</v>
      </c>
    </row>
    <row r="963" spans="1:10" x14ac:dyDescent="0.2">
      <c r="A963" s="228">
        <v>452.53368981766221</v>
      </c>
      <c r="B963" s="202">
        <f t="shared" si="84"/>
        <v>67880.053472649335</v>
      </c>
      <c r="C963" s="181">
        <f t="shared" si="85"/>
        <v>0</v>
      </c>
      <c r="D963" s="203">
        <v>5000</v>
      </c>
      <c r="E963" s="203">
        <v>120</v>
      </c>
      <c r="F963" s="203">
        <v>100</v>
      </c>
      <c r="G963" s="202">
        <f t="shared" si="86"/>
        <v>54304.042778119467</v>
      </c>
      <c r="H963" s="202">
        <f t="shared" si="87"/>
        <v>50253.368981766223</v>
      </c>
      <c r="I963" s="202">
        <f t="shared" si="88"/>
        <v>13576.010694529868</v>
      </c>
      <c r="J963" s="202">
        <f t="shared" si="89"/>
        <v>17626.684490883112</v>
      </c>
    </row>
    <row r="964" spans="1:10" x14ac:dyDescent="0.2">
      <c r="A964" s="228">
        <v>733.7247654487029</v>
      </c>
      <c r="B964" s="202">
        <f t="shared" si="84"/>
        <v>110058.71481730543</v>
      </c>
      <c r="C964" s="181">
        <f t="shared" si="85"/>
        <v>0</v>
      </c>
      <c r="D964" s="203">
        <v>5000</v>
      </c>
      <c r="E964" s="203">
        <v>120</v>
      </c>
      <c r="F964" s="203">
        <v>100</v>
      </c>
      <c r="G964" s="202">
        <f t="shared" si="86"/>
        <v>88046.971853844341</v>
      </c>
      <c r="H964" s="202">
        <f t="shared" si="87"/>
        <v>78372.476544870296</v>
      </c>
      <c r="I964" s="202">
        <f t="shared" si="88"/>
        <v>22011.742963461089</v>
      </c>
      <c r="J964" s="202">
        <f t="shared" si="89"/>
        <v>31686.238272435134</v>
      </c>
    </row>
    <row r="965" spans="1:10" x14ac:dyDescent="0.2">
      <c r="A965" s="228">
        <v>512.13289634889588</v>
      </c>
      <c r="B965" s="202">
        <f t="shared" si="84"/>
        <v>76819.93445233439</v>
      </c>
      <c r="C965" s="181">
        <f t="shared" si="85"/>
        <v>0</v>
      </c>
      <c r="D965" s="203">
        <v>5000</v>
      </c>
      <c r="E965" s="203">
        <v>120</v>
      </c>
      <c r="F965" s="203">
        <v>100</v>
      </c>
      <c r="G965" s="202">
        <f t="shared" si="86"/>
        <v>61455.947561867506</v>
      </c>
      <c r="H965" s="202">
        <f t="shared" si="87"/>
        <v>56213.289634889588</v>
      </c>
      <c r="I965" s="202">
        <f t="shared" si="88"/>
        <v>15363.986890466884</v>
      </c>
      <c r="J965" s="202">
        <f t="shared" si="89"/>
        <v>20606.644817444801</v>
      </c>
    </row>
    <row r="966" spans="1:10" x14ac:dyDescent="0.2">
      <c r="A966" s="228">
        <v>417.58893589376891</v>
      </c>
      <c r="B966" s="202">
        <f t="shared" si="84"/>
        <v>62638.340384065334</v>
      </c>
      <c r="C966" s="181">
        <f t="shared" si="85"/>
        <v>0</v>
      </c>
      <c r="D966" s="203">
        <v>5000</v>
      </c>
      <c r="E966" s="203">
        <v>120</v>
      </c>
      <c r="F966" s="203">
        <v>100</v>
      </c>
      <c r="G966" s="202">
        <f t="shared" si="86"/>
        <v>50110.672307252265</v>
      </c>
      <c r="H966" s="202">
        <f t="shared" si="87"/>
        <v>46758.893589376894</v>
      </c>
      <c r="I966" s="202">
        <f t="shared" si="88"/>
        <v>12527.668076813068</v>
      </c>
      <c r="J966" s="202">
        <f t="shared" si="89"/>
        <v>15879.44679468844</v>
      </c>
    </row>
    <row r="967" spans="1:10" x14ac:dyDescent="0.2">
      <c r="A967" s="228">
        <v>217.245566573574</v>
      </c>
      <c r="B967" s="202">
        <f t="shared" si="84"/>
        <v>32586.834986036098</v>
      </c>
      <c r="C967" s="181">
        <f t="shared" si="85"/>
        <v>0</v>
      </c>
      <c r="D967" s="203">
        <v>5000</v>
      </c>
      <c r="E967" s="203">
        <v>120</v>
      </c>
      <c r="F967" s="203">
        <v>100</v>
      </c>
      <c r="G967" s="202">
        <f t="shared" si="86"/>
        <v>26069.467988828881</v>
      </c>
      <c r="H967" s="202">
        <f t="shared" si="87"/>
        <v>26724.5566573574</v>
      </c>
      <c r="I967" s="202">
        <f t="shared" si="88"/>
        <v>6517.3669972072166</v>
      </c>
      <c r="J967" s="202">
        <f t="shared" si="89"/>
        <v>5862.278328678698</v>
      </c>
    </row>
    <row r="968" spans="1:10" x14ac:dyDescent="0.2">
      <c r="A968" s="228">
        <v>246.23740205831706</v>
      </c>
      <c r="B968" s="202">
        <f t="shared" si="84"/>
        <v>36935.610308747557</v>
      </c>
      <c r="C968" s="181">
        <f t="shared" si="85"/>
        <v>0</v>
      </c>
      <c r="D968" s="203">
        <v>5000</v>
      </c>
      <c r="E968" s="203">
        <v>120</v>
      </c>
      <c r="F968" s="203">
        <v>100</v>
      </c>
      <c r="G968" s="202">
        <f t="shared" si="86"/>
        <v>29548.488246998048</v>
      </c>
      <c r="H968" s="202">
        <f t="shared" si="87"/>
        <v>29623.740205831706</v>
      </c>
      <c r="I968" s="202">
        <f t="shared" si="88"/>
        <v>7387.1220617495092</v>
      </c>
      <c r="J968" s="202">
        <f t="shared" si="89"/>
        <v>7311.870102915851</v>
      </c>
    </row>
    <row r="969" spans="1:10" x14ac:dyDescent="0.2">
      <c r="A969" s="228">
        <v>312.01639413461851</v>
      </c>
      <c r="B969" s="202">
        <f t="shared" si="84"/>
        <v>46802.459120192776</v>
      </c>
      <c r="C969" s="181">
        <f t="shared" si="85"/>
        <v>0</v>
      </c>
      <c r="D969" s="203">
        <v>5000</v>
      </c>
      <c r="E969" s="203">
        <v>120</v>
      </c>
      <c r="F969" s="203">
        <v>100</v>
      </c>
      <c r="G969" s="202">
        <f t="shared" si="86"/>
        <v>37441.967296154224</v>
      </c>
      <c r="H969" s="202">
        <f t="shared" si="87"/>
        <v>36201.639413461846</v>
      </c>
      <c r="I969" s="202">
        <f t="shared" si="88"/>
        <v>9360.4918240385523</v>
      </c>
      <c r="J969" s="202">
        <f t="shared" si="89"/>
        <v>10600.81970673093</v>
      </c>
    </row>
    <row r="970" spans="1:10" x14ac:dyDescent="0.2">
      <c r="A970" s="228">
        <v>659.5362205335573</v>
      </c>
      <c r="B970" s="202">
        <f t="shared" si="84"/>
        <v>98930.433080033588</v>
      </c>
      <c r="C970" s="181">
        <f t="shared" si="85"/>
        <v>0</v>
      </c>
      <c r="D970" s="203">
        <v>5000</v>
      </c>
      <c r="E970" s="203">
        <v>120</v>
      </c>
      <c r="F970" s="203">
        <v>100</v>
      </c>
      <c r="G970" s="202">
        <f t="shared" si="86"/>
        <v>79144.346464026879</v>
      </c>
      <c r="H970" s="202">
        <f t="shared" si="87"/>
        <v>70953.622053355735</v>
      </c>
      <c r="I970" s="202">
        <f t="shared" si="88"/>
        <v>19786.086616006709</v>
      </c>
      <c r="J970" s="202">
        <f t="shared" si="89"/>
        <v>27976.811026677853</v>
      </c>
    </row>
    <row r="971" spans="1:10" x14ac:dyDescent="0.2">
      <c r="A971" s="228">
        <v>425.25850749819472</v>
      </c>
      <c r="B971" s="202">
        <f t="shared" si="84"/>
        <v>63788.776124729207</v>
      </c>
      <c r="C971" s="181">
        <f t="shared" si="85"/>
        <v>0</v>
      </c>
      <c r="D971" s="203">
        <v>5000</v>
      </c>
      <c r="E971" s="203">
        <v>120</v>
      </c>
      <c r="F971" s="203">
        <v>100</v>
      </c>
      <c r="G971" s="202">
        <f t="shared" si="86"/>
        <v>51031.020899783369</v>
      </c>
      <c r="H971" s="202">
        <f t="shared" si="87"/>
        <v>47525.850749819474</v>
      </c>
      <c r="I971" s="202">
        <f t="shared" si="88"/>
        <v>12757.755224945839</v>
      </c>
      <c r="J971" s="202">
        <f t="shared" si="89"/>
        <v>16262.925374909733</v>
      </c>
    </row>
    <row r="972" spans="1:10" x14ac:dyDescent="0.2">
      <c r="A972" s="228">
        <v>719.7355221583208</v>
      </c>
      <c r="B972" s="202">
        <f t="shared" si="84"/>
        <v>107960.32832374812</v>
      </c>
      <c r="C972" s="181">
        <f t="shared" si="85"/>
        <v>0</v>
      </c>
      <c r="D972" s="203">
        <v>5000</v>
      </c>
      <c r="E972" s="203">
        <v>120</v>
      </c>
      <c r="F972" s="203">
        <v>100</v>
      </c>
      <c r="G972" s="202">
        <f t="shared" si="86"/>
        <v>86368.262658998501</v>
      </c>
      <c r="H972" s="202">
        <f t="shared" si="87"/>
        <v>76973.552215832082</v>
      </c>
      <c r="I972" s="202">
        <f t="shared" si="88"/>
        <v>21592.065664749622</v>
      </c>
      <c r="J972" s="202">
        <f t="shared" si="89"/>
        <v>30986.776107916041</v>
      </c>
    </row>
    <row r="973" spans="1:10" x14ac:dyDescent="0.2">
      <c r="A973" s="228">
        <v>594.92091489719269</v>
      </c>
      <c r="B973" s="202">
        <f t="shared" ref="B973:B1011" si="90">A973*$B$4</f>
        <v>89238.137234578899</v>
      </c>
      <c r="C973" s="181">
        <f t="shared" ref="C973:C1011" si="91">$B$6</f>
        <v>0</v>
      </c>
      <c r="D973" s="203">
        <v>5000</v>
      </c>
      <c r="E973" s="203">
        <v>120</v>
      </c>
      <c r="F973" s="203">
        <v>100</v>
      </c>
      <c r="G973" s="202">
        <f t="shared" ref="G973:G1011" si="92">C973+ (E973*A973)</f>
        <v>71390.509787663119</v>
      </c>
      <c r="H973" s="202">
        <f t="shared" ref="H973:H1011" si="93">D973+(F973*A973)</f>
        <v>64492.091489719271</v>
      </c>
      <c r="I973" s="202">
        <f t="shared" ref="I973:I1011" si="94">B973-G973</f>
        <v>17847.62744691578</v>
      </c>
      <c r="J973" s="202">
        <f t="shared" ref="J973:J1011" si="95">B973-H973</f>
        <v>24746.045744859628</v>
      </c>
    </row>
    <row r="974" spans="1:10" x14ac:dyDescent="0.2">
      <c r="A974" s="228">
        <v>435.81667711763487</v>
      </c>
      <c r="B974" s="202">
        <f t="shared" si="90"/>
        <v>65372.501567645231</v>
      </c>
      <c r="C974" s="181">
        <f t="shared" si="91"/>
        <v>0</v>
      </c>
      <c r="D974" s="203">
        <v>5000</v>
      </c>
      <c r="E974" s="203">
        <v>120</v>
      </c>
      <c r="F974" s="203">
        <v>100</v>
      </c>
      <c r="G974" s="202">
        <f t="shared" si="92"/>
        <v>52298.001254116185</v>
      </c>
      <c r="H974" s="202">
        <f t="shared" si="93"/>
        <v>48581.66771176349</v>
      </c>
      <c r="I974" s="202">
        <f t="shared" si="94"/>
        <v>13074.500313529046</v>
      </c>
      <c r="J974" s="202">
        <f t="shared" si="95"/>
        <v>16790.833855881741</v>
      </c>
    </row>
    <row r="975" spans="1:10" x14ac:dyDescent="0.2">
      <c r="A975" s="228">
        <v>570.89231608942725</v>
      </c>
      <c r="B975" s="202">
        <f t="shared" si="90"/>
        <v>85633.847413414085</v>
      </c>
      <c r="C975" s="181">
        <f t="shared" si="91"/>
        <v>0</v>
      </c>
      <c r="D975" s="203">
        <v>5000</v>
      </c>
      <c r="E975" s="203">
        <v>120</v>
      </c>
      <c r="F975" s="203">
        <v>100</v>
      </c>
      <c r="G975" s="202">
        <f t="shared" si="92"/>
        <v>68507.077930731277</v>
      </c>
      <c r="H975" s="202">
        <f t="shared" si="93"/>
        <v>62089.231608942726</v>
      </c>
      <c r="I975" s="202">
        <f t="shared" si="94"/>
        <v>17126.769482682808</v>
      </c>
      <c r="J975" s="202">
        <f t="shared" si="95"/>
        <v>23544.615804471359</v>
      </c>
    </row>
    <row r="976" spans="1:10" x14ac:dyDescent="0.2">
      <c r="A976" s="228">
        <v>387.15651500372053</v>
      </c>
      <c r="B976" s="202">
        <f t="shared" si="90"/>
        <v>58073.477250558077</v>
      </c>
      <c r="C976" s="181">
        <f t="shared" si="91"/>
        <v>0</v>
      </c>
      <c r="D976" s="203">
        <v>5000</v>
      </c>
      <c r="E976" s="203">
        <v>120</v>
      </c>
      <c r="F976" s="203">
        <v>100</v>
      </c>
      <c r="G976" s="202">
        <f t="shared" si="92"/>
        <v>46458.781800446464</v>
      </c>
      <c r="H976" s="202">
        <f t="shared" si="93"/>
        <v>43715.651500372056</v>
      </c>
      <c r="I976" s="202">
        <f t="shared" si="94"/>
        <v>11614.695450111612</v>
      </c>
      <c r="J976" s="202">
        <f t="shared" si="95"/>
        <v>14357.825750186021</v>
      </c>
    </row>
    <row r="977" spans="1:10" x14ac:dyDescent="0.2">
      <c r="A977" s="228">
        <v>539.54766753108595</v>
      </c>
      <c r="B977" s="202">
        <f t="shared" si="90"/>
        <v>80932.150129662899</v>
      </c>
      <c r="C977" s="181">
        <f t="shared" si="91"/>
        <v>0</v>
      </c>
      <c r="D977" s="203">
        <v>5000</v>
      </c>
      <c r="E977" s="203">
        <v>120</v>
      </c>
      <c r="F977" s="203">
        <v>100</v>
      </c>
      <c r="G977" s="202">
        <f t="shared" si="92"/>
        <v>64745.720103730317</v>
      </c>
      <c r="H977" s="202">
        <f t="shared" si="93"/>
        <v>58954.766753108597</v>
      </c>
      <c r="I977" s="202">
        <f t="shared" si="94"/>
        <v>16186.430025932583</v>
      </c>
      <c r="J977" s="202">
        <f t="shared" si="95"/>
        <v>21977.383376554302</v>
      </c>
    </row>
    <row r="978" spans="1:10" x14ac:dyDescent="0.2">
      <c r="A978" s="228">
        <v>377.64819496201733</v>
      </c>
      <c r="B978" s="202">
        <f t="shared" si="90"/>
        <v>56647.229244302602</v>
      </c>
      <c r="C978" s="181">
        <f t="shared" si="91"/>
        <v>0</v>
      </c>
      <c r="D978" s="203">
        <v>5000</v>
      </c>
      <c r="E978" s="203">
        <v>120</v>
      </c>
      <c r="F978" s="203">
        <v>100</v>
      </c>
      <c r="G978" s="202">
        <f t="shared" si="92"/>
        <v>45317.783395442078</v>
      </c>
      <c r="H978" s="202">
        <f t="shared" si="93"/>
        <v>42764.81949620173</v>
      </c>
      <c r="I978" s="202">
        <f t="shared" si="94"/>
        <v>11329.445848860523</v>
      </c>
      <c r="J978" s="202">
        <f t="shared" si="95"/>
        <v>13882.409748100872</v>
      </c>
    </row>
    <row r="979" spans="1:10" x14ac:dyDescent="0.2">
      <c r="A979" s="228">
        <v>333.21272662524729</v>
      </c>
      <c r="B979" s="202">
        <f t="shared" si="90"/>
        <v>49981.908993787096</v>
      </c>
      <c r="C979" s="181">
        <f t="shared" si="91"/>
        <v>0</v>
      </c>
      <c r="D979" s="203">
        <v>5000</v>
      </c>
      <c r="E979" s="203">
        <v>120</v>
      </c>
      <c r="F979" s="203">
        <v>100</v>
      </c>
      <c r="G979" s="202">
        <f t="shared" si="92"/>
        <v>39985.527195029674</v>
      </c>
      <c r="H979" s="202">
        <f t="shared" si="93"/>
        <v>38321.272662524731</v>
      </c>
      <c r="I979" s="202">
        <f t="shared" si="94"/>
        <v>9996.3817987574221</v>
      </c>
      <c r="J979" s="202">
        <f t="shared" si="95"/>
        <v>11660.636331262365</v>
      </c>
    </row>
    <row r="980" spans="1:10" x14ac:dyDescent="0.2">
      <c r="A980" s="228">
        <v>506.29639053079131</v>
      </c>
      <c r="B980" s="202">
        <f t="shared" si="90"/>
        <v>75944.458579618702</v>
      </c>
      <c r="C980" s="181">
        <f t="shared" si="91"/>
        <v>0</v>
      </c>
      <c r="D980" s="203">
        <v>5000</v>
      </c>
      <c r="E980" s="203">
        <v>120</v>
      </c>
      <c r="F980" s="203">
        <v>100</v>
      </c>
      <c r="G980" s="202">
        <f t="shared" si="92"/>
        <v>60755.566863694956</v>
      </c>
      <c r="H980" s="202">
        <f t="shared" si="93"/>
        <v>55629.639053079132</v>
      </c>
      <c r="I980" s="202">
        <f t="shared" si="94"/>
        <v>15188.891715923746</v>
      </c>
      <c r="J980" s="202">
        <f t="shared" si="95"/>
        <v>20314.81952653957</v>
      </c>
    </row>
    <row r="981" spans="1:10" x14ac:dyDescent="0.2">
      <c r="A981" s="228">
        <v>723.43565100963951</v>
      </c>
      <c r="B981" s="202">
        <f t="shared" si="90"/>
        <v>108515.34765144593</v>
      </c>
      <c r="C981" s="181">
        <f t="shared" si="91"/>
        <v>0</v>
      </c>
      <c r="D981" s="203">
        <v>5000</v>
      </c>
      <c r="E981" s="203">
        <v>120</v>
      </c>
      <c r="F981" s="203">
        <v>100</v>
      </c>
      <c r="G981" s="202">
        <f t="shared" si="92"/>
        <v>86812.278121156734</v>
      </c>
      <c r="H981" s="202">
        <f t="shared" si="93"/>
        <v>77343.565100963955</v>
      </c>
      <c r="I981" s="202">
        <f t="shared" si="94"/>
        <v>21703.069530289198</v>
      </c>
      <c r="J981" s="202">
        <f t="shared" si="95"/>
        <v>31171.782550481978</v>
      </c>
    </row>
    <row r="982" spans="1:10" x14ac:dyDescent="0.2">
      <c r="A982" s="228">
        <v>382.98651901212827</v>
      </c>
      <c r="B982" s="202">
        <f t="shared" si="90"/>
        <v>57447.97785181924</v>
      </c>
      <c r="C982" s="181">
        <f t="shared" si="91"/>
        <v>0</v>
      </c>
      <c r="D982" s="203">
        <v>5000</v>
      </c>
      <c r="E982" s="203">
        <v>120</v>
      </c>
      <c r="F982" s="203">
        <v>100</v>
      </c>
      <c r="G982" s="202">
        <f t="shared" si="92"/>
        <v>45958.382281455393</v>
      </c>
      <c r="H982" s="202">
        <f t="shared" si="93"/>
        <v>43298.651901212826</v>
      </c>
      <c r="I982" s="202">
        <f t="shared" si="94"/>
        <v>11489.595570363846</v>
      </c>
      <c r="J982" s="202">
        <f t="shared" si="95"/>
        <v>14149.325950606413</v>
      </c>
    </row>
    <row r="983" spans="1:10" x14ac:dyDescent="0.2">
      <c r="A983" s="228">
        <v>654.42503683940743</v>
      </c>
      <c r="B983" s="202">
        <f t="shared" si="90"/>
        <v>98163.75552591111</v>
      </c>
      <c r="C983" s="181">
        <f t="shared" si="91"/>
        <v>0</v>
      </c>
      <c r="D983" s="203">
        <v>5000</v>
      </c>
      <c r="E983" s="203">
        <v>120</v>
      </c>
      <c r="F983" s="203">
        <v>100</v>
      </c>
      <c r="G983" s="202">
        <f t="shared" si="92"/>
        <v>78531.004420728888</v>
      </c>
      <c r="H983" s="202">
        <f t="shared" si="93"/>
        <v>70442.50368394074</v>
      </c>
      <c r="I983" s="202">
        <f t="shared" si="94"/>
        <v>19632.751105182222</v>
      </c>
      <c r="J983" s="202">
        <f t="shared" si="95"/>
        <v>27721.25184197037</v>
      </c>
    </row>
    <row r="984" spans="1:10" x14ac:dyDescent="0.2">
      <c r="A984" s="228">
        <v>321.59415992051089</v>
      </c>
      <c r="B984" s="202">
        <f t="shared" si="90"/>
        <v>48239.123988076637</v>
      </c>
      <c r="C984" s="181">
        <f t="shared" si="91"/>
        <v>0</v>
      </c>
      <c r="D984" s="203">
        <v>5000</v>
      </c>
      <c r="E984" s="203">
        <v>120</v>
      </c>
      <c r="F984" s="203">
        <v>100</v>
      </c>
      <c r="G984" s="202">
        <f t="shared" si="92"/>
        <v>38591.299190461308</v>
      </c>
      <c r="H984" s="202">
        <f t="shared" si="93"/>
        <v>37159.415992051087</v>
      </c>
      <c r="I984" s="202">
        <f t="shared" si="94"/>
        <v>9647.8247976153289</v>
      </c>
      <c r="J984" s="202">
        <f t="shared" si="95"/>
        <v>11079.707996025551</v>
      </c>
    </row>
    <row r="985" spans="1:10" x14ac:dyDescent="0.2">
      <c r="A985" s="228">
        <v>233.04578402687133</v>
      </c>
      <c r="B985" s="202">
        <f t="shared" si="90"/>
        <v>34956.867604030696</v>
      </c>
      <c r="C985" s="181">
        <f t="shared" si="91"/>
        <v>0</v>
      </c>
      <c r="D985" s="203">
        <v>5000</v>
      </c>
      <c r="E985" s="203">
        <v>120</v>
      </c>
      <c r="F985" s="203">
        <v>100</v>
      </c>
      <c r="G985" s="202">
        <f t="shared" si="92"/>
        <v>27965.494083224559</v>
      </c>
      <c r="H985" s="202">
        <f t="shared" si="93"/>
        <v>28304.578402687133</v>
      </c>
      <c r="I985" s="202">
        <f t="shared" si="94"/>
        <v>6991.3735208061371</v>
      </c>
      <c r="J985" s="202">
        <f t="shared" si="95"/>
        <v>6652.289201343563</v>
      </c>
    </row>
    <row r="986" spans="1:10" x14ac:dyDescent="0.2">
      <c r="A986" s="228">
        <v>600.49213962652357</v>
      </c>
      <c r="B986" s="202">
        <f t="shared" si="90"/>
        <v>90073.820943978528</v>
      </c>
      <c r="C986" s="181">
        <f t="shared" si="91"/>
        <v>0</v>
      </c>
      <c r="D986" s="203">
        <v>5000</v>
      </c>
      <c r="E986" s="203">
        <v>120</v>
      </c>
      <c r="F986" s="203">
        <v>100</v>
      </c>
      <c r="G986" s="202">
        <f t="shared" si="92"/>
        <v>72059.056755182828</v>
      </c>
      <c r="H986" s="202">
        <f t="shared" si="93"/>
        <v>65049.213962652357</v>
      </c>
      <c r="I986" s="202">
        <f t="shared" si="94"/>
        <v>18014.7641887957</v>
      </c>
      <c r="J986" s="202">
        <f t="shared" si="95"/>
        <v>25024.606981326171</v>
      </c>
    </row>
    <row r="987" spans="1:10" x14ac:dyDescent="0.2">
      <c r="A987" s="228">
        <v>471.39070298121811</v>
      </c>
      <c r="B987" s="202">
        <f t="shared" si="90"/>
        <v>70708.605447182723</v>
      </c>
      <c r="C987" s="181">
        <f t="shared" si="91"/>
        <v>0</v>
      </c>
      <c r="D987" s="203">
        <v>5000</v>
      </c>
      <c r="E987" s="203">
        <v>120</v>
      </c>
      <c r="F987" s="203">
        <v>100</v>
      </c>
      <c r="G987" s="202">
        <f t="shared" si="92"/>
        <v>56566.884357746174</v>
      </c>
      <c r="H987" s="202">
        <f t="shared" si="93"/>
        <v>52139.070298121813</v>
      </c>
      <c r="I987" s="202">
        <f t="shared" si="94"/>
        <v>14141.721089436549</v>
      </c>
      <c r="J987" s="202">
        <f t="shared" si="95"/>
        <v>18569.53514906091</v>
      </c>
    </row>
    <row r="988" spans="1:10" x14ac:dyDescent="0.2">
      <c r="A988" s="228">
        <v>263.5450053324667</v>
      </c>
      <c r="B988" s="202">
        <f t="shared" si="90"/>
        <v>39531.750799870002</v>
      </c>
      <c r="C988" s="181">
        <f t="shared" si="91"/>
        <v>0</v>
      </c>
      <c r="D988" s="203">
        <v>5000</v>
      </c>
      <c r="E988" s="203">
        <v>120</v>
      </c>
      <c r="F988" s="203">
        <v>100</v>
      </c>
      <c r="G988" s="202">
        <f t="shared" si="92"/>
        <v>31625.400639896005</v>
      </c>
      <c r="H988" s="202">
        <f t="shared" si="93"/>
        <v>31354.500533246672</v>
      </c>
      <c r="I988" s="202">
        <f t="shared" si="94"/>
        <v>7906.3501599739975</v>
      </c>
      <c r="J988" s="202">
        <f t="shared" si="95"/>
        <v>8177.2502666233304</v>
      </c>
    </row>
    <row r="989" spans="1:10" x14ac:dyDescent="0.2">
      <c r="A989" s="228">
        <v>200.90462276754184</v>
      </c>
      <c r="B989" s="202">
        <f t="shared" si="90"/>
        <v>30135.693415131274</v>
      </c>
      <c r="C989" s="181">
        <f t="shared" si="91"/>
        <v>0</v>
      </c>
      <c r="D989" s="203">
        <v>5000</v>
      </c>
      <c r="E989" s="203">
        <v>120</v>
      </c>
      <c r="F989" s="203">
        <v>100</v>
      </c>
      <c r="G989" s="202">
        <f t="shared" si="92"/>
        <v>24108.554732105022</v>
      </c>
      <c r="H989" s="202">
        <f t="shared" si="93"/>
        <v>25090.462276754184</v>
      </c>
      <c r="I989" s="202">
        <f t="shared" si="94"/>
        <v>6027.1386830262527</v>
      </c>
      <c r="J989" s="202">
        <f t="shared" si="95"/>
        <v>5045.2311383770902</v>
      </c>
    </row>
    <row r="990" spans="1:10" x14ac:dyDescent="0.2">
      <c r="A990" s="228">
        <v>403.99485407583177</v>
      </c>
      <c r="B990" s="202">
        <f t="shared" si="90"/>
        <v>60599.228111374767</v>
      </c>
      <c r="C990" s="181">
        <f t="shared" si="91"/>
        <v>0</v>
      </c>
      <c r="D990" s="203">
        <v>5000</v>
      </c>
      <c r="E990" s="203">
        <v>120</v>
      </c>
      <c r="F990" s="203">
        <v>100</v>
      </c>
      <c r="G990" s="202">
        <f t="shared" si="92"/>
        <v>48479.382489099815</v>
      </c>
      <c r="H990" s="202">
        <f t="shared" si="93"/>
        <v>45399.485407583175</v>
      </c>
      <c r="I990" s="202">
        <f t="shared" si="94"/>
        <v>12119.845622274952</v>
      </c>
      <c r="J990" s="202">
        <f t="shared" si="95"/>
        <v>15199.742703791591</v>
      </c>
    </row>
    <row r="991" spans="1:10" x14ac:dyDescent="0.2">
      <c r="A991" s="228">
        <v>341.51245250437057</v>
      </c>
      <c r="B991" s="202">
        <f t="shared" si="90"/>
        <v>51226.867875655589</v>
      </c>
      <c r="C991" s="181">
        <f t="shared" si="91"/>
        <v>0</v>
      </c>
      <c r="D991" s="203">
        <v>5000</v>
      </c>
      <c r="E991" s="203">
        <v>120</v>
      </c>
      <c r="F991" s="203">
        <v>100</v>
      </c>
      <c r="G991" s="202">
        <f t="shared" si="92"/>
        <v>40981.494300524471</v>
      </c>
      <c r="H991" s="202">
        <f t="shared" si="93"/>
        <v>39151.245250437059</v>
      </c>
      <c r="I991" s="202">
        <f t="shared" si="94"/>
        <v>10245.373575131118</v>
      </c>
      <c r="J991" s="202">
        <f t="shared" si="95"/>
        <v>12075.62262521853</v>
      </c>
    </row>
    <row r="992" spans="1:10" x14ac:dyDescent="0.2">
      <c r="A992" s="228">
        <v>799.78924095620835</v>
      </c>
      <c r="B992" s="202">
        <f t="shared" si="90"/>
        <v>119968.38614343126</v>
      </c>
      <c r="C992" s="181">
        <f t="shared" si="91"/>
        <v>0</v>
      </c>
      <c r="D992" s="203">
        <v>5000</v>
      </c>
      <c r="E992" s="203">
        <v>120</v>
      </c>
      <c r="F992" s="203">
        <v>100</v>
      </c>
      <c r="G992" s="202">
        <f t="shared" si="92"/>
        <v>95974.708914745002</v>
      </c>
      <c r="H992" s="202">
        <f t="shared" si="93"/>
        <v>84978.924095620838</v>
      </c>
      <c r="I992" s="202">
        <f t="shared" si="94"/>
        <v>23993.677228686254</v>
      </c>
      <c r="J992" s="202">
        <f t="shared" si="95"/>
        <v>34989.462047810419</v>
      </c>
    </row>
    <row r="993" spans="1:10" x14ac:dyDescent="0.2">
      <c r="A993" s="228">
        <v>257.77275099315341</v>
      </c>
      <c r="B993" s="202">
        <f t="shared" si="90"/>
        <v>38665.912648973012</v>
      </c>
      <c r="C993" s="181">
        <f t="shared" si="91"/>
        <v>0</v>
      </c>
      <c r="D993" s="203">
        <v>5000</v>
      </c>
      <c r="E993" s="203">
        <v>120</v>
      </c>
      <c r="F993" s="203">
        <v>100</v>
      </c>
      <c r="G993" s="202">
        <f t="shared" si="92"/>
        <v>30932.73011917841</v>
      </c>
      <c r="H993" s="202">
        <f t="shared" si="93"/>
        <v>30777.275099315342</v>
      </c>
      <c r="I993" s="202">
        <f t="shared" si="94"/>
        <v>7733.1825297946016</v>
      </c>
      <c r="J993" s="202">
        <f t="shared" si="95"/>
        <v>7888.6375496576693</v>
      </c>
    </row>
    <row r="994" spans="1:10" x14ac:dyDescent="0.2">
      <c r="A994" s="228">
        <v>386.62594192969891</v>
      </c>
      <c r="B994" s="202">
        <f t="shared" si="90"/>
        <v>57993.891289454834</v>
      </c>
      <c r="C994" s="181">
        <f t="shared" si="91"/>
        <v>0</v>
      </c>
      <c r="D994" s="203">
        <v>5000</v>
      </c>
      <c r="E994" s="203">
        <v>120</v>
      </c>
      <c r="F994" s="203">
        <v>100</v>
      </c>
      <c r="G994" s="202">
        <f t="shared" si="92"/>
        <v>46395.113031563873</v>
      </c>
      <c r="H994" s="202">
        <f t="shared" si="93"/>
        <v>43662.594192969889</v>
      </c>
      <c r="I994" s="202">
        <f t="shared" si="94"/>
        <v>11598.778257890961</v>
      </c>
      <c r="J994" s="202">
        <f t="shared" si="95"/>
        <v>14331.297096484945</v>
      </c>
    </row>
    <row r="995" spans="1:10" x14ac:dyDescent="0.2">
      <c r="A995" s="228">
        <v>622.20601244932323</v>
      </c>
      <c r="B995" s="202">
        <f t="shared" si="90"/>
        <v>93330.901867398483</v>
      </c>
      <c r="C995" s="181">
        <f t="shared" si="91"/>
        <v>0</v>
      </c>
      <c r="D995" s="203">
        <v>5000</v>
      </c>
      <c r="E995" s="203">
        <v>120</v>
      </c>
      <c r="F995" s="203">
        <v>100</v>
      </c>
      <c r="G995" s="202">
        <f t="shared" si="92"/>
        <v>74664.721493918783</v>
      </c>
      <c r="H995" s="202">
        <f t="shared" si="93"/>
        <v>67220.601244932332</v>
      </c>
      <c r="I995" s="202">
        <f t="shared" si="94"/>
        <v>18666.180373479699</v>
      </c>
      <c r="J995" s="202">
        <f t="shared" si="95"/>
        <v>26110.300622466151</v>
      </c>
    </row>
    <row r="996" spans="1:10" x14ac:dyDescent="0.2">
      <c r="A996" s="228">
        <v>616.45123577511458</v>
      </c>
      <c r="B996" s="202">
        <f t="shared" si="90"/>
        <v>92467.685366267193</v>
      </c>
      <c r="C996" s="181">
        <f t="shared" si="91"/>
        <v>0</v>
      </c>
      <c r="D996" s="203">
        <v>5000</v>
      </c>
      <c r="E996" s="203">
        <v>120</v>
      </c>
      <c r="F996" s="203">
        <v>100</v>
      </c>
      <c r="G996" s="202">
        <f t="shared" si="92"/>
        <v>73974.148293013743</v>
      </c>
      <c r="H996" s="202">
        <f t="shared" si="93"/>
        <v>66645.123577511462</v>
      </c>
      <c r="I996" s="202">
        <f t="shared" si="94"/>
        <v>18493.53707325345</v>
      </c>
      <c r="J996" s="202">
        <f t="shared" si="95"/>
        <v>25822.561788755731</v>
      </c>
    </row>
    <row r="997" spans="1:10" x14ac:dyDescent="0.2">
      <c r="A997" s="228">
        <v>495.91967235129312</v>
      </c>
      <c r="B997" s="202">
        <f t="shared" si="90"/>
        <v>74387.950852693961</v>
      </c>
      <c r="C997" s="181">
        <f t="shared" si="91"/>
        <v>0</v>
      </c>
      <c r="D997" s="203">
        <v>5000</v>
      </c>
      <c r="E997" s="203">
        <v>120</v>
      </c>
      <c r="F997" s="203">
        <v>100</v>
      </c>
      <c r="G997" s="202">
        <f t="shared" si="92"/>
        <v>59510.360682155173</v>
      </c>
      <c r="H997" s="202">
        <f t="shared" si="93"/>
        <v>54591.967235129312</v>
      </c>
      <c r="I997" s="202">
        <f t="shared" si="94"/>
        <v>14877.590170538788</v>
      </c>
      <c r="J997" s="202">
        <f t="shared" si="95"/>
        <v>19795.983617564649</v>
      </c>
    </row>
    <row r="998" spans="1:10" x14ac:dyDescent="0.2">
      <c r="A998" s="228">
        <v>321.93320818335434</v>
      </c>
      <c r="B998" s="202">
        <f t="shared" si="90"/>
        <v>48289.981227503151</v>
      </c>
      <c r="C998" s="181">
        <f t="shared" si="91"/>
        <v>0</v>
      </c>
      <c r="D998" s="203">
        <v>5000</v>
      </c>
      <c r="E998" s="203">
        <v>120</v>
      </c>
      <c r="F998" s="203">
        <v>100</v>
      </c>
      <c r="G998" s="202">
        <f t="shared" si="92"/>
        <v>38631.984982002519</v>
      </c>
      <c r="H998" s="202">
        <f t="shared" si="93"/>
        <v>37193.320818335429</v>
      </c>
      <c r="I998" s="202">
        <f t="shared" si="94"/>
        <v>9657.9962455006316</v>
      </c>
      <c r="J998" s="202">
        <f t="shared" si="95"/>
        <v>11096.660409167722</v>
      </c>
    </row>
    <row r="999" spans="1:10" x14ac:dyDescent="0.2">
      <c r="A999" s="228">
        <v>531.42993763621428</v>
      </c>
      <c r="B999" s="202">
        <f t="shared" si="90"/>
        <v>79714.490645432146</v>
      </c>
      <c r="C999" s="181">
        <f t="shared" si="91"/>
        <v>0</v>
      </c>
      <c r="D999" s="203">
        <v>5000</v>
      </c>
      <c r="E999" s="203">
        <v>120</v>
      </c>
      <c r="F999" s="203">
        <v>100</v>
      </c>
      <c r="G999" s="202">
        <f t="shared" si="92"/>
        <v>63771.592516345714</v>
      </c>
      <c r="H999" s="202">
        <f t="shared" si="93"/>
        <v>58142.993763621431</v>
      </c>
      <c r="I999" s="202">
        <f t="shared" si="94"/>
        <v>15942.898129086432</v>
      </c>
      <c r="J999" s="202">
        <f t="shared" si="95"/>
        <v>21571.496881810715</v>
      </c>
    </row>
    <row r="1000" spans="1:10" x14ac:dyDescent="0.2">
      <c r="A1000" s="228">
        <v>742.9618518533938</v>
      </c>
      <c r="B1000" s="202">
        <f t="shared" si="90"/>
        <v>111444.27777800907</v>
      </c>
      <c r="C1000" s="181">
        <f t="shared" si="91"/>
        <v>0</v>
      </c>
      <c r="D1000" s="203">
        <v>5000</v>
      </c>
      <c r="E1000" s="203">
        <v>120</v>
      </c>
      <c r="F1000" s="203">
        <v>100</v>
      </c>
      <c r="G1000" s="202">
        <f t="shared" si="92"/>
        <v>89155.422222407258</v>
      </c>
      <c r="H1000" s="202">
        <f t="shared" si="93"/>
        <v>79296.185185339375</v>
      </c>
      <c r="I1000" s="202">
        <f t="shared" si="94"/>
        <v>22288.855555601811</v>
      </c>
      <c r="J1000" s="202">
        <f t="shared" si="95"/>
        <v>32148.092592669695</v>
      </c>
    </row>
    <row r="1001" spans="1:10" x14ac:dyDescent="0.2">
      <c r="A1001" s="228">
        <v>359.84409999095095</v>
      </c>
      <c r="B1001" s="202">
        <f t="shared" si="90"/>
        <v>53976.614998642646</v>
      </c>
      <c r="C1001" s="181">
        <f t="shared" si="91"/>
        <v>0</v>
      </c>
      <c r="D1001" s="203">
        <v>5000</v>
      </c>
      <c r="E1001" s="203">
        <v>120</v>
      </c>
      <c r="F1001" s="203">
        <v>100</v>
      </c>
      <c r="G1001" s="202">
        <f t="shared" si="92"/>
        <v>43181.291998914116</v>
      </c>
      <c r="H1001" s="202">
        <f t="shared" si="93"/>
        <v>40984.409999095093</v>
      </c>
      <c r="I1001" s="202">
        <f t="shared" si="94"/>
        <v>10795.322999728531</v>
      </c>
      <c r="J1001" s="202">
        <f t="shared" si="95"/>
        <v>12992.204999547554</v>
      </c>
    </row>
    <row r="1002" spans="1:10" x14ac:dyDescent="0.2">
      <c r="A1002" s="228">
        <v>499.7885479125141</v>
      </c>
      <c r="B1002" s="202">
        <f t="shared" si="90"/>
        <v>74968.282186877113</v>
      </c>
      <c r="C1002" s="181">
        <f t="shared" si="91"/>
        <v>0</v>
      </c>
      <c r="D1002" s="203">
        <v>5000</v>
      </c>
      <c r="E1002" s="203">
        <v>120</v>
      </c>
      <c r="F1002" s="203">
        <v>100</v>
      </c>
      <c r="G1002" s="202">
        <f t="shared" si="92"/>
        <v>59974.625749501691</v>
      </c>
      <c r="H1002" s="202">
        <f t="shared" si="93"/>
        <v>54978.854791251411</v>
      </c>
      <c r="I1002" s="202">
        <f t="shared" si="94"/>
        <v>14993.656437375423</v>
      </c>
      <c r="J1002" s="202">
        <f t="shared" si="95"/>
        <v>19989.427395625702</v>
      </c>
    </row>
    <row r="1003" spans="1:10" x14ac:dyDescent="0.2">
      <c r="A1003" s="228">
        <v>546.12476562435029</v>
      </c>
      <c r="B1003" s="202">
        <f t="shared" si="90"/>
        <v>81918.714843652546</v>
      </c>
      <c r="C1003" s="181">
        <f t="shared" si="91"/>
        <v>0</v>
      </c>
      <c r="D1003" s="203">
        <v>5000</v>
      </c>
      <c r="E1003" s="203">
        <v>120</v>
      </c>
      <c r="F1003" s="203">
        <v>100</v>
      </c>
      <c r="G1003" s="202">
        <f t="shared" si="92"/>
        <v>65534.971874922034</v>
      </c>
      <c r="H1003" s="202">
        <f t="shared" si="93"/>
        <v>59612.476562435026</v>
      </c>
      <c r="I1003" s="202">
        <f t="shared" si="94"/>
        <v>16383.742968730512</v>
      </c>
      <c r="J1003" s="202">
        <f t="shared" si="95"/>
        <v>22306.23828121752</v>
      </c>
    </row>
    <row r="1004" spans="1:10" x14ac:dyDescent="0.2">
      <c r="A1004" s="228">
        <v>518.93584845538055</v>
      </c>
      <c r="B1004" s="202">
        <f t="shared" si="90"/>
        <v>77840.377268307086</v>
      </c>
      <c r="C1004" s="181">
        <f t="shared" si="91"/>
        <v>0</v>
      </c>
      <c r="D1004" s="203">
        <v>5000</v>
      </c>
      <c r="E1004" s="203">
        <v>120</v>
      </c>
      <c r="F1004" s="203">
        <v>100</v>
      </c>
      <c r="G1004" s="202">
        <f t="shared" si="92"/>
        <v>62272.301814645667</v>
      </c>
      <c r="H1004" s="202">
        <f t="shared" si="93"/>
        <v>56893.584845538055</v>
      </c>
      <c r="I1004" s="202">
        <f t="shared" si="94"/>
        <v>15568.075453661419</v>
      </c>
      <c r="J1004" s="202">
        <f t="shared" si="95"/>
        <v>20946.792422769031</v>
      </c>
    </row>
    <row r="1005" spans="1:10" x14ac:dyDescent="0.2">
      <c r="A1005" s="228">
        <v>754.80498958137116</v>
      </c>
      <c r="B1005" s="202">
        <f t="shared" si="90"/>
        <v>113220.74843720568</v>
      </c>
      <c r="C1005" s="181">
        <f t="shared" si="91"/>
        <v>0</v>
      </c>
      <c r="D1005" s="203">
        <v>5000</v>
      </c>
      <c r="E1005" s="203">
        <v>120</v>
      </c>
      <c r="F1005" s="203">
        <v>100</v>
      </c>
      <c r="G1005" s="202">
        <f t="shared" si="92"/>
        <v>90576.59874976454</v>
      </c>
      <c r="H1005" s="202">
        <f t="shared" si="93"/>
        <v>80480.498958137119</v>
      </c>
      <c r="I1005" s="202">
        <f t="shared" si="94"/>
        <v>22644.149687441139</v>
      </c>
      <c r="J1005" s="202">
        <f t="shared" si="95"/>
        <v>32740.24947906856</v>
      </c>
    </row>
    <row r="1006" spans="1:10" x14ac:dyDescent="0.2">
      <c r="A1006" s="228">
        <v>207.45989410554054</v>
      </c>
      <c r="B1006" s="202">
        <f t="shared" si="90"/>
        <v>31118.984115831081</v>
      </c>
      <c r="C1006" s="181">
        <f t="shared" si="91"/>
        <v>0</v>
      </c>
      <c r="D1006" s="203">
        <v>5000</v>
      </c>
      <c r="E1006" s="203">
        <v>120</v>
      </c>
      <c r="F1006" s="203">
        <v>100</v>
      </c>
      <c r="G1006" s="202">
        <f t="shared" si="92"/>
        <v>24895.187292664865</v>
      </c>
      <c r="H1006" s="202">
        <f t="shared" si="93"/>
        <v>25745.989410554055</v>
      </c>
      <c r="I1006" s="202">
        <f t="shared" si="94"/>
        <v>6223.7968231662162</v>
      </c>
      <c r="J1006" s="202">
        <f t="shared" si="95"/>
        <v>5372.9947052770258</v>
      </c>
    </row>
    <row r="1007" spans="1:10" x14ac:dyDescent="0.2">
      <c r="A1007" s="228">
        <v>778.4402318198421</v>
      </c>
      <c r="B1007" s="202">
        <f t="shared" si="90"/>
        <v>116766.03477297632</v>
      </c>
      <c r="C1007" s="181">
        <f t="shared" si="91"/>
        <v>0</v>
      </c>
      <c r="D1007" s="203">
        <v>5000</v>
      </c>
      <c r="E1007" s="203">
        <v>120</v>
      </c>
      <c r="F1007" s="203">
        <v>100</v>
      </c>
      <c r="G1007" s="202">
        <f t="shared" si="92"/>
        <v>93412.827818381047</v>
      </c>
      <c r="H1007" s="202">
        <f t="shared" si="93"/>
        <v>82844.023181984216</v>
      </c>
      <c r="I1007" s="202">
        <f t="shared" si="94"/>
        <v>23353.206954595269</v>
      </c>
      <c r="J1007" s="202">
        <f t="shared" si="95"/>
        <v>33922.011590992101</v>
      </c>
    </row>
    <row r="1008" spans="1:10" x14ac:dyDescent="0.2">
      <c r="A1008" s="228">
        <v>244.97619608648876</v>
      </c>
      <c r="B1008" s="202">
        <f t="shared" si="90"/>
        <v>36746.42941297331</v>
      </c>
      <c r="C1008" s="181">
        <f t="shared" si="91"/>
        <v>0</v>
      </c>
      <c r="D1008" s="203">
        <v>5000</v>
      </c>
      <c r="E1008" s="203">
        <v>120</v>
      </c>
      <c r="F1008" s="203">
        <v>100</v>
      </c>
      <c r="G1008" s="202">
        <f t="shared" si="92"/>
        <v>29397.143530378649</v>
      </c>
      <c r="H1008" s="202">
        <f t="shared" si="93"/>
        <v>29497.619608648874</v>
      </c>
      <c r="I1008" s="202">
        <f t="shared" si="94"/>
        <v>7349.2858825946605</v>
      </c>
      <c r="J1008" s="202">
        <f t="shared" si="95"/>
        <v>7248.8098043244354</v>
      </c>
    </row>
    <row r="1009" spans="1:10" x14ac:dyDescent="0.2">
      <c r="A1009" s="228">
        <v>714.92762561651307</v>
      </c>
      <c r="B1009" s="202">
        <f t="shared" si="90"/>
        <v>107239.14384247696</v>
      </c>
      <c r="C1009" s="181">
        <f t="shared" si="91"/>
        <v>0</v>
      </c>
      <c r="D1009" s="203">
        <v>5000</v>
      </c>
      <c r="E1009" s="203">
        <v>120</v>
      </c>
      <c r="F1009" s="203">
        <v>100</v>
      </c>
      <c r="G1009" s="202">
        <f t="shared" si="92"/>
        <v>85791.315073981561</v>
      </c>
      <c r="H1009" s="202">
        <f t="shared" si="93"/>
        <v>76492.762561651311</v>
      </c>
      <c r="I1009" s="202">
        <f t="shared" si="94"/>
        <v>21447.828768495398</v>
      </c>
      <c r="J1009" s="202">
        <f t="shared" si="95"/>
        <v>30746.381280825648</v>
      </c>
    </row>
    <row r="1010" spans="1:10" x14ac:dyDescent="0.2">
      <c r="A1010" s="228">
        <v>788.60373673429888</v>
      </c>
      <c r="B1010" s="202">
        <f t="shared" si="90"/>
        <v>118290.56051014483</v>
      </c>
      <c r="C1010" s="181">
        <f t="shared" si="91"/>
        <v>0</v>
      </c>
      <c r="D1010" s="203">
        <v>5000</v>
      </c>
      <c r="E1010" s="203">
        <v>120</v>
      </c>
      <c r="F1010" s="203">
        <v>100</v>
      </c>
      <c r="G1010" s="202">
        <f t="shared" si="92"/>
        <v>94632.448408115859</v>
      </c>
      <c r="H1010" s="202">
        <f t="shared" si="93"/>
        <v>83860.373673429887</v>
      </c>
      <c r="I1010" s="202">
        <f t="shared" si="94"/>
        <v>23658.112102028972</v>
      </c>
      <c r="J1010" s="202">
        <f t="shared" si="95"/>
        <v>34430.186836714944</v>
      </c>
    </row>
    <row r="1011" spans="1:10" x14ac:dyDescent="0.2">
      <c r="A1011" s="228">
        <v>663.00329336105074</v>
      </c>
      <c r="B1011" s="202">
        <f t="shared" si="90"/>
        <v>99450.494004157605</v>
      </c>
      <c r="C1011" s="181">
        <f t="shared" si="91"/>
        <v>0</v>
      </c>
      <c r="D1011" s="203">
        <v>5000</v>
      </c>
      <c r="E1011" s="203">
        <v>120</v>
      </c>
      <c r="F1011" s="203">
        <v>100</v>
      </c>
      <c r="G1011" s="202">
        <f t="shared" si="92"/>
        <v>79560.395203326087</v>
      </c>
      <c r="H1011" s="202">
        <f t="shared" si="93"/>
        <v>71300.329336105075</v>
      </c>
      <c r="I1011" s="202">
        <f t="shared" si="94"/>
        <v>19890.098800831518</v>
      </c>
      <c r="J1011" s="202">
        <f t="shared" si="95"/>
        <v>28150.16466805253</v>
      </c>
    </row>
    <row r="1012" spans="1:10" x14ac:dyDescent="0.2">
      <c r="J1012" s="202"/>
    </row>
    <row r="1013" spans="1:10" x14ac:dyDescent="0.2">
      <c r="J1013" s="202"/>
    </row>
    <row r="1014" spans="1:10" x14ac:dyDescent="0.2">
      <c r="J1014" s="202"/>
    </row>
    <row r="1015" spans="1:10" x14ac:dyDescent="0.2">
      <c r="J1015" s="202"/>
    </row>
    <row r="1016" spans="1:10" x14ac:dyDescent="0.2">
      <c r="J1016" s="202"/>
    </row>
    <row r="1017" spans="1:10" x14ac:dyDescent="0.2">
      <c r="J1017" s="202"/>
    </row>
    <row r="1018" spans="1:10" x14ac:dyDescent="0.2">
      <c r="J1018" s="202"/>
    </row>
    <row r="1019" spans="1:10" x14ac:dyDescent="0.2">
      <c r="J1019" s="202"/>
    </row>
    <row r="1020" spans="1:10" x14ac:dyDescent="0.2">
      <c r="J1020" s="202"/>
    </row>
    <row r="1021" spans="1:10" x14ac:dyDescent="0.2">
      <c r="J1021" s="202"/>
    </row>
  </sheetData>
  <mergeCells count="4">
    <mergeCell ref="C10:D10"/>
    <mergeCell ref="E10:F10"/>
    <mergeCell ref="G10:H10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Section 2</vt:lpstr>
      <vt:lpstr>Section 3</vt:lpstr>
      <vt:lpstr>Section 4</vt:lpstr>
      <vt:lpstr>Section 5</vt:lpstr>
      <vt:lpstr>Section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Barrow (Management)</dc:creator>
  <cp:lastModifiedBy>Shanmugapriya Jayagobi (MSc Business Analytics FT)</cp:lastModifiedBy>
  <dcterms:created xsi:type="dcterms:W3CDTF">2023-12-15T13:05:33Z</dcterms:created>
  <dcterms:modified xsi:type="dcterms:W3CDTF">2024-06-06T14:22:59Z</dcterms:modified>
</cp:coreProperties>
</file>