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EF084D42-8EFA-4CE1-A12F-5A3AA0BB2A4C}" xr6:coauthVersionLast="47" xr6:coauthVersionMax="47" xr10:uidLastSave="{00000000-0000-0000-0000-000000000000}"/>
  <bookViews>
    <workbookView xWindow="-120" yWindow="-120" windowWidth="29040" windowHeight="15840" xr2:uid="{D9A44819-7255-431E-8261-AA0EFED88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K2" i="1"/>
  <c r="E3" i="1"/>
  <c r="E4" i="1"/>
  <c r="E5" i="1"/>
  <c r="E6" i="1"/>
  <c r="E7" i="1"/>
  <c r="E8" i="1"/>
  <c r="E9" i="1"/>
  <c r="E10" i="1"/>
  <c r="E11" i="1"/>
  <c r="E12" i="1"/>
  <c r="E13" i="1"/>
  <c r="E2" i="1"/>
  <c r="I2" i="1" l="1"/>
  <c r="J2" i="1" s="1"/>
  <c r="H2" i="1"/>
  <c r="G2" i="1"/>
</calcChain>
</file>

<file path=xl/sharedStrings.xml><?xml version="1.0" encoding="utf-8"?>
<sst xmlns="http://schemas.openxmlformats.org/spreadsheetml/2006/main" count="12" uniqueCount="11">
  <si>
    <t>Freq</t>
  </si>
  <si>
    <t>Ideal</t>
  </si>
  <si>
    <t>Planned</t>
  </si>
  <si>
    <t>Twang Slope</t>
  </si>
  <si>
    <t>PBJ Slope</t>
  </si>
  <si>
    <t>Planned Slope</t>
  </si>
  <si>
    <t>Gain</t>
  </si>
  <si>
    <t>PBJ Pickoff</t>
  </si>
  <si>
    <t>Twang Pickoff</t>
  </si>
  <si>
    <t>vs freq</t>
  </si>
  <si>
    <t>Freq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</si>
</sst>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Pickoffs</a:t>
            </a:r>
            <a:r>
              <a:rPr lang="en-US" baseline="0"/>
              <a:t> and Ideal/Planned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-7.62</c:v>
                </c:pt>
                <c:pt idx="6">
                  <c:v>-9.06</c:v>
                </c:pt>
                <c:pt idx="7">
                  <c:v>-9.8800000000000008</c:v>
                </c:pt>
                <c:pt idx="8">
                  <c:v>-10.17</c:v>
                </c:pt>
                <c:pt idx="9">
                  <c:v>-10.17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8CD-94EC-E84017C5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2.2200000000000002</c:v>
                </c:pt>
                <c:pt idx="2">
                  <c:v>1.94</c:v>
                </c:pt>
                <c:pt idx="3">
                  <c:v>1.67</c:v>
                </c:pt>
                <c:pt idx="4">
                  <c:v>1.4</c:v>
                </c:pt>
                <c:pt idx="5">
                  <c:v>1.25</c:v>
                </c:pt>
                <c:pt idx="6">
                  <c:v>1.1599999999999999</c:v>
                </c:pt>
                <c:pt idx="7">
                  <c:v>1.07</c:v>
                </c:pt>
                <c:pt idx="8">
                  <c:v>1.02</c:v>
                </c:pt>
                <c:pt idx="9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8CD-94EC-E84017C5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2.59</c:v>
                </c:pt>
                <c:pt idx="1">
                  <c:v>2.2999999999999998</c:v>
                </c:pt>
                <c:pt idx="2">
                  <c:v>2.0099999999999998</c:v>
                </c:pt>
                <c:pt idx="3">
                  <c:v>1.74</c:v>
                </c:pt>
                <c:pt idx="4">
                  <c:v>1.45</c:v>
                </c:pt>
                <c:pt idx="5">
                  <c:v>1.3</c:v>
                </c:pt>
                <c:pt idx="6">
                  <c:v>1.2</c:v>
                </c:pt>
                <c:pt idx="7">
                  <c:v>1.1100000000000001</c:v>
                </c:pt>
                <c:pt idx="8">
                  <c:v>1.05</c:v>
                </c:pt>
                <c:pt idx="9">
                  <c:v>0.96199999999999997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F-48CD-94EC-E84017C5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14.669999999999995</c:v>
                </c:pt>
                <c:pt idx="1">
                  <c:v>9.740000000000002</c:v>
                </c:pt>
                <c:pt idx="2">
                  <c:v>4.9799999999999969</c:v>
                </c:pt>
                <c:pt idx="3">
                  <c:v>0.39000000000000057</c:v>
                </c:pt>
                <c:pt idx="4">
                  <c:v>-4.2000000000000028</c:v>
                </c:pt>
                <c:pt idx="5">
                  <c:v>-6.75</c:v>
                </c:pt>
                <c:pt idx="6">
                  <c:v>-8.2800000000000011</c:v>
                </c:pt>
                <c:pt idx="7">
                  <c:v>-9.8099999999999987</c:v>
                </c:pt>
                <c:pt idx="8">
                  <c:v>-10.66</c:v>
                </c:pt>
                <c:pt idx="9">
                  <c:v>-11.782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F-48CD-94EC-E84017C5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192"/>
        <c:axId val="792821544"/>
      </c:scatterChart>
      <c:valAx>
        <c:axId val="7928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544"/>
        <c:crosses val="autoZero"/>
        <c:crossBetween val="midCat"/>
      </c:valAx>
      <c:valAx>
        <c:axId val="7928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Pickoff Detail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2.2200000000000002</c:v>
                </c:pt>
                <c:pt idx="2">
                  <c:v>1.94</c:v>
                </c:pt>
                <c:pt idx="3">
                  <c:v>1.67</c:v>
                </c:pt>
                <c:pt idx="4">
                  <c:v>1.4</c:v>
                </c:pt>
                <c:pt idx="5">
                  <c:v>1.25</c:v>
                </c:pt>
                <c:pt idx="6">
                  <c:v>1.1599999999999999</c:v>
                </c:pt>
                <c:pt idx="7">
                  <c:v>1.07</c:v>
                </c:pt>
                <c:pt idx="8">
                  <c:v>1.02</c:v>
                </c:pt>
                <c:pt idx="9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8-45EE-A35C-69C6DD0F51B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2.59</c:v>
                </c:pt>
                <c:pt idx="1">
                  <c:v>2.2999999999999998</c:v>
                </c:pt>
                <c:pt idx="2">
                  <c:v>2.0099999999999998</c:v>
                </c:pt>
                <c:pt idx="3">
                  <c:v>1.74</c:v>
                </c:pt>
                <c:pt idx="4">
                  <c:v>1.45</c:v>
                </c:pt>
                <c:pt idx="5">
                  <c:v>1.3</c:v>
                </c:pt>
                <c:pt idx="6">
                  <c:v>1.2</c:v>
                </c:pt>
                <c:pt idx="7">
                  <c:v>1.1100000000000001</c:v>
                </c:pt>
                <c:pt idx="8">
                  <c:v>1.05</c:v>
                </c:pt>
                <c:pt idx="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48-45EE-A35C-69C6DD0F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30400"/>
        <c:axId val="622341528"/>
      </c:scatterChart>
      <c:valAx>
        <c:axId val="11678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1528"/>
        <c:crosses val="autoZero"/>
        <c:crossBetween val="midCat"/>
      </c:valAx>
      <c:valAx>
        <c:axId val="6223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-7.62</c:v>
                </c:pt>
                <c:pt idx="6">
                  <c:v>-9.06</c:v>
                </c:pt>
                <c:pt idx="7">
                  <c:v>-9.8800000000000008</c:v>
                </c:pt>
                <c:pt idx="8">
                  <c:v>-10.17</c:v>
                </c:pt>
                <c:pt idx="9">
                  <c:v>-10.17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3-4653-AC2B-5B292C5013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2.2200000000000002</c:v>
                </c:pt>
                <c:pt idx="2">
                  <c:v>1.94</c:v>
                </c:pt>
                <c:pt idx="3">
                  <c:v>1.67</c:v>
                </c:pt>
                <c:pt idx="4">
                  <c:v>1.4</c:v>
                </c:pt>
                <c:pt idx="5">
                  <c:v>1.25</c:v>
                </c:pt>
                <c:pt idx="6">
                  <c:v>1.1599999999999999</c:v>
                </c:pt>
                <c:pt idx="7">
                  <c:v>1.07</c:v>
                </c:pt>
                <c:pt idx="8">
                  <c:v>1.02</c:v>
                </c:pt>
                <c:pt idx="9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3-4653-AC2B-5B292C5013D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2.59</c:v>
                </c:pt>
                <c:pt idx="1">
                  <c:v>2.2999999999999998</c:v>
                </c:pt>
                <c:pt idx="2">
                  <c:v>2.0099999999999998</c:v>
                </c:pt>
                <c:pt idx="3">
                  <c:v>1.74</c:v>
                </c:pt>
                <c:pt idx="4">
                  <c:v>1.45</c:v>
                </c:pt>
                <c:pt idx="5">
                  <c:v>1.3</c:v>
                </c:pt>
                <c:pt idx="6">
                  <c:v>1.2</c:v>
                </c:pt>
                <c:pt idx="7">
                  <c:v>1.1100000000000001</c:v>
                </c:pt>
                <c:pt idx="8">
                  <c:v>1.05</c:v>
                </c:pt>
                <c:pt idx="9">
                  <c:v>0.96199999999999997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3-4653-AC2B-5B292C5013D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14.669999999999995</c:v>
                </c:pt>
                <c:pt idx="1">
                  <c:v>9.740000000000002</c:v>
                </c:pt>
                <c:pt idx="2">
                  <c:v>4.9799999999999969</c:v>
                </c:pt>
                <c:pt idx="3">
                  <c:v>0.39000000000000057</c:v>
                </c:pt>
                <c:pt idx="4">
                  <c:v>-4.2000000000000028</c:v>
                </c:pt>
                <c:pt idx="5">
                  <c:v>-6.75</c:v>
                </c:pt>
                <c:pt idx="6">
                  <c:v>-8.2800000000000011</c:v>
                </c:pt>
                <c:pt idx="7">
                  <c:v>-9.8099999999999987</c:v>
                </c:pt>
                <c:pt idx="8">
                  <c:v>-10.66</c:v>
                </c:pt>
                <c:pt idx="9">
                  <c:v>-11.782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3-4653-AC2B-5B292C5013D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14.654589371980677</c:v>
                </c:pt>
                <c:pt idx="1">
                  <c:v>9.8236714975845416</c:v>
                </c:pt>
                <c:pt idx="2">
                  <c:v>4.9927536231884062</c:v>
                </c:pt>
                <c:pt idx="3">
                  <c:v>0.16183574879227081</c:v>
                </c:pt>
                <c:pt idx="4">
                  <c:v>-4.6690821256038646</c:v>
                </c:pt>
                <c:pt idx="5">
                  <c:v>-7.0845410628019323</c:v>
                </c:pt>
                <c:pt idx="6">
                  <c:v>-8.2922705314009661</c:v>
                </c:pt>
                <c:pt idx="7">
                  <c:v>-9.0169082125603861</c:v>
                </c:pt>
                <c:pt idx="8">
                  <c:v>-9.2584541062801939</c:v>
                </c:pt>
                <c:pt idx="9">
                  <c:v>-9.4033816425120769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C3-4653-AC2B-5B292C50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43560"/>
        <c:axId val="661744264"/>
      </c:scatterChart>
      <c:valAx>
        <c:axId val="6617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44264"/>
        <c:crosses val="autoZero"/>
        <c:crossBetween val="midCat"/>
      </c:valAx>
      <c:valAx>
        <c:axId val="6617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14286</xdr:rowOff>
    </xdr:from>
    <xdr:to>
      <xdr:col>9</xdr:col>
      <xdr:colOff>561976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C2742-FE49-CB4C-AFB0-407AD148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</xdr:row>
      <xdr:rowOff>176212</xdr:rowOff>
    </xdr:from>
    <xdr:to>
      <xdr:col>25</xdr:col>
      <xdr:colOff>333375</xdr:colOff>
      <xdr:row>35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7243B0-BC0C-BA1D-F4C8-25430209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</xdr:colOff>
      <xdr:row>13</xdr:row>
      <xdr:rowOff>100012</xdr:rowOff>
    </xdr:from>
    <xdr:to>
      <xdr:col>10</xdr:col>
      <xdr:colOff>466725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250BD-F7DC-8CDB-CEA9-0A7741FE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D04A-2B54-47DB-8FC8-91FFBF6577AF}">
  <dimension ref="A1:L13"/>
  <sheetViews>
    <sheetView tabSelected="1" workbookViewId="0">
      <selection activeCell="L1" sqref="L1"/>
    </sheetView>
  </sheetViews>
  <sheetFormatPr defaultRowHeight="15" x14ac:dyDescent="0.25"/>
  <cols>
    <col min="3" max="3" width="10.85546875" customWidth="1"/>
    <col min="7" max="7" width="12.5703125" customWidth="1"/>
    <col min="8" max="8" width="10.85546875" customWidth="1"/>
    <col min="9" max="9" width="14.140625" customWidth="1"/>
  </cols>
  <sheetData>
    <row r="1" spans="1:12" x14ac:dyDescent="0.25">
      <c r="A1" t="s">
        <v>0</v>
      </c>
      <c r="B1" t="s">
        <v>1</v>
      </c>
      <c r="C1" t="s">
        <v>8</v>
      </c>
      <c r="D1" t="s">
        <v>7</v>
      </c>
      <c r="E1" t="s">
        <v>2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10</v>
      </c>
      <c r="L1" t="s">
        <v>1</v>
      </c>
    </row>
    <row r="2" spans="1:12" x14ac:dyDescent="0.25">
      <c r="A2">
        <v>20000</v>
      </c>
      <c r="B2">
        <v>10.199999999999999</v>
      </c>
      <c r="C2">
        <v>7.99</v>
      </c>
      <c r="D2">
        <v>7.8</v>
      </c>
      <c r="E2">
        <f>(C2*17)-28</f>
        <v>107.83000000000001</v>
      </c>
      <c r="F2">
        <f>A2/$L$2 -9.5</f>
        <v>87.118357487922708</v>
      </c>
      <c r="G2" s="1">
        <f>(C4-C8)/4000</f>
        <v>2.7749999999999997E-4</v>
      </c>
      <c r="H2" s="1">
        <f>(D4-D8)/4000</f>
        <v>2.8499999999999999E-4</v>
      </c>
      <c r="I2" s="1">
        <f>(E4-E8)/4000</f>
        <v>4.7174999999999995E-3</v>
      </c>
      <c r="J2">
        <f>I2/H2</f>
        <v>16.552631578947366</v>
      </c>
      <c r="K2">
        <f>(A6-A8)/(E6-E8)</f>
        <v>217.86492374727669</v>
      </c>
      <c r="L2">
        <v>207</v>
      </c>
    </row>
    <row r="3" spans="1:12" x14ac:dyDescent="0.25">
      <c r="A3">
        <v>10000</v>
      </c>
      <c r="B3">
        <v>10.199999999999999</v>
      </c>
      <c r="C3">
        <v>4.1100000000000003</v>
      </c>
      <c r="D3">
        <v>4.1399999999999997</v>
      </c>
      <c r="E3">
        <f t="shared" ref="E3:E13" si="0">(C3*17)-28</f>
        <v>41.870000000000005</v>
      </c>
      <c r="F3">
        <f t="shared" ref="F3:F13" si="1">A3/$L$2 -9.5</f>
        <v>38.809178743961354</v>
      </c>
    </row>
    <row r="4" spans="1:12" x14ac:dyDescent="0.25">
      <c r="A4">
        <v>5000</v>
      </c>
      <c r="B4">
        <v>10.199999999999999</v>
      </c>
      <c r="C4">
        <v>2.5099999999999998</v>
      </c>
      <c r="D4">
        <v>2.59</v>
      </c>
      <c r="E4">
        <f t="shared" si="0"/>
        <v>14.669999999999995</v>
      </c>
      <c r="F4">
        <f t="shared" si="1"/>
        <v>14.654589371980677</v>
      </c>
    </row>
    <row r="5" spans="1:12" x14ac:dyDescent="0.25">
      <c r="A5">
        <v>4000</v>
      </c>
      <c r="B5">
        <v>10</v>
      </c>
      <c r="C5">
        <v>2.2200000000000002</v>
      </c>
      <c r="D5">
        <v>2.2999999999999998</v>
      </c>
      <c r="E5">
        <f t="shared" si="0"/>
        <v>9.740000000000002</v>
      </c>
      <c r="F5">
        <f t="shared" si="1"/>
        <v>9.8236714975845416</v>
      </c>
    </row>
    <row r="6" spans="1:12" x14ac:dyDescent="0.25">
      <c r="A6">
        <v>3000</v>
      </c>
      <c r="B6">
        <v>5</v>
      </c>
      <c r="C6">
        <v>1.94</v>
      </c>
      <c r="D6">
        <v>2.0099999999999998</v>
      </c>
      <c r="E6">
        <f t="shared" si="0"/>
        <v>4.9799999999999969</v>
      </c>
      <c r="F6">
        <f t="shared" si="1"/>
        <v>4.9927536231884062</v>
      </c>
    </row>
    <row r="7" spans="1:12" x14ac:dyDescent="0.25">
      <c r="A7">
        <v>2000</v>
      </c>
      <c r="B7">
        <v>0</v>
      </c>
      <c r="C7">
        <v>1.67</v>
      </c>
      <c r="D7">
        <v>1.74</v>
      </c>
      <c r="E7">
        <f t="shared" si="0"/>
        <v>0.39000000000000057</v>
      </c>
      <c r="F7">
        <f t="shared" si="1"/>
        <v>0.16183574879227081</v>
      </c>
    </row>
    <row r="8" spans="1:12" x14ac:dyDescent="0.25">
      <c r="A8">
        <v>1000</v>
      </c>
      <c r="B8">
        <v>-5</v>
      </c>
      <c r="C8">
        <v>1.4</v>
      </c>
      <c r="D8">
        <v>1.45</v>
      </c>
      <c r="E8">
        <f t="shared" si="0"/>
        <v>-4.2000000000000028</v>
      </c>
      <c r="F8">
        <f t="shared" si="1"/>
        <v>-4.6690821256038646</v>
      </c>
    </row>
    <row r="9" spans="1:12" x14ac:dyDescent="0.25">
      <c r="A9">
        <v>500</v>
      </c>
      <c r="B9">
        <v>-7.62</v>
      </c>
      <c r="C9">
        <v>1.25</v>
      </c>
      <c r="D9">
        <v>1.3</v>
      </c>
      <c r="E9">
        <f t="shared" si="0"/>
        <v>-6.75</v>
      </c>
      <c r="F9">
        <f t="shared" si="1"/>
        <v>-7.0845410628019323</v>
      </c>
    </row>
    <row r="10" spans="1:12" x14ac:dyDescent="0.25">
      <c r="A10">
        <v>250</v>
      </c>
      <c r="B10">
        <v>-9.06</v>
      </c>
      <c r="C10">
        <v>1.1599999999999999</v>
      </c>
      <c r="D10">
        <v>1.2</v>
      </c>
      <c r="E10">
        <f t="shared" si="0"/>
        <v>-8.2800000000000011</v>
      </c>
      <c r="F10">
        <f t="shared" si="1"/>
        <v>-8.2922705314009661</v>
      </c>
    </row>
    <row r="11" spans="1:12" x14ac:dyDescent="0.25">
      <c r="A11">
        <v>100</v>
      </c>
      <c r="B11">
        <v>-9.8800000000000008</v>
      </c>
      <c r="C11">
        <v>1.07</v>
      </c>
      <c r="D11">
        <v>1.1100000000000001</v>
      </c>
      <c r="E11">
        <f t="shared" si="0"/>
        <v>-9.8099999999999987</v>
      </c>
      <c r="F11">
        <f t="shared" si="1"/>
        <v>-9.0169082125603861</v>
      </c>
    </row>
    <row r="12" spans="1:12" x14ac:dyDescent="0.25">
      <c r="A12">
        <v>50</v>
      </c>
      <c r="B12">
        <v>-10.17</v>
      </c>
      <c r="C12">
        <v>1.02</v>
      </c>
      <c r="D12">
        <v>1.05</v>
      </c>
      <c r="E12">
        <f t="shared" si="0"/>
        <v>-10.66</v>
      </c>
      <c r="F12">
        <f t="shared" si="1"/>
        <v>-9.2584541062801939</v>
      </c>
    </row>
    <row r="13" spans="1:12" x14ac:dyDescent="0.25">
      <c r="A13">
        <v>20</v>
      </c>
      <c r="B13">
        <v>-10.17</v>
      </c>
      <c r="C13">
        <v>0.95399999999999996</v>
      </c>
      <c r="D13">
        <v>0.96199999999999997</v>
      </c>
      <c r="E13">
        <f t="shared" si="0"/>
        <v>-11.782</v>
      </c>
      <c r="F13">
        <f t="shared" si="1"/>
        <v>-9.4033816425120769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2024-02-11T05:52:17Z</dcterms:created>
  <dcterms:modified xsi:type="dcterms:W3CDTF">2024-02-29T16:23:50Z</dcterms:modified>
</cp:coreProperties>
</file>