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tables_and_figures/"/>
    </mc:Choice>
  </mc:AlternateContent>
  <xr:revisionPtr revIDLastSave="0" documentId="13_ncr:1_{2F8E4D98-2D75-AB48-94A4-8959CDA2A24C}" xr6:coauthVersionLast="47" xr6:coauthVersionMax="47" xr10:uidLastSave="{00000000-0000-0000-0000-000000000000}"/>
  <bookViews>
    <workbookView xWindow="0" yWindow="0" windowWidth="35840" windowHeight="22400" activeTab="4" xr2:uid="{2DA336F4-BBFC-384B-89E7-86F75E70CA4F}"/>
  </bookViews>
  <sheets>
    <sheet name="Sheet1" sheetId="1" r:id="rId1"/>
    <sheet name="Table1_PrevOsmeridAssems" sheetId="2" r:id="rId2"/>
    <sheet name="TableTK_Extractions" sheetId="4" r:id="rId3"/>
    <sheet name="TableTK_RawSeqStats" sheetId="5" r:id="rId4"/>
    <sheet name="TableTK_Seq_Metrics" sheetId="3" r:id="rId5"/>
    <sheet name="TableTK_AssemblyMetrics" sheetId="6" r:id="rId6"/>
    <sheet name="TableTK_Cytogenetic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3" l="1"/>
  <c r="K24" i="3"/>
  <c r="H24" i="3"/>
  <c r="I24" i="3" s="1"/>
  <c r="H23" i="3"/>
  <c r="I23" i="3" s="1"/>
  <c r="F23" i="3"/>
  <c r="F24" i="3"/>
  <c r="E24" i="3"/>
  <c r="E23" i="3"/>
</calcChain>
</file>

<file path=xl/sharedStrings.xml><?xml version="1.0" encoding="utf-8"?>
<sst xmlns="http://schemas.openxmlformats.org/spreadsheetml/2006/main" count="354" uniqueCount="184">
  <si>
    <t>Total sequence length</t>
  </si>
  <si>
    <t>Total ungapped length</t>
  </si>
  <si>
    <t>Gaps between scaffolds</t>
  </si>
  <si>
    <t>Number of scaffolds</t>
  </si>
  <si>
    <t>Scaffold N50</t>
  </si>
  <si>
    <t>Scaffold L50</t>
  </si>
  <si>
    <t>Number of contigs</t>
  </si>
  <si>
    <t>Contig N50</t>
  </si>
  <si>
    <t>Contig L50</t>
  </si>
  <si>
    <t>Total number of chromosomes and plasmids</t>
  </si>
  <si>
    <t>Number of component sequences (WGS or clone)</t>
  </si>
  <si>
    <t>Species</t>
  </si>
  <si>
    <t>Publish date</t>
  </si>
  <si>
    <t>2022.06.07</t>
  </si>
  <si>
    <t>Accesstion Number</t>
  </si>
  <si>
    <t>GCA_023658055.1</t>
  </si>
  <si>
    <t>Assembly Level</t>
  </si>
  <si>
    <t>Chromosome</t>
  </si>
  <si>
    <t>Scaffold</t>
  </si>
  <si>
    <t>GCA_017311245.1</t>
  </si>
  <si>
    <t>2021.03.09</t>
  </si>
  <si>
    <t>Thaleichthys pacificus (eulachon)</t>
  </si>
  <si>
    <t>Hypomesus transpacificus (male)</t>
  </si>
  <si>
    <t>Hypomesus transpacificus (female)</t>
  </si>
  <si>
    <t>2022.02.04</t>
  </si>
  <si>
    <t>GCA_021917145.1</t>
  </si>
  <si>
    <t>chromosome</t>
  </si>
  <si>
    <t>GCA_021870715.1</t>
  </si>
  <si>
    <t xml:space="preserve">Coverage </t>
  </si>
  <si>
    <t>137x</t>
  </si>
  <si>
    <t>120x</t>
  </si>
  <si>
    <t>60x</t>
  </si>
  <si>
    <t>210x</t>
  </si>
  <si>
    <t>Osmerus eperlanus (European smelt)</t>
  </si>
  <si>
    <t>2018.03.18</t>
  </si>
  <si>
    <t>GCA_900302275.1</t>
  </si>
  <si>
    <t>scaffold</t>
  </si>
  <si>
    <t>19x</t>
  </si>
  <si>
    <t>Hypomesus nipponensis (Japanese smelt)</t>
  </si>
  <si>
    <t>2021.05.12</t>
  </si>
  <si>
    <t>GCA_018346875.1</t>
  </si>
  <si>
    <t>contig</t>
  </si>
  <si>
    <t>126x</t>
  </si>
  <si>
    <t>N/A</t>
  </si>
  <si>
    <t>Sex</t>
  </si>
  <si>
    <t>F</t>
  </si>
  <si>
    <t>m64069_201002_215024</t>
  </si>
  <si>
    <t>Q36</t>
  </si>
  <si>
    <t>m64069_200830_055940</t>
  </si>
  <si>
    <t>Q33</t>
  </si>
  <si>
    <t>m64069_200603_183739</t>
  </si>
  <si>
    <t>Q30</t>
  </si>
  <si>
    <t>M</t>
  </si>
  <si>
    <t>sequencing_tech</t>
  </si>
  <si>
    <t>10X</t>
  </si>
  <si>
    <t>Q35</t>
  </si>
  <si>
    <t>m64069_200211_020731</t>
  </si>
  <si>
    <t>m64069_200220_045555</t>
  </si>
  <si>
    <t>Tissue Type</t>
  </si>
  <si>
    <t>Used for Sequencing</t>
  </si>
  <si>
    <t>-</t>
  </si>
  <si>
    <t>yes</t>
  </si>
  <si>
    <t>T3F01_BM_PG</t>
  </si>
  <si>
    <t>back muscle</t>
  </si>
  <si>
    <t>propylene glycol</t>
  </si>
  <si>
    <t>T3F01_BM_FF</t>
  </si>
  <si>
    <t>T3F01_IO_FF</t>
  </si>
  <si>
    <t>internal organ</t>
  </si>
  <si>
    <t>T3F01_SC_FF</t>
  </si>
  <si>
    <t>scales</t>
  </si>
  <si>
    <t>T3F02_BM_PG</t>
  </si>
  <si>
    <t>T3F02_BM_FF</t>
  </si>
  <si>
    <t>T3F02_IO_FF</t>
  </si>
  <si>
    <t>T3F02_SC_FF</t>
  </si>
  <si>
    <t>T3M01_BM_PG</t>
  </si>
  <si>
    <t>T3M01_BM_FF</t>
  </si>
  <si>
    <t>T3M01_SC_FF</t>
  </si>
  <si>
    <t>T3M02_BM_PG</t>
  </si>
  <si>
    <t>T3M02_BM_FF</t>
  </si>
  <si>
    <t>T3M02_SC_FF</t>
  </si>
  <si>
    <t>T4M01_BM_FF</t>
  </si>
  <si>
    <t>T4M01_IO_FF</t>
  </si>
  <si>
    <t>T4M01_SC_FF</t>
  </si>
  <si>
    <t>Sample ID</t>
  </si>
  <si>
    <t>T2M03_BM_FF</t>
  </si>
  <si>
    <t>T2M02_BM_FF</t>
  </si>
  <si>
    <t>T2M01_BM_FF</t>
  </si>
  <si>
    <t>T1M02_BM_FF</t>
  </si>
  <si>
    <t>T1M03_BM_FF</t>
  </si>
  <si>
    <t>T1M01_BM_FF</t>
  </si>
  <si>
    <t>T1F03_BM_FF</t>
  </si>
  <si>
    <t>T1F02_BM_FF</t>
  </si>
  <si>
    <t>T1F01_BM_FF</t>
  </si>
  <si>
    <t>no solution</t>
  </si>
  <si>
    <t>Storage Solution</t>
  </si>
  <si>
    <t>Sequencing Technology</t>
  </si>
  <si>
    <t>Sequencing Company</t>
  </si>
  <si>
    <t>Number of Runs</t>
  </si>
  <si>
    <t>Coverage</t>
  </si>
  <si>
    <t>Linked Reads</t>
  </si>
  <si>
    <t>Long Reads</t>
  </si>
  <si>
    <t>PacBio HiFi</t>
  </si>
  <si>
    <t>Hi-C</t>
  </si>
  <si>
    <t>Phase</t>
  </si>
  <si>
    <t>n/a</t>
  </si>
  <si>
    <t>Arima</t>
  </si>
  <si>
    <r>
      <t xml:space="preserve">Table 3. </t>
    </r>
    <r>
      <rPr>
        <sz val="12"/>
        <color theme="1"/>
        <rFont val="Calibri Light"/>
        <family val="2"/>
        <scheme val="major"/>
      </rPr>
      <t>Table of raw data sequencing statistics.</t>
    </r>
  </si>
  <si>
    <t xml:space="preserve">Table TK. </t>
  </si>
  <si>
    <t>Release Date</t>
  </si>
  <si>
    <t>Assembly
 Level</t>
  </si>
  <si>
    <t>Accesstion 
Number</t>
  </si>
  <si>
    <r>
      <rPr>
        <b/>
        <sz val="12"/>
        <rFont val="Calibri Light"/>
        <family val="2"/>
        <scheme val="major"/>
      </rPr>
      <t xml:space="preserve">Table 1. </t>
    </r>
    <r>
      <rPr>
        <sz val="12"/>
        <rFont val="Calibri Light"/>
        <family val="2"/>
        <scheme val="major"/>
      </rPr>
      <t>Assembly metrics from Osmeridae genome assemblies publicly available prior to publication of the delta smelt genome (February 04, 2022).</t>
    </r>
  </si>
  <si>
    <t>Hypomesus nipponensis (Pond smelt)</t>
  </si>
  <si>
    <t>Reference</t>
  </si>
  <si>
    <t>Number of chr. and plasmids</t>
  </si>
  <si>
    <r>
      <rPr>
        <b/>
        <sz val="10"/>
        <color theme="1"/>
        <rFont val="Calibri Light"/>
        <family val="2"/>
        <scheme val="major"/>
      </rPr>
      <t xml:space="preserve">Table 2. </t>
    </r>
    <r>
      <rPr>
        <sz val="10"/>
        <color theme="1"/>
        <rFont val="Calibri Light"/>
        <family val="2"/>
        <scheme val="major"/>
      </rPr>
      <t>Table of tissue type and storage method of sampled delta smelt from four sampling events. Included are the names referred to in the text. T= trip, F= female, M=male, BM = back muscle, SC = scales, IO = internal organ, FF = flash frozen, and PG = propylene glycol.</t>
    </r>
  </si>
  <si>
    <t xml:space="preserve">HMW-gDNA-0041 </t>
  </si>
  <si>
    <t xml:space="preserve">Delta Smelt </t>
  </si>
  <si>
    <t>Sample name</t>
  </si>
  <si>
    <t>Nanodrop 260/280</t>
  </si>
  <si>
    <t>Nanodrop 260/230</t>
  </si>
  <si>
    <t xml:space="preserve">Total amount of DNA </t>
  </si>
  <si>
    <t>Female01_BackMuscle_PG</t>
  </si>
  <si>
    <t>~12µg</t>
  </si>
  <si>
    <t>Female02_BackMuscle_PG</t>
  </si>
  <si>
    <t>~11µg</t>
  </si>
  <si>
    <t>Male01_BackMuscle_PG</t>
  </si>
  <si>
    <t>~8µg</t>
  </si>
  <si>
    <t>Male02_BackMuscle_PG</t>
  </si>
  <si>
    <t>19ng (too low)</t>
  </si>
  <si>
    <t>Female01_Scales_FF</t>
  </si>
  <si>
    <t>Female02_BackMuscle_FF</t>
  </si>
  <si>
    <t xml:space="preserve">11ng (too low) </t>
  </si>
  <si>
    <t>Male01_BackMuscle_FF</t>
  </si>
  <si>
    <t>~9µg</t>
  </si>
  <si>
    <t>Male02_BackMuscle_FF</t>
  </si>
  <si>
    <t>PG= Preserved in propylene glycol</t>
  </si>
  <si>
    <t xml:space="preserve">FF=Flash frozen </t>
  </si>
  <si>
    <t>Nanodrop
260/280</t>
  </si>
  <si>
    <t>Total DNA</t>
  </si>
  <si>
    <t>Number of Reads</t>
  </si>
  <si>
    <t>N50</t>
  </si>
  <si>
    <t>Number of Bases</t>
  </si>
  <si>
    <t>Mean Read Length</t>
  </si>
  <si>
    <t>Median Read Quality</t>
  </si>
  <si>
    <t>10X Illumina</t>
  </si>
  <si>
    <t>File Size (fasta)</t>
  </si>
  <si>
    <t>GC%</t>
  </si>
  <si>
    <t>sz</t>
  </si>
  <si>
    <t>??</t>
  </si>
  <si>
    <t>Metrics</t>
  </si>
  <si>
    <t>Male</t>
  </si>
  <si>
    <t>Female</t>
  </si>
  <si>
    <t>L50</t>
  </si>
  <si>
    <t>complete</t>
  </si>
  <si>
    <t>single</t>
  </si>
  <si>
    <t>double</t>
  </si>
  <si>
    <t>fragmented</t>
  </si>
  <si>
    <t>total length</t>
  </si>
  <si>
    <t># Cells</t>
  </si>
  <si>
    <t>2n Count</t>
  </si>
  <si>
    <t>Total # of Cells</t>
  </si>
  <si>
    <r>
      <t>Table TK.</t>
    </r>
    <r>
      <rPr>
        <sz val="12"/>
        <color theme="1"/>
        <rFont val="Calibri Light"/>
        <family val="2"/>
        <scheme val="major"/>
      </rPr>
      <t xml:space="preserve"> Chromosome counts for delta smelt indicating 2n = 56.</t>
    </r>
  </si>
  <si>
    <r>
      <t>A</t>
    </r>
    <r>
      <rPr>
        <vertAlign val="subscript"/>
        <sz val="10"/>
        <color theme="1"/>
        <rFont val="Calibri Light (Body)"/>
      </rPr>
      <t>0</t>
    </r>
  </si>
  <si>
    <r>
      <t>A</t>
    </r>
    <r>
      <rPr>
        <vertAlign val="subscript"/>
        <sz val="10"/>
        <color theme="1"/>
        <rFont val="Calibri Light (Body)"/>
      </rPr>
      <t>1</t>
    </r>
  </si>
  <si>
    <r>
      <t>A</t>
    </r>
    <r>
      <rPr>
        <vertAlign val="subscript"/>
        <sz val="10"/>
        <color theme="1"/>
        <rFont val="Calibri Light (Body)"/>
      </rPr>
      <t>2</t>
    </r>
  </si>
  <si>
    <r>
      <t>A</t>
    </r>
    <r>
      <rPr>
        <vertAlign val="subscript"/>
        <sz val="10"/>
        <color theme="1"/>
        <rFont val="Calibri Light (Body)"/>
      </rPr>
      <t>3</t>
    </r>
  </si>
  <si>
    <r>
      <t>A</t>
    </r>
    <r>
      <rPr>
        <vertAlign val="subscript"/>
        <sz val="10"/>
        <color theme="1"/>
        <rFont val="Calibri Light (Body)"/>
      </rPr>
      <t>4</t>
    </r>
  </si>
  <si>
    <t>BUSCO
Scores</t>
  </si>
  <si>
    <t>Continuity
Metrics</t>
  </si>
  <si>
    <r>
      <t xml:space="preserve">Table 4. </t>
    </r>
    <r>
      <rPr>
        <sz val="10"/>
        <color theme="1"/>
        <rFont val="Calibri Light (Body)"/>
      </rPr>
      <t>Table of assembly steps with corresponding metrics. A0 = Metrics for unassembled, filtered PacBio HiFi reads; A1 = draft resulting from initial long-read assembly step; A2 = draft resulting from scaffolding A1 assembly using linked-reads; A3 = draft resulting from scaffolding A2 assembly using hi-c data; A4 = final assembly metrics resulting from anchoring chromosomes with a linkage map. Continuity metrics created from genometools, BUSCO scores from comparison to August 05, 2020 Actinopterygii gene (n=3640) dataset.</t>
    </r>
  </si>
  <si>
    <t>N50 (bp)</t>
  </si>
  <si>
    <t># contigs (bp)</t>
  </si>
  <si>
    <t>Run ID</t>
  </si>
  <si>
    <t>10X_R1_F</t>
  </si>
  <si>
    <t>10X_R2_F</t>
  </si>
  <si>
    <t>10X_R1_M</t>
  </si>
  <si>
    <t>10X_R2_M</t>
  </si>
  <si>
    <t>hic_R1_F</t>
  </si>
  <si>
    <t>hic_R2_F</t>
  </si>
  <si>
    <t>hic_R1_M</t>
  </si>
  <si>
    <t>hic_R2_M</t>
  </si>
  <si>
    <t>Phase Genomics Hi-C</t>
  </si>
  <si>
    <t>VGP Hi-C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</si>
</sst>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C00000"/>
      <name val="Calibri"/>
      <family val="2"/>
      <scheme val="minor"/>
    </font>
    <font>
      <sz val="12"/>
      <color rgb="FFC00000"/>
      <name val="Arial"/>
      <family val="2"/>
    </font>
    <font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</font>
    <font>
      <sz val="10"/>
      <color theme="1"/>
      <name val="Calibri Light (Body)"/>
    </font>
    <font>
      <b/>
      <sz val="10"/>
      <color theme="1"/>
      <name val="Calibri Light (Body)"/>
    </font>
    <font>
      <sz val="10"/>
      <color rgb="FF000000"/>
      <name val="Calibri Light (Body)"/>
    </font>
    <font>
      <vertAlign val="subscript"/>
      <sz val="10"/>
      <color theme="1"/>
      <name val="Calibri Light (Body)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A"/>
      </left>
      <right/>
      <top style="medium">
        <color rgb="FF00000A"/>
      </top>
      <bottom style="medium">
        <color rgb="FF00000A"/>
      </bottom>
      <diagonal/>
    </border>
    <border>
      <left/>
      <right/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/>
      <top/>
      <bottom style="medium">
        <color rgb="FF00000A"/>
      </bottom>
      <diagonal/>
    </border>
    <border>
      <left/>
      <right/>
      <top/>
      <bottom style="medium">
        <color rgb="FF00000A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3" fontId="7" fillId="0" borderId="0" xfId="0" applyNumberFormat="1" applyFont="1"/>
    <xf numFmtId="0" fontId="7" fillId="0" borderId="11" xfId="0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0" fontId="10" fillId="4" borderId="3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1" fillId="0" borderId="0" xfId="0" applyFont="1" applyAlignment="1">
      <alignment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11" xfId="0" applyFont="1" applyFill="1" applyBorder="1" applyAlignment="1">
      <alignment horizontal="center"/>
    </xf>
    <xf numFmtId="3" fontId="5" fillId="0" borderId="11" xfId="0" applyNumberFormat="1" applyFont="1" applyFill="1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2" xfId="0" applyFont="1" applyBorder="1" applyAlignment="1">
      <alignment horizontal="center"/>
    </xf>
    <xf numFmtId="0" fontId="0" fillId="0" borderId="8" xfId="0" applyBorder="1"/>
    <xf numFmtId="0" fontId="12" fillId="0" borderId="3" xfId="0" applyFont="1" applyBorder="1"/>
    <xf numFmtId="0" fontId="12" fillId="0" borderId="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2" xfId="0" applyFont="1" applyBorder="1" applyAlignment="1">
      <alignment horizontal="center" wrapText="1"/>
    </xf>
    <xf numFmtId="0" fontId="12" fillId="0" borderId="6" xfId="0" applyFont="1" applyBorder="1"/>
    <xf numFmtId="0" fontId="14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2" fillId="0" borderId="7" xfId="0" applyFont="1" applyBorder="1"/>
    <xf numFmtId="0" fontId="12" fillId="0" borderId="2" xfId="0" applyFont="1" applyBorder="1"/>
    <xf numFmtId="0" fontId="12" fillId="0" borderId="8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0" fontId="7" fillId="0" borderId="11" xfId="1" applyNumberFormat="1" applyFont="1" applyBorder="1" applyAlignment="1">
      <alignment horizontal="center"/>
    </xf>
    <xf numFmtId="0" fontId="16" fillId="0" borderId="0" xfId="0" applyFont="1" applyAlignment="1">
      <alignment horizontal="justify" vertic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11" fillId="0" borderId="31" xfId="0" applyFont="1" applyBorder="1" applyAlignment="1">
      <alignment horizontal="center" vertical="center" wrapText="1"/>
    </xf>
    <xf numFmtId="0" fontId="17" fillId="0" borderId="3" xfId="0" applyFont="1" applyBorder="1"/>
    <xf numFmtId="0" fontId="17" fillId="0" borderId="1" xfId="0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31" xfId="0" applyFont="1" applyBorder="1" applyAlignment="1">
      <alignment horizontal="left" vertical="center" wrapText="1"/>
    </xf>
    <xf numFmtId="0" fontId="17" fillId="0" borderId="6" xfId="0" applyFont="1" applyBorder="1"/>
    <xf numFmtId="0" fontId="19" fillId="3" borderId="25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3" fontId="17" fillId="0" borderId="29" xfId="0" applyNumberFormat="1" applyFont="1" applyBorder="1" applyAlignment="1">
      <alignment horizontal="center" vertical="center" wrapText="1"/>
    </xf>
    <xf numFmtId="3" fontId="17" fillId="0" borderId="24" xfId="0" applyNumberFormat="1" applyFont="1" applyBorder="1" applyAlignment="1">
      <alignment horizontal="center" vertical="center" wrapText="1"/>
    </xf>
    <xf numFmtId="3" fontId="17" fillId="0" borderId="30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3" fontId="17" fillId="0" borderId="19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3" fontId="17" fillId="0" borderId="11" xfId="0" applyNumberFormat="1" applyFont="1" applyBorder="1" applyAlignment="1">
      <alignment horizontal="center" vertical="center" wrapText="1"/>
    </xf>
    <xf numFmtId="3" fontId="17" fillId="0" borderId="20" xfId="0" applyNumberFormat="1" applyFont="1" applyBorder="1" applyAlignment="1">
      <alignment horizontal="center" vertical="center" wrapText="1"/>
    </xf>
    <xf numFmtId="172" fontId="17" fillId="0" borderId="19" xfId="0" applyNumberFormat="1" applyFont="1" applyBorder="1" applyAlignment="1">
      <alignment horizontal="center" vertical="center" wrapText="1"/>
    </xf>
    <xf numFmtId="172" fontId="17" fillId="0" borderId="11" xfId="0" applyNumberFormat="1" applyFont="1" applyBorder="1" applyAlignment="1">
      <alignment horizontal="center" vertical="center" wrapText="1"/>
    </xf>
    <xf numFmtId="172" fontId="17" fillId="0" borderId="20" xfId="0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72" fontId="17" fillId="0" borderId="21" xfId="0" applyNumberFormat="1" applyFont="1" applyBorder="1" applyAlignment="1">
      <alignment horizontal="center" vertical="center" wrapText="1"/>
    </xf>
    <xf numFmtId="172" fontId="17" fillId="0" borderId="22" xfId="0" applyNumberFormat="1" applyFont="1" applyBorder="1" applyAlignment="1">
      <alignment horizontal="center" vertical="center" wrapText="1"/>
    </xf>
    <xf numFmtId="172" fontId="17" fillId="0" borderId="23" xfId="0" applyNumberFormat="1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2" xfId="0" applyFont="1" applyBorder="1"/>
    <xf numFmtId="0" fontId="17" fillId="0" borderId="8" xfId="0" applyFont="1" applyBorder="1"/>
    <xf numFmtId="0" fontId="17" fillId="0" borderId="5" xfId="0" applyFont="1" applyBorder="1" applyAlignment="1">
      <alignment vertical="center"/>
    </xf>
    <xf numFmtId="3" fontId="17" fillId="0" borderId="19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17" fillId="0" borderId="0" xfId="0" applyNumberFormat="1" applyFont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 wrapText="1"/>
    </xf>
    <xf numFmtId="0" fontId="19" fillId="3" borderId="2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953-7072-FB4B-90BE-66C3123EA5AE}">
  <dimension ref="A2:G17"/>
  <sheetViews>
    <sheetView workbookViewId="0">
      <selection activeCell="A2" sqref="A2:G17"/>
    </sheetView>
  </sheetViews>
  <sheetFormatPr baseColWidth="10" defaultRowHeight="16" x14ac:dyDescent="0.2"/>
  <cols>
    <col min="1" max="1" width="50.33203125" style="1" bestFit="1" customWidth="1"/>
    <col min="2" max="2" width="30.5" style="1" bestFit="1" customWidth="1"/>
    <col min="3" max="3" width="28.83203125" style="1" bestFit="1" customWidth="1"/>
    <col min="4" max="4" width="27.6640625" style="6" bestFit="1" customWidth="1"/>
    <col min="5" max="5" width="27.6640625" style="1" bestFit="1" customWidth="1"/>
    <col min="6" max="6" width="32.33203125" style="1" bestFit="1" customWidth="1"/>
    <col min="7" max="7" width="35.83203125" style="1" bestFit="1" customWidth="1"/>
    <col min="8" max="16384" width="10.83203125" style="1"/>
  </cols>
  <sheetData>
    <row r="2" spans="1:7" x14ac:dyDescent="0.2">
      <c r="A2" s="1" t="s">
        <v>11</v>
      </c>
      <c r="B2" s="1" t="s">
        <v>23</v>
      </c>
      <c r="C2" s="1" t="s">
        <v>22</v>
      </c>
      <c r="D2" s="6" t="s">
        <v>21</v>
      </c>
      <c r="E2" s="1" t="s">
        <v>21</v>
      </c>
      <c r="F2" s="1" t="s">
        <v>33</v>
      </c>
      <c r="G2" s="1" t="s">
        <v>38</v>
      </c>
    </row>
    <row r="3" spans="1:7" x14ac:dyDescent="0.2">
      <c r="A3" s="1" t="s">
        <v>12</v>
      </c>
      <c r="B3" s="1" t="s">
        <v>24</v>
      </c>
      <c r="C3" s="1" t="s">
        <v>24</v>
      </c>
      <c r="D3" s="6" t="s">
        <v>13</v>
      </c>
      <c r="E3" s="1" t="s">
        <v>20</v>
      </c>
      <c r="F3" s="1" t="s">
        <v>34</v>
      </c>
      <c r="G3" s="1" t="s">
        <v>39</v>
      </c>
    </row>
    <row r="4" spans="1:7" x14ac:dyDescent="0.2">
      <c r="A4" s="1" t="s">
        <v>14</v>
      </c>
      <c r="B4" s="2" t="s">
        <v>25</v>
      </c>
      <c r="C4" s="2" t="s">
        <v>27</v>
      </c>
      <c r="D4" s="7" t="s">
        <v>15</v>
      </c>
      <c r="E4" s="2" t="s">
        <v>19</v>
      </c>
      <c r="F4" s="2" t="s">
        <v>35</v>
      </c>
      <c r="G4" s="2" t="s">
        <v>40</v>
      </c>
    </row>
    <row r="5" spans="1:7" x14ac:dyDescent="0.2">
      <c r="A5" s="1" t="s">
        <v>16</v>
      </c>
      <c r="B5" s="1" t="s">
        <v>26</v>
      </c>
      <c r="C5" s="1" t="s">
        <v>26</v>
      </c>
      <c r="D5" s="7" t="s">
        <v>17</v>
      </c>
      <c r="E5" s="1" t="s">
        <v>18</v>
      </c>
      <c r="F5" s="1" t="s">
        <v>36</v>
      </c>
      <c r="G5" s="1" t="s">
        <v>41</v>
      </c>
    </row>
    <row r="6" spans="1:7" x14ac:dyDescent="0.2">
      <c r="A6" s="1" t="s">
        <v>28</v>
      </c>
      <c r="B6" s="1" t="s">
        <v>30</v>
      </c>
      <c r="C6" s="1" t="s">
        <v>29</v>
      </c>
      <c r="D6" s="7" t="s">
        <v>31</v>
      </c>
      <c r="E6" s="1" t="s">
        <v>32</v>
      </c>
      <c r="F6" s="1" t="s">
        <v>37</v>
      </c>
      <c r="G6" s="1" t="s">
        <v>42</v>
      </c>
    </row>
    <row r="7" spans="1:7" x14ac:dyDescent="0.2">
      <c r="A7" s="2" t="s">
        <v>0</v>
      </c>
      <c r="B7" s="3">
        <v>437273953</v>
      </c>
      <c r="C7" s="3">
        <v>471985164</v>
      </c>
      <c r="D7" s="8">
        <v>468775781</v>
      </c>
      <c r="E7" s="3">
        <v>416131685</v>
      </c>
      <c r="F7" s="3">
        <v>342758722</v>
      </c>
      <c r="G7" s="3">
        <v>34375595</v>
      </c>
    </row>
    <row r="8" spans="1:7" x14ac:dyDescent="0.2">
      <c r="A8" s="2" t="s">
        <v>1</v>
      </c>
      <c r="B8" s="3">
        <v>436919854</v>
      </c>
      <c r="C8" s="3">
        <v>471656652</v>
      </c>
      <c r="D8" s="8">
        <v>468655620</v>
      </c>
      <c r="E8" s="3">
        <v>415665727</v>
      </c>
      <c r="F8" s="3">
        <v>342019931</v>
      </c>
      <c r="G8" s="3">
        <v>34375595</v>
      </c>
    </row>
    <row r="9" spans="1:7" x14ac:dyDescent="0.2">
      <c r="A9" s="2" t="s">
        <v>2</v>
      </c>
      <c r="B9" s="2">
        <v>0</v>
      </c>
      <c r="C9" s="2">
        <v>0</v>
      </c>
      <c r="D9" s="7">
        <v>0</v>
      </c>
      <c r="E9" s="2">
        <v>0</v>
      </c>
      <c r="F9" s="2">
        <v>0</v>
      </c>
    </row>
    <row r="10" spans="1:7" x14ac:dyDescent="0.2">
      <c r="A10" s="2" t="s">
        <v>3</v>
      </c>
      <c r="B10" s="4">
        <v>376</v>
      </c>
      <c r="C10" s="2">
        <v>548</v>
      </c>
      <c r="D10" s="8">
        <v>1465</v>
      </c>
      <c r="E10" s="3">
        <v>324311</v>
      </c>
      <c r="F10" s="3">
        <v>73274</v>
      </c>
    </row>
    <row r="11" spans="1:7" x14ac:dyDescent="0.2">
      <c r="A11" s="2" t="s">
        <v>4</v>
      </c>
      <c r="B11" s="3">
        <v>14850352</v>
      </c>
      <c r="C11" s="3">
        <v>12200365</v>
      </c>
      <c r="D11" s="9">
        <v>17687494</v>
      </c>
      <c r="E11" s="3">
        <v>3050</v>
      </c>
      <c r="F11" s="3">
        <v>6820</v>
      </c>
      <c r="G11" s="11">
        <v>460000</v>
      </c>
    </row>
    <row r="12" spans="1:7" x14ac:dyDescent="0.2">
      <c r="A12" s="2" t="s">
        <v>5</v>
      </c>
      <c r="B12" s="2">
        <v>13</v>
      </c>
      <c r="C12" s="2">
        <v>15</v>
      </c>
      <c r="D12" s="10">
        <v>12</v>
      </c>
      <c r="E12" s="3">
        <v>34112</v>
      </c>
      <c r="F12" s="3">
        <v>13139</v>
      </c>
      <c r="G12" s="1">
        <v>477</v>
      </c>
    </row>
    <row r="13" spans="1:7" x14ac:dyDescent="0.2">
      <c r="A13" s="2" t="s">
        <v>6</v>
      </c>
      <c r="B13" s="5">
        <v>1850</v>
      </c>
      <c r="C13" s="3">
        <v>2127</v>
      </c>
      <c r="D13" s="8">
        <v>2668</v>
      </c>
      <c r="E13" s="3">
        <v>330739</v>
      </c>
      <c r="F13" s="3">
        <v>99348</v>
      </c>
      <c r="G13" s="3">
        <v>20639</v>
      </c>
    </row>
    <row r="14" spans="1:7" x14ac:dyDescent="0.2">
      <c r="A14" s="2" t="s">
        <v>7</v>
      </c>
      <c r="B14" s="3">
        <v>412669</v>
      </c>
      <c r="C14" s="3">
        <v>347532</v>
      </c>
      <c r="D14" s="9">
        <v>928839</v>
      </c>
      <c r="E14" s="3">
        <v>2918</v>
      </c>
      <c r="F14" s="3">
        <v>4524</v>
      </c>
      <c r="G14" s="3">
        <v>2124</v>
      </c>
    </row>
    <row r="15" spans="1:7" x14ac:dyDescent="0.2">
      <c r="A15" s="2" t="s">
        <v>8</v>
      </c>
      <c r="B15" s="2">
        <v>267</v>
      </c>
      <c r="C15" s="2">
        <v>333</v>
      </c>
      <c r="D15" s="10">
        <v>131</v>
      </c>
      <c r="E15" s="3">
        <v>35367</v>
      </c>
      <c r="F15" s="3">
        <v>21105</v>
      </c>
      <c r="G15" s="3">
        <v>4887</v>
      </c>
    </row>
    <row r="16" spans="1:7" x14ac:dyDescent="0.2">
      <c r="A16" s="2" t="s">
        <v>9</v>
      </c>
      <c r="B16" s="2">
        <v>26</v>
      </c>
      <c r="C16" s="2">
        <v>26</v>
      </c>
      <c r="D16" s="7">
        <v>29</v>
      </c>
      <c r="E16" s="2">
        <v>0</v>
      </c>
      <c r="F16" s="2">
        <v>0</v>
      </c>
      <c r="G16" s="2">
        <v>0</v>
      </c>
    </row>
    <row r="17" spans="1:7" x14ac:dyDescent="0.2">
      <c r="A17" s="2" t="s">
        <v>10</v>
      </c>
      <c r="B17" s="4">
        <v>376</v>
      </c>
      <c r="C17" s="2">
        <v>548</v>
      </c>
      <c r="D17" s="8">
        <v>1465</v>
      </c>
      <c r="E17" s="3">
        <v>324311</v>
      </c>
      <c r="F17" s="3">
        <v>73274</v>
      </c>
      <c r="G17" s="3">
        <v>20639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E97A-8957-7140-BB0F-358B09A3C5E3}">
  <dimension ref="B2:S10"/>
  <sheetViews>
    <sheetView zoomScale="118" workbookViewId="0">
      <selection activeCell="B2" sqref="B2:S10"/>
    </sheetView>
  </sheetViews>
  <sheetFormatPr baseColWidth="10" defaultRowHeight="16" x14ac:dyDescent="0.2"/>
  <cols>
    <col min="1" max="1" width="10.83203125" customWidth="1"/>
    <col min="2" max="2" width="3.5" customWidth="1"/>
    <col min="3" max="3" width="32" style="12" bestFit="1" customWidth="1"/>
    <col min="4" max="4" width="4.33203125" style="12" bestFit="1" customWidth="1"/>
    <col min="5" max="5" width="10.1640625" style="12" bestFit="1" customWidth="1"/>
    <col min="6" max="6" width="16.33203125" style="12" bestFit="1" customWidth="1"/>
    <col min="7" max="7" width="11.5" style="12" bestFit="1" customWidth="1"/>
    <col min="8" max="8" width="8.6640625" style="12" bestFit="1" customWidth="1"/>
    <col min="9" max="9" width="11.1640625" style="12" bestFit="1" customWidth="1"/>
    <col min="10" max="10" width="8.5" style="12" bestFit="1" customWidth="1"/>
    <col min="11" max="11" width="10.1640625" style="12" bestFit="1" customWidth="1"/>
    <col min="12" max="14" width="7.6640625" style="12" bestFit="1" customWidth="1"/>
    <col min="15" max="15" width="6.6640625" style="12" bestFit="1" customWidth="1"/>
    <col min="16" max="16" width="8.1640625" style="12" customWidth="1"/>
    <col min="17" max="17" width="12.33203125" style="12" customWidth="1"/>
    <col min="18" max="18" width="9.33203125" style="12" bestFit="1" customWidth="1"/>
    <col min="19" max="19" width="3.5" customWidth="1"/>
  </cols>
  <sheetData>
    <row r="2" spans="2:19" ht="20" customHeight="1" x14ac:dyDescent="0.2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2:19" x14ac:dyDescent="0.2">
      <c r="B3" s="36"/>
      <c r="C3" s="30" t="s">
        <v>111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7"/>
    </row>
    <row r="4" spans="2:19" ht="80" customHeight="1" x14ac:dyDescent="0.2">
      <c r="B4" s="36"/>
      <c r="C4" s="18" t="s">
        <v>11</v>
      </c>
      <c r="D4" s="19" t="s">
        <v>44</v>
      </c>
      <c r="E4" s="19" t="s">
        <v>108</v>
      </c>
      <c r="F4" s="19" t="s">
        <v>110</v>
      </c>
      <c r="G4" s="19" t="s">
        <v>109</v>
      </c>
      <c r="H4" s="19" t="s">
        <v>28</v>
      </c>
      <c r="I4" s="19" t="s">
        <v>0</v>
      </c>
      <c r="J4" s="19" t="s">
        <v>3</v>
      </c>
      <c r="K4" s="19" t="s">
        <v>4</v>
      </c>
      <c r="L4" s="19" t="s">
        <v>5</v>
      </c>
      <c r="M4" s="19" t="s">
        <v>6</v>
      </c>
      <c r="N4" s="19" t="s">
        <v>7</v>
      </c>
      <c r="O4" s="19" t="s">
        <v>8</v>
      </c>
      <c r="P4" s="19" t="s">
        <v>114</v>
      </c>
      <c r="Q4" s="19" t="s">
        <v>10</v>
      </c>
      <c r="R4" s="20" t="s">
        <v>113</v>
      </c>
      <c r="S4" s="37"/>
    </row>
    <row r="5" spans="2:19" x14ac:dyDescent="0.2">
      <c r="B5" s="36"/>
      <c r="C5" s="31" t="s">
        <v>23</v>
      </c>
      <c r="D5" s="31" t="s">
        <v>45</v>
      </c>
      <c r="E5" s="31" t="s">
        <v>24</v>
      </c>
      <c r="F5" s="31" t="s">
        <v>25</v>
      </c>
      <c r="G5" s="31" t="s">
        <v>26</v>
      </c>
      <c r="H5" s="31" t="s">
        <v>30</v>
      </c>
      <c r="I5" s="32">
        <v>437273953</v>
      </c>
      <c r="J5" s="31">
        <v>376</v>
      </c>
      <c r="K5" s="32">
        <v>14850352</v>
      </c>
      <c r="L5" s="31">
        <v>13</v>
      </c>
      <c r="M5" s="32">
        <v>1850</v>
      </c>
      <c r="N5" s="32">
        <v>412669</v>
      </c>
      <c r="O5" s="31">
        <v>267</v>
      </c>
      <c r="P5" s="31">
        <v>26</v>
      </c>
      <c r="Q5" s="31">
        <v>376</v>
      </c>
      <c r="R5" s="31"/>
      <c r="S5" s="37"/>
    </row>
    <row r="6" spans="2:19" x14ac:dyDescent="0.2">
      <c r="B6" s="36"/>
      <c r="C6" s="31" t="s">
        <v>22</v>
      </c>
      <c r="D6" s="31" t="s">
        <v>52</v>
      </c>
      <c r="E6" s="31" t="s">
        <v>24</v>
      </c>
      <c r="F6" s="31" t="s">
        <v>27</v>
      </c>
      <c r="G6" s="31" t="s">
        <v>26</v>
      </c>
      <c r="H6" s="31" t="s">
        <v>29</v>
      </c>
      <c r="I6" s="32">
        <v>471985164</v>
      </c>
      <c r="J6" s="31">
        <v>548</v>
      </c>
      <c r="K6" s="32">
        <v>12200365</v>
      </c>
      <c r="L6" s="31">
        <v>15</v>
      </c>
      <c r="M6" s="32">
        <v>2127</v>
      </c>
      <c r="N6" s="32">
        <v>347532</v>
      </c>
      <c r="O6" s="31">
        <v>333</v>
      </c>
      <c r="P6" s="31">
        <v>26</v>
      </c>
      <c r="Q6" s="31">
        <v>548</v>
      </c>
      <c r="R6" s="31"/>
      <c r="S6" s="37"/>
    </row>
    <row r="7" spans="2:19" x14ac:dyDescent="0.2">
      <c r="B7" s="36"/>
      <c r="C7" s="31" t="s">
        <v>21</v>
      </c>
      <c r="D7" s="31" t="s">
        <v>43</v>
      </c>
      <c r="E7" s="31" t="s">
        <v>20</v>
      </c>
      <c r="F7" s="31" t="s">
        <v>19</v>
      </c>
      <c r="G7" s="31" t="s">
        <v>36</v>
      </c>
      <c r="H7" s="31" t="s">
        <v>32</v>
      </c>
      <c r="I7" s="32">
        <v>416131685</v>
      </c>
      <c r="J7" s="32">
        <v>324311</v>
      </c>
      <c r="K7" s="32">
        <v>3050</v>
      </c>
      <c r="L7" s="32">
        <v>34112</v>
      </c>
      <c r="M7" s="32">
        <v>330739</v>
      </c>
      <c r="N7" s="32">
        <v>2918</v>
      </c>
      <c r="O7" s="32">
        <v>35367</v>
      </c>
      <c r="P7" s="31">
        <v>0</v>
      </c>
      <c r="Q7" s="31">
        <v>324311</v>
      </c>
      <c r="R7" s="32"/>
      <c r="S7" s="37"/>
    </row>
    <row r="8" spans="2:19" x14ac:dyDescent="0.2">
      <c r="B8" s="36"/>
      <c r="C8" s="31" t="s">
        <v>33</v>
      </c>
      <c r="D8" s="31" t="s">
        <v>43</v>
      </c>
      <c r="E8" s="31" t="s">
        <v>34</v>
      </c>
      <c r="F8" s="31" t="s">
        <v>35</v>
      </c>
      <c r="G8" s="31" t="s">
        <v>36</v>
      </c>
      <c r="H8" s="31" t="s">
        <v>37</v>
      </c>
      <c r="I8" s="32">
        <v>342758722</v>
      </c>
      <c r="J8" s="32">
        <v>73274</v>
      </c>
      <c r="K8" s="32">
        <v>6820</v>
      </c>
      <c r="L8" s="32">
        <v>13139</v>
      </c>
      <c r="M8" s="32">
        <v>99348</v>
      </c>
      <c r="N8" s="32">
        <v>4524</v>
      </c>
      <c r="O8" s="32">
        <v>21105</v>
      </c>
      <c r="P8" s="31">
        <v>0</v>
      </c>
      <c r="Q8" s="31">
        <v>73274</v>
      </c>
      <c r="R8" s="32"/>
      <c r="S8" s="37"/>
    </row>
    <row r="9" spans="2:19" x14ac:dyDescent="0.2">
      <c r="B9" s="36"/>
      <c r="C9" s="31" t="s">
        <v>112</v>
      </c>
      <c r="D9" s="31" t="s">
        <v>43</v>
      </c>
      <c r="E9" s="31" t="s">
        <v>39</v>
      </c>
      <c r="F9" s="31" t="s">
        <v>40</v>
      </c>
      <c r="G9" s="31" t="s">
        <v>41</v>
      </c>
      <c r="H9" s="31" t="s">
        <v>42</v>
      </c>
      <c r="I9" s="32">
        <v>34375595</v>
      </c>
      <c r="J9" s="31" t="s">
        <v>43</v>
      </c>
      <c r="K9" s="32">
        <v>460000</v>
      </c>
      <c r="L9" s="31">
        <v>477</v>
      </c>
      <c r="M9" s="32">
        <v>20639</v>
      </c>
      <c r="N9" s="32">
        <v>2124</v>
      </c>
      <c r="O9" s="32">
        <v>4887</v>
      </c>
      <c r="P9" s="31">
        <v>0</v>
      </c>
      <c r="Q9" s="31">
        <v>20639</v>
      </c>
      <c r="R9" s="32"/>
      <c r="S9" s="37"/>
    </row>
    <row r="10" spans="2:19" ht="20" customHeight="1" x14ac:dyDescent="0.2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</sheetData>
  <mergeCells count="1">
    <mergeCell ref="C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660E-486F-2D42-B73C-2E08F1AD0585}">
  <dimension ref="B2:R31"/>
  <sheetViews>
    <sheetView topLeftCell="A3" zoomScale="112" zoomScaleNormal="100" workbookViewId="0">
      <selection activeCell="M33" sqref="M33"/>
    </sheetView>
  </sheetViews>
  <sheetFormatPr baseColWidth="10" defaultRowHeight="16" x14ac:dyDescent="0.2"/>
  <cols>
    <col min="1" max="1" width="10.83203125" style="14"/>
    <col min="2" max="2" width="2.5" style="14" customWidth="1"/>
    <col min="3" max="3" width="10.83203125" style="14"/>
    <col min="4" max="4" width="11.5" style="14" bestFit="1" customWidth="1"/>
    <col min="5" max="5" width="10.33203125" style="14" bestFit="1" customWidth="1"/>
    <col min="6" max="6" width="12" style="14" bestFit="1" customWidth="1"/>
    <col min="7" max="9" width="12" style="14" customWidth="1"/>
    <col min="10" max="10" width="10.83203125" style="14"/>
    <col min="11" max="11" width="2.33203125" style="14" customWidth="1"/>
    <col min="12" max="14" width="10.83203125" style="14"/>
    <col min="15" max="15" width="29.1640625" style="14" bestFit="1" customWidth="1"/>
    <col min="16" max="16" width="22.83203125" style="14" customWidth="1"/>
    <col min="17" max="17" width="31.6640625" style="14" customWidth="1"/>
    <col min="18" max="18" width="32.5" style="14" customWidth="1"/>
    <col min="19" max="16384" width="10.83203125" style="14"/>
  </cols>
  <sheetData>
    <row r="2" spans="2:18" ht="14" customHeight="1" x14ac:dyDescent="0.2">
      <c r="B2" s="41"/>
      <c r="C2" s="42"/>
      <c r="D2" s="42"/>
      <c r="E2" s="42"/>
      <c r="F2" s="42"/>
      <c r="G2" s="42"/>
      <c r="H2" s="42"/>
      <c r="I2" s="42"/>
      <c r="J2" s="42"/>
      <c r="K2" s="43"/>
    </row>
    <row r="3" spans="2:18" ht="42" customHeight="1" x14ac:dyDescent="0.2">
      <c r="B3" s="44"/>
      <c r="C3" s="45" t="s">
        <v>115</v>
      </c>
      <c r="D3" s="45"/>
      <c r="E3" s="45"/>
      <c r="F3" s="45"/>
      <c r="G3" s="45"/>
      <c r="H3" s="45"/>
      <c r="I3" s="45"/>
      <c r="J3" s="45"/>
      <c r="K3" s="46"/>
    </row>
    <row r="4" spans="2:18" ht="29" customHeight="1" x14ac:dyDescent="0.2">
      <c r="B4" s="44"/>
      <c r="C4" s="47" t="s">
        <v>44</v>
      </c>
      <c r="D4" s="47" t="s">
        <v>83</v>
      </c>
      <c r="E4" s="47" t="s">
        <v>58</v>
      </c>
      <c r="F4" s="47" t="s">
        <v>94</v>
      </c>
      <c r="G4" s="47" t="s">
        <v>59</v>
      </c>
      <c r="H4" s="47" t="s">
        <v>138</v>
      </c>
      <c r="I4" s="47" t="s">
        <v>120</v>
      </c>
      <c r="J4" s="47" t="s">
        <v>139</v>
      </c>
      <c r="K4" s="46"/>
    </row>
    <row r="5" spans="2:18" ht="13" customHeight="1" x14ac:dyDescent="0.2">
      <c r="B5" s="44"/>
      <c r="C5" s="48" t="s">
        <v>45</v>
      </c>
      <c r="D5" s="49" t="s">
        <v>92</v>
      </c>
      <c r="E5" s="49" t="s">
        <v>63</v>
      </c>
      <c r="F5" s="49" t="s">
        <v>93</v>
      </c>
      <c r="G5" s="49" t="s">
        <v>60</v>
      </c>
      <c r="H5" s="49"/>
      <c r="I5" s="49"/>
      <c r="J5" s="49"/>
      <c r="K5" s="46"/>
    </row>
    <row r="6" spans="2:18" ht="13" customHeight="1" x14ac:dyDescent="0.2">
      <c r="B6" s="44"/>
      <c r="C6" s="48"/>
      <c r="D6" s="49" t="s">
        <v>91</v>
      </c>
      <c r="E6" s="49" t="s">
        <v>63</v>
      </c>
      <c r="F6" s="49" t="s">
        <v>93</v>
      </c>
      <c r="G6" s="49" t="s">
        <v>61</v>
      </c>
      <c r="H6" s="49"/>
      <c r="I6" s="49"/>
      <c r="J6" s="49" t="s">
        <v>149</v>
      </c>
      <c r="K6" s="46"/>
    </row>
    <row r="7" spans="2:18" ht="13" customHeight="1" x14ac:dyDescent="0.2">
      <c r="B7" s="44"/>
      <c r="C7" s="48"/>
      <c r="D7" s="49" t="s">
        <v>90</v>
      </c>
      <c r="E7" s="49" t="s">
        <v>63</v>
      </c>
      <c r="F7" s="49" t="s">
        <v>93</v>
      </c>
      <c r="G7" s="49" t="s">
        <v>60</v>
      </c>
      <c r="H7" s="49"/>
      <c r="I7" s="49"/>
      <c r="J7" s="49"/>
      <c r="K7" s="46"/>
    </row>
    <row r="8" spans="2:18" ht="13" customHeight="1" x14ac:dyDescent="0.2">
      <c r="B8" s="44"/>
      <c r="C8" s="48" t="s">
        <v>52</v>
      </c>
      <c r="D8" s="49" t="s">
        <v>89</v>
      </c>
      <c r="E8" s="49" t="s">
        <v>63</v>
      </c>
      <c r="F8" s="49" t="s">
        <v>93</v>
      </c>
      <c r="G8" s="49" t="s">
        <v>60</v>
      </c>
      <c r="H8" s="49"/>
      <c r="I8" s="49"/>
      <c r="J8" s="49"/>
      <c r="K8" s="46"/>
    </row>
    <row r="9" spans="2:18" ht="13" customHeight="1" x14ac:dyDescent="0.2">
      <c r="B9" s="44"/>
      <c r="C9" s="48"/>
      <c r="D9" s="49" t="s">
        <v>87</v>
      </c>
      <c r="E9" s="49" t="s">
        <v>63</v>
      </c>
      <c r="F9" s="49" t="s">
        <v>93</v>
      </c>
      <c r="G9" s="49" t="s">
        <v>60</v>
      </c>
      <c r="H9" s="49"/>
      <c r="I9" s="49"/>
      <c r="J9" s="49"/>
      <c r="K9" s="46"/>
    </row>
    <row r="10" spans="2:18" ht="13" customHeight="1" x14ac:dyDescent="0.2">
      <c r="B10" s="44"/>
      <c r="C10" s="48"/>
      <c r="D10" s="49" t="s">
        <v>88</v>
      </c>
      <c r="E10" s="49" t="s">
        <v>63</v>
      </c>
      <c r="F10" s="49" t="s">
        <v>93</v>
      </c>
      <c r="G10" s="49" t="s">
        <v>60</v>
      </c>
      <c r="H10" s="49"/>
      <c r="I10" s="49"/>
      <c r="J10" s="49"/>
      <c r="K10" s="46"/>
    </row>
    <row r="11" spans="2:18" ht="13" customHeight="1" x14ac:dyDescent="0.2">
      <c r="B11" s="44"/>
      <c r="C11" s="48" t="s">
        <v>52</v>
      </c>
      <c r="D11" s="49" t="s">
        <v>86</v>
      </c>
      <c r="E11" s="49" t="s">
        <v>63</v>
      </c>
      <c r="F11" s="49" t="s">
        <v>93</v>
      </c>
      <c r="G11" s="49" t="s">
        <v>60</v>
      </c>
      <c r="H11" s="49"/>
      <c r="I11" s="49"/>
      <c r="J11" s="49"/>
      <c r="K11" s="46"/>
    </row>
    <row r="12" spans="2:18" ht="13" customHeight="1" x14ac:dyDescent="0.2">
      <c r="B12" s="44"/>
      <c r="C12" s="48"/>
      <c r="D12" s="49" t="s">
        <v>85</v>
      </c>
      <c r="E12" s="49" t="s">
        <v>63</v>
      </c>
      <c r="F12" s="49" t="s">
        <v>93</v>
      </c>
      <c r="G12" s="49" t="s">
        <v>60</v>
      </c>
      <c r="H12" s="49"/>
      <c r="I12" s="49"/>
      <c r="J12" s="49"/>
      <c r="K12" s="46"/>
      <c r="O12" s="53" t="s">
        <v>116</v>
      </c>
      <c r="P12"/>
      <c r="Q12"/>
      <c r="R12"/>
    </row>
    <row r="13" spans="2:18" ht="13" customHeight="1" x14ac:dyDescent="0.2">
      <c r="B13" s="44"/>
      <c r="C13" s="48"/>
      <c r="D13" s="49" t="s">
        <v>84</v>
      </c>
      <c r="E13" s="49" t="s">
        <v>63</v>
      </c>
      <c r="F13" s="49" t="s">
        <v>93</v>
      </c>
      <c r="G13" s="49" t="s">
        <v>60</v>
      </c>
      <c r="H13" s="49"/>
      <c r="I13" s="49"/>
      <c r="J13" s="49"/>
      <c r="K13" s="46"/>
      <c r="O13" s="53" t="s">
        <v>117</v>
      </c>
      <c r="P13"/>
      <c r="Q13"/>
      <c r="R13"/>
    </row>
    <row r="14" spans="2:18" ht="13" customHeight="1" x14ac:dyDescent="0.2">
      <c r="B14" s="44"/>
      <c r="C14" s="48" t="s">
        <v>45</v>
      </c>
      <c r="D14" s="49" t="s">
        <v>62</v>
      </c>
      <c r="E14" s="49" t="s">
        <v>63</v>
      </c>
      <c r="F14" s="49" t="s">
        <v>64</v>
      </c>
      <c r="G14" s="49" t="s">
        <v>60</v>
      </c>
      <c r="H14" s="49"/>
      <c r="I14" s="49"/>
      <c r="J14" s="49"/>
      <c r="K14" s="46"/>
      <c r="O14"/>
      <c r="P14"/>
      <c r="Q14"/>
      <c r="R14"/>
    </row>
    <row r="15" spans="2:18" ht="13" customHeight="1" x14ac:dyDescent="0.2">
      <c r="B15" s="44"/>
      <c r="C15" s="48"/>
      <c r="D15" s="49" t="s">
        <v>65</v>
      </c>
      <c r="E15" s="49" t="s">
        <v>63</v>
      </c>
      <c r="F15" s="49" t="s">
        <v>93</v>
      </c>
      <c r="G15" s="49" t="s">
        <v>60</v>
      </c>
      <c r="H15" s="49"/>
      <c r="I15" s="49"/>
      <c r="J15" s="49"/>
      <c r="K15" s="46"/>
      <c r="O15"/>
      <c r="P15"/>
      <c r="Q15"/>
      <c r="R15"/>
    </row>
    <row r="16" spans="2:18" ht="13" customHeight="1" x14ac:dyDescent="0.2">
      <c r="B16" s="44"/>
      <c r="C16" s="48"/>
      <c r="D16" s="49" t="s">
        <v>66</v>
      </c>
      <c r="E16" s="49" t="s">
        <v>67</v>
      </c>
      <c r="F16" s="49" t="s">
        <v>93</v>
      </c>
      <c r="G16" s="49" t="s">
        <v>60</v>
      </c>
      <c r="H16" s="49"/>
      <c r="I16" s="49"/>
      <c r="J16" s="49"/>
      <c r="K16" s="46"/>
      <c r="O16" s="54" t="s">
        <v>118</v>
      </c>
      <c r="P16" s="55" t="s">
        <v>119</v>
      </c>
      <c r="Q16" s="55" t="s">
        <v>120</v>
      </c>
      <c r="R16" s="55" t="s">
        <v>121</v>
      </c>
    </row>
    <row r="17" spans="2:18" ht="13" customHeight="1" x14ac:dyDescent="0.2">
      <c r="B17" s="44"/>
      <c r="C17" s="48"/>
      <c r="D17" s="49" t="s">
        <v>68</v>
      </c>
      <c r="E17" s="49" t="s">
        <v>69</v>
      </c>
      <c r="F17" s="49" t="s">
        <v>93</v>
      </c>
      <c r="G17" s="49" t="s">
        <v>60</v>
      </c>
      <c r="H17" s="49"/>
      <c r="I17" s="49"/>
      <c r="J17" s="49"/>
      <c r="K17" s="46"/>
      <c r="O17" s="54"/>
      <c r="P17" s="54"/>
      <c r="Q17" s="54"/>
      <c r="R17" s="54"/>
    </row>
    <row r="18" spans="2:18" ht="13" customHeight="1" x14ac:dyDescent="0.2">
      <c r="B18" s="44"/>
      <c r="C18" s="48"/>
      <c r="D18" s="49" t="s">
        <v>70</v>
      </c>
      <c r="E18" s="49" t="s">
        <v>63</v>
      </c>
      <c r="F18" s="49" t="s">
        <v>64</v>
      </c>
      <c r="G18" s="49" t="s">
        <v>60</v>
      </c>
      <c r="H18" s="49"/>
      <c r="I18" s="49"/>
      <c r="J18" s="49"/>
      <c r="K18" s="46"/>
      <c r="O18" s="54" t="s">
        <v>122</v>
      </c>
      <c r="P18" s="54">
        <v>1.87</v>
      </c>
      <c r="Q18" s="54">
        <v>1.76</v>
      </c>
      <c r="R18" s="54" t="s">
        <v>123</v>
      </c>
    </row>
    <row r="19" spans="2:18" ht="13" customHeight="1" x14ac:dyDescent="0.2">
      <c r="B19" s="44"/>
      <c r="C19" s="48"/>
      <c r="D19" s="49" t="s">
        <v>71</v>
      </c>
      <c r="E19" s="49" t="s">
        <v>63</v>
      </c>
      <c r="F19" s="49" t="s">
        <v>93</v>
      </c>
      <c r="G19" s="49" t="s">
        <v>60</v>
      </c>
      <c r="H19" s="49"/>
      <c r="I19" s="49"/>
      <c r="J19" s="49"/>
      <c r="K19" s="46"/>
      <c r="O19" s="54" t="s">
        <v>124</v>
      </c>
      <c r="P19" s="54">
        <v>1.88</v>
      </c>
      <c r="Q19" s="54">
        <v>1.53</v>
      </c>
      <c r="R19" s="54" t="s">
        <v>125</v>
      </c>
    </row>
    <row r="20" spans="2:18" ht="13" customHeight="1" x14ac:dyDescent="0.2">
      <c r="B20" s="44"/>
      <c r="C20" s="48"/>
      <c r="D20" s="49" t="s">
        <v>72</v>
      </c>
      <c r="E20" s="49" t="s">
        <v>67</v>
      </c>
      <c r="F20" s="49" t="s">
        <v>93</v>
      </c>
      <c r="G20" s="49" t="s">
        <v>60</v>
      </c>
      <c r="H20" s="49"/>
      <c r="I20" s="49"/>
      <c r="J20" s="49"/>
      <c r="K20" s="46"/>
      <c r="O20" s="54" t="s">
        <v>126</v>
      </c>
      <c r="P20" s="54">
        <v>1.73</v>
      </c>
      <c r="Q20" s="54">
        <v>1.3</v>
      </c>
      <c r="R20" s="54" t="s">
        <v>127</v>
      </c>
    </row>
    <row r="21" spans="2:18" ht="13" customHeight="1" x14ac:dyDescent="0.2">
      <c r="B21" s="44"/>
      <c r="C21" s="48"/>
      <c r="D21" s="49" t="s">
        <v>73</v>
      </c>
      <c r="E21" s="49" t="s">
        <v>69</v>
      </c>
      <c r="F21" s="49" t="s">
        <v>93</v>
      </c>
      <c r="G21" s="49" t="s">
        <v>61</v>
      </c>
      <c r="H21" s="49"/>
      <c r="I21" s="49"/>
      <c r="J21" s="49" t="s">
        <v>149</v>
      </c>
      <c r="K21" s="46"/>
      <c r="O21" s="54" t="s">
        <v>128</v>
      </c>
      <c r="P21" s="54">
        <v>1</v>
      </c>
      <c r="Q21" s="54">
        <v>1.33</v>
      </c>
      <c r="R21" s="54" t="s">
        <v>129</v>
      </c>
    </row>
    <row r="22" spans="2:18" ht="13" customHeight="1" x14ac:dyDescent="0.2">
      <c r="B22" s="44"/>
      <c r="C22" s="48" t="s">
        <v>52</v>
      </c>
      <c r="D22" s="49" t="s">
        <v>74</v>
      </c>
      <c r="E22" s="49" t="s">
        <v>63</v>
      </c>
      <c r="F22" s="49" t="s">
        <v>64</v>
      </c>
      <c r="G22" s="49" t="s">
        <v>60</v>
      </c>
      <c r="H22" s="49"/>
      <c r="I22" s="49"/>
      <c r="J22" s="49"/>
      <c r="K22" s="46"/>
      <c r="O22" s="54" t="s">
        <v>130</v>
      </c>
      <c r="P22" s="54">
        <v>1.84</v>
      </c>
      <c r="Q22" s="54">
        <v>2.2200000000000002</v>
      </c>
      <c r="R22" s="54" t="s">
        <v>125</v>
      </c>
    </row>
    <row r="23" spans="2:18" ht="13" customHeight="1" x14ac:dyDescent="0.2">
      <c r="B23" s="44"/>
      <c r="C23" s="48"/>
      <c r="D23" s="49" t="s">
        <v>75</v>
      </c>
      <c r="E23" s="49" t="s">
        <v>63</v>
      </c>
      <c r="F23" s="49" t="s">
        <v>93</v>
      </c>
      <c r="G23" s="49" t="s">
        <v>60</v>
      </c>
      <c r="H23" s="49"/>
      <c r="I23" s="49"/>
      <c r="J23" s="49"/>
      <c r="K23" s="46"/>
      <c r="O23" s="54" t="s">
        <v>131</v>
      </c>
      <c r="P23" s="54">
        <v>1.26</v>
      </c>
      <c r="Q23" s="54">
        <v>1.52</v>
      </c>
      <c r="R23" s="54" t="s">
        <v>132</v>
      </c>
    </row>
    <row r="24" spans="2:18" ht="13" customHeight="1" x14ac:dyDescent="0.2">
      <c r="B24" s="44"/>
      <c r="C24" s="48"/>
      <c r="D24" s="49" t="s">
        <v>76</v>
      </c>
      <c r="E24" s="49" t="s">
        <v>69</v>
      </c>
      <c r="F24" s="49" t="s">
        <v>93</v>
      </c>
      <c r="G24" s="49" t="s">
        <v>60</v>
      </c>
      <c r="H24" s="49"/>
      <c r="I24" s="49"/>
      <c r="J24" s="49"/>
      <c r="K24" s="46"/>
      <c r="O24" s="54" t="s">
        <v>133</v>
      </c>
      <c r="P24" s="54">
        <v>1.84</v>
      </c>
      <c r="Q24" s="54">
        <v>1.8</v>
      </c>
      <c r="R24" s="54" t="s">
        <v>134</v>
      </c>
    </row>
    <row r="25" spans="2:18" ht="13" customHeight="1" x14ac:dyDescent="0.2">
      <c r="B25" s="44"/>
      <c r="C25" s="48"/>
      <c r="D25" s="49" t="s">
        <v>77</v>
      </c>
      <c r="E25" s="49" t="s">
        <v>63</v>
      </c>
      <c r="F25" s="49" t="s">
        <v>64</v>
      </c>
      <c r="G25" s="49" t="s">
        <v>60</v>
      </c>
      <c r="H25" s="49"/>
      <c r="I25" s="49"/>
      <c r="J25" s="49"/>
      <c r="K25" s="46"/>
      <c r="O25" s="54" t="s">
        <v>135</v>
      </c>
      <c r="P25" s="54">
        <v>1.91</v>
      </c>
      <c r="Q25" s="54">
        <v>2.02</v>
      </c>
      <c r="R25" s="54" t="s">
        <v>125</v>
      </c>
    </row>
    <row r="26" spans="2:18" ht="13" customHeight="1" x14ac:dyDescent="0.2">
      <c r="B26" s="44"/>
      <c r="C26" s="48"/>
      <c r="D26" s="49" t="s">
        <v>78</v>
      </c>
      <c r="E26" s="49" t="s">
        <v>63</v>
      </c>
      <c r="F26" s="49" t="s">
        <v>93</v>
      </c>
      <c r="G26" s="49" t="s">
        <v>61</v>
      </c>
      <c r="H26" s="49">
        <v>1.91</v>
      </c>
      <c r="I26" s="49">
        <v>2.02</v>
      </c>
      <c r="J26" s="49" t="s">
        <v>125</v>
      </c>
      <c r="K26" s="46"/>
      <c r="O26"/>
      <c r="P26"/>
      <c r="Q26"/>
      <c r="R26"/>
    </row>
    <row r="27" spans="2:18" ht="13" customHeight="1" x14ac:dyDescent="0.2">
      <c r="B27" s="44"/>
      <c r="C27" s="48"/>
      <c r="D27" s="49" t="s">
        <v>79</v>
      </c>
      <c r="E27" s="49" t="s">
        <v>69</v>
      </c>
      <c r="F27" s="49" t="s">
        <v>93</v>
      </c>
      <c r="G27" s="49" t="s">
        <v>60</v>
      </c>
      <c r="H27" s="49"/>
      <c r="I27" s="49"/>
      <c r="J27" s="49"/>
      <c r="K27" s="46"/>
      <c r="O27"/>
      <c r="P27"/>
      <c r="Q27"/>
      <c r="R27"/>
    </row>
    <row r="28" spans="2:18" ht="13" customHeight="1" x14ac:dyDescent="0.2">
      <c r="B28" s="44"/>
      <c r="C28" s="48" t="s">
        <v>52</v>
      </c>
      <c r="D28" s="49" t="s">
        <v>80</v>
      </c>
      <c r="E28" s="49" t="s">
        <v>63</v>
      </c>
      <c r="F28" s="49" t="s">
        <v>93</v>
      </c>
      <c r="G28" s="49" t="s">
        <v>60</v>
      </c>
      <c r="H28" s="49"/>
      <c r="I28" s="49"/>
      <c r="J28" s="49"/>
      <c r="K28" s="46"/>
      <c r="O28" s="54" t="s">
        <v>136</v>
      </c>
      <c r="P28"/>
      <c r="Q28"/>
      <c r="R28"/>
    </row>
    <row r="29" spans="2:18" ht="13" customHeight="1" x14ac:dyDescent="0.2">
      <c r="B29" s="44"/>
      <c r="C29" s="48"/>
      <c r="D29" s="49" t="s">
        <v>81</v>
      </c>
      <c r="E29" s="49" t="s">
        <v>67</v>
      </c>
      <c r="F29" s="49" t="s">
        <v>93</v>
      </c>
      <c r="G29" s="49" t="s">
        <v>61</v>
      </c>
      <c r="H29" s="49"/>
      <c r="I29" s="49"/>
      <c r="J29" s="49" t="s">
        <v>149</v>
      </c>
      <c r="K29" s="46"/>
      <c r="O29" s="54" t="s">
        <v>137</v>
      </c>
      <c r="P29"/>
      <c r="Q29"/>
      <c r="R29"/>
    </row>
    <row r="30" spans="2:18" ht="13" customHeight="1" x14ac:dyDescent="0.2">
      <c r="B30" s="44"/>
      <c r="C30" s="48"/>
      <c r="D30" s="49" t="s">
        <v>82</v>
      </c>
      <c r="E30" s="49" t="s">
        <v>69</v>
      </c>
      <c r="F30" s="49" t="s">
        <v>93</v>
      </c>
      <c r="G30" s="49" t="s">
        <v>60</v>
      </c>
      <c r="H30" s="49"/>
      <c r="I30" s="49"/>
      <c r="J30" s="49"/>
      <c r="K30" s="46"/>
    </row>
    <row r="31" spans="2:18" ht="14" customHeight="1" x14ac:dyDescent="0.2">
      <c r="B31" s="50"/>
      <c r="C31" s="51"/>
      <c r="D31" s="51"/>
      <c r="E31" s="51"/>
      <c r="F31" s="51"/>
      <c r="G31" s="51"/>
      <c r="H31" s="51"/>
      <c r="I31" s="51"/>
      <c r="J31" s="51"/>
      <c r="K31" s="52"/>
    </row>
  </sheetData>
  <mergeCells count="7">
    <mergeCell ref="C28:C30"/>
    <mergeCell ref="C3:J3"/>
    <mergeCell ref="C11:C13"/>
    <mergeCell ref="C14:C21"/>
    <mergeCell ref="C22:C27"/>
    <mergeCell ref="C5:C7"/>
    <mergeCell ref="C8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CA5E-747E-FB42-A6D7-09A058C93315}">
  <dimension ref="B2:F9"/>
  <sheetViews>
    <sheetView workbookViewId="0">
      <selection activeCell="F6" sqref="F6"/>
    </sheetView>
  </sheetViews>
  <sheetFormatPr baseColWidth="10" defaultRowHeight="16" x14ac:dyDescent="0.2"/>
  <cols>
    <col min="1" max="16384" width="10.83203125" style="14"/>
  </cols>
  <sheetData>
    <row r="2" spans="2:6" ht="17" thickBot="1" x14ac:dyDescent="0.25">
      <c r="B2" s="21" t="s">
        <v>106</v>
      </c>
    </row>
    <row r="3" spans="2:6" ht="35" thickBot="1" x14ac:dyDescent="0.25">
      <c r="B3" s="22" t="s">
        <v>95</v>
      </c>
      <c r="C3" s="23" t="s">
        <v>96</v>
      </c>
      <c r="D3" s="23" t="s">
        <v>44</v>
      </c>
      <c r="E3" s="23" t="s">
        <v>97</v>
      </c>
      <c r="F3" s="24" t="s">
        <v>98</v>
      </c>
    </row>
    <row r="4" spans="2:6" ht="35" thickBot="1" x14ac:dyDescent="0.25">
      <c r="B4" s="25" t="s">
        <v>99</v>
      </c>
      <c r="C4" s="26" t="s">
        <v>54</v>
      </c>
      <c r="D4" s="26" t="s">
        <v>52</v>
      </c>
      <c r="E4" s="26">
        <v>1</v>
      </c>
      <c r="F4" s="27">
        <v>67</v>
      </c>
    </row>
    <row r="5" spans="2:6" ht="35" thickBot="1" x14ac:dyDescent="0.25">
      <c r="B5" s="25" t="s">
        <v>99</v>
      </c>
      <c r="C5" s="26" t="s">
        <v>54</v>
      </c>
      <c r="D5" s="26" t="s">
        <v>45</v>
      </c>
      <c r="E5" s="26">
        <v>1</v>
      </c>
      <c r="F5" s="27">
        <v>97</v>
      </c>
    </row>
    <row r="6" spans="2:6" ht="18" thickBot="1" x14ac:dyDescent="0.25">
      <c r="B6" s="25" t="s">
        <v>100</v>
      </c>
      <c r="C6" s="26" t="s">
        <v>101</v>
      </c>
      <c r="D6" s="26" t="s">
        <v>52</v>
      </c>
      <c r="E6" s="26">
        <v>2</v>
      </c>
      <c r="F6" s="27">
        <v>35</v>
      </c>
    </row>
    <row r="7" spans="2:6" ht="18" thickBot="1" x14ac:dyDescent="0.25">
      <c r="B7" s="25" t="s">
        <v>100</v>
      </c>
      <c r="C7" s="26" t="s">
        <v>101</v>
      </c>
      <c r="D7" s="26" t="s">
        <v>45</v>
      </c>
      <c r="E7" s="26">
        <v>3</v>
      </c>
      <c r="F7" s="27">
        <v>29</v>
      </c>
    </row>
    <row r="8" spans="2:6" ht="18" thickBot="1" x14ac:dyDescent="0.25">
      <c r="B8" s="25" t="s">
        <v>102</v>
      </c>
      <c r="C8" s="26" t="s">
        <v>103</v>
      </c>
      <c r="D8" s="26" t="s">
        <v>45</v>
      </c>
      <c r="E8" s="26">
        <v>1</v>
      </c>
      <c r="F8" s="27" t="s">
        <v>104</v>
      </c>
    </row>
    <row r="9" spans="2:6" ht="18" thickBot="1" x14ac:dyDescent="0.25">
      <c r="B9" s="25" t="s">
        <v>102</v>
      </c>
      <c r="C9" s="26" t="s">
        <v>105</v>
      </c>
      <c r="D9" s="26" t="s">
        <v>52</v>
      </c>
      <c r="E9" s="26">
        <v>1</v>
      </c>
      <c r="F9" s="2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68C4-6AB0-0440-9F12-940870FA06A7}">
  <dimension ref="B2:L28"/>
  <sheetViews>
    <sheetView tabSelected="1" zoomScale="109" workbookViewId="0">
      <selection activeCell="D18" sqref="D18"/>
    </sheetView>
  </sheetViews>
  <sheetFormatPr baseColWidth="10" defaultRowHeight="16" x14ac:dyDescent="0.2"/>
  <cols>
    <col min="1" max="1" width="10.83203125" style="14"/>
    <col min="2" max="2" width="3.83203125" style="14" bestFit="1" customWidth="1"/>
    <col min="3" max="3" width="18.5" style="14" bestFit="1" customWidth="1"/>
    <col min="4" max="4" width="22.1640625" style="14" bestFit="1" customWidth="1"/>
    <col min="5" max="5" width="20.83203125" style="14" customWidth="1"/>
    <col min="6" max="6" width="16.83203125" style="14" bestFit="1" customWidth="1"/>
    <col min="7" max="7" width="9.6640625" style="14" customWidth="1"/>
    <col min="8" max="8" width="15.83203125" style="14" customWidth="1"/>
    <col min="9" max="9" width="16.5" style="14" bestFit="1" customWidth="1"/>
    <col min="10" max="11" width="16.5" style="14" customWidth="1"/>
    <col min="12" max="12" width="18.33203125" style="14" bestFit="1" customWidth="1"/>
    <col min="13" max="13" width="10.83203125" style="14"/>
    <col min="14" max="14" width="11.83203125" style="14" bestFit="1" customWidth="1"/>
    <col min="15" max="16384" width="10.83203125" style="14"/>
  </cols>
  <sheetData>
    <row r="2" spans="2:12" x14ac:dyDescent="0.2">
      <c r="B2" s="29" t="s">
        <v>107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x14ac:dyDescent="0.2">
      <c r="B3" s="28" t="s">
        <v>44</v>
      </c>
      <c r="C3" s="28" t="s">
        <v>53</v>
      </c>
      <c r="D3" s="28" t="s">
        <v>173</v>
      </c>
      <c r="E3" s="28" t="s">
        <v>146</v>
      </c>
      <c r="F3" s="28" t="s">
        <v>142</v>
      </c>
      <c r="G3" s="28" t="s">
        <v>141</v>
      </c>
      <c r="H3" s="28" t="s">
        <v>140</v>
      </c>
      <c r="I3" s="28" t="s">
        <v>143</v>
      </c>
      <c r="J3" s="28" t="s">
        <v>147</v>
      </c>
      <c r="K3" s="28" t="s">
        <v>98</v>
      </c>
      <c r="L3" s="28" t="s">
        <v>144</v>
      </c>
    </row>
    <row r="4" spans="2:12" x14ac:dyDescent="0.2">
      <c r="B4" s="16" t="s">
        <v>45</v>
      </c>
      <c r="C4" s="16" t="s">
        <v>101</v>
      </c>
      <c r="D4" s="16" t="s">
        <v>46</v>
      </c>
      <c r="E4" s="17">
        <v>7790139515</v>
      </c>
      <c r="F4" s="17">
        <v>7617422156</v>
      </c>
      <c r="G4" s="17">
        <v>6484</v>
      </c>
      <c r="H4" s="17">
        <v>1275836</v>
      </c>
      <c r="I4" s="17">
        <v>5970</v>
      </c>
      <c r="J4" s="56">
        <v>0.44755</v>
      </c>
      <c r="K4" s="56"/>
      <c r="L4" s="16" t="s">
        <v>47</v>
      </c>
    </row>
    <row r="5" spans="2:12" x14ac:dyDescent="0.2">
      <c r="B5" s="16" t="s">
        <v>45</v>
      </c>
      <c r="C5" s="16" t="s">
        <v>101</v>
      </c>
      <c r="D5" s="16" t="s">
        <v>48</v>
      </c>
      <c r="E5" s="17">
        <v>6534076057</v>
      </c>
      <c r="F5" s="17">
        <v>6404937329</v>
      </c>
      <c r="G5" s="17">
        <v>14390</v>
      </c>
      <c r="H5" s="17">
        <v>624944</v>
      </c>
      <c r="I5" s="17">
        <v>10248</v>
      </c>
      <c r="J5" s="56">
        <v>0.45040000000000002</v>
      </c>
      <c r="K5" s="56"/>
      <c r="L5" s="16" t="s">
        <v>49</v>
      </c>
    </row>
    <row r="6" spans="2:12" x14ac:dyDescent="0.2">
      <c r="B6" s="16" t="s">
        <v>45</v>
      </c>
      <c r="C6" s="16" t="s">
        <v>101</v>
      </c>
      <c r="D6" s="16" t="s">
        <v>50</v>
      </c>
      <c r="E6" s="17">
        <v>14225369483</v>
      </c>
      <c r="F6" s="17">
        <v>13962511851</v>
      </c>
      <c r="G6" s="17">
        <v>16557</v>
      </c>
      <c r="H6" s="17">
        <v>840724</v>
      </c>
      <c r="I6" s="17">
        <v>16607</v>
      </c>
      <c r="J6" s="56">
        <v>0.44650000000000001</v>
      </c>
      <c r="K6" s="56"/>
      <c r="L6" s="16" t="s">
        <v>51</v>
      </c>
    </row>
    <row r="7" spans="2:12" x14ac:dyDescent="0.2">
      <c r="B7" s="16" t="s">
        <v>52</v>
      </c>
      <c r="C7" s="16" t="s">
        <v>101</v>
      </c>
      <c r="D7" s="16" t="s">
        <v>57</v>
      </c>
      <c r="E7" s="17">
        <v>24466806025</v>
      </c>
      <c r="F7" s="17">
        <v>23993220246</v>
      </c>
      <c r="G7" s="16"/>
      <c r="H7" s="17">
        <v>2054534</v>
      </c>
      <c r="I7" s="17">
        <v>11678</v>
      </c>
      <c r="J7" s="56"/>
      <c r="K7" s="56"/>
      <c r="L7" s="16" t="s">
        <v>55</v>
      </c>
    </row>
    <row r="8" spans="2:12" x14ac:dyDescent="0.2">
      <c r="B8" s="16" t="s">
        <v>52</v>
      </c>
      <c r="C8" s="16" t="s">
        <v>101</v>
      </c>
      <c r="D8" s="16" t="s">
        <v>56</v>
      </c>
      <c r="E8" s="17">
        <v>11375170745</v>
      </c>
      <c r="F8" s="17">
        <v>11151984598</v>
      </c>
      <c r="G8" s="17">
        <v>11420</v>
      </c>
      <c r="H8" s="17">
        <v>1040599</v>
      </c>
      <c r="I8" s="17">
        <v>10716</v>
      </c>
      <c r="J8" s="56">
        <v>0.44180000000000003</v>
      </c>
      <c r="K8" s="56"/>
      <c r="L8" s="16" t="s">
        <v>49</v>
      </c>
    </row>
    <row r="9" spans="2:12" x14ac:dyDescent="0.2">
      <c r="B9" s="16" t="s">
        <v>45</v>
      </c>
      <c r="C9" s="16" t="s">
        <v>145</v>
      </c>
      <c r="D9" s="16" t="s">
        <v>174</v>
      </c>
      <c r="E9" s="16"/>
      <c r="F9" s="17">
        <v>94825601818</v>
      </c>
      <c r="G9" s="16"/>
      <c r="H9" s="17">
        <v>627984118</v>
      </c>
      <c r="I9" s="16">
        <v>151</v>
      </c>
      <c r="J9" s="56"/>
      <c r="K9" s="56"/>
      <c r="L9" s="16">
        <v>33</v>
      </c>
    </row>
    <row r="10" spans="2:12" x14ac:dyDescent="0.2">
      <c r="B10" s="16" t="s">
        <v>45</v>
      </c>
      <c r="C10" s="16" t="s">
        <v>145</v>
      </c>
      <c r="D10" s="16" t="s">
        <v>175</v>
      </c>
      <c r="E10" s="16"/>
      <c r="F10" s="17">
        <v>94825601818</v>
      </c>
      <c r="G10" s="16"/>
      <c r="H10" s="17">
        <v>627984118</v>
      </c>
      <c r="I10" s="16">
        <v>151</v>
      </c>
      <c r="J10" s="56"/>
      <c r="K10" s="56"/>
      <c r="L10" s="16">
        <v>32</v>
      </c>
    </row>
    <row r="11" spans="2:12" x14ac:dyDescent="0.2">
      <c r="B11" s="16" t="s">
        <v>52</v>
      </c>
      <c r="C11" s="16" t="s">
        <v>145</v>
      </c>
      <c r="D11" s="16" t="s">
        <v>176</v>
      </c>
      <c r="E11" s="17">
        <v>161450851775</v>
      </c>
      <c r="F11" s="17">
        <v>65806680934</v>
      </c>
      <c r="G11" s="16"/>
      <c r="H11" s="17">
        <v>435805834</v>
      </c>
      <c r="I11" s="16">
        <v>151</v>
      </c>
      <c r="J11" s="56"/>
      <c r="K11" s="56"/>
      <c r="L11" s="16">
        <v>34</v>
      </c>
    </row>
    <row r="12" spans="2:12" x14ac:dyDescent="0.2">
      <c r="B12" s="16" t="s">
        <v>52</v>
      </c>
      <c r="C12" s="16" t="s">
        <v>145</v>
      </c>
      <c r="D12" s="16" t="s">
        <v>177</v>
      </c>
      <c r="E12" s="17">
        <v>161450851775</v>
      </c>
      <c r="F12" s="17">
        <v>65806680934</v>
      </c>
      <c r="G12" s="16"/>
      <c r="H12" s="17">
        <v>435805834</v>
      </c>
      <c r="I12" s="16">
        <v>151</v>
      </c>
      <c r="J12" s="56"/>
      <c r="K12" s="56"/>
      <c r="L12" s="16">
        <v>32</v>
      </c>
    </row>
    <row r="13" spans="2:12" x14ac:dyDescent="0.2">
      <c r="B13" s="16" t="s">
        <v>45</v>
      </c>
      <c r="C13" s="16" t="s">
        <v>182</v>
      </c>
      <c r="D13" s="16" t="s">
        <v>178</v>
      </c>
      <c r="E13" s="17"/>
      <c r="F13" s="17"/>
      <c r="G13" s="16"/>
      <c r="H13" s="17"/>
      <c r="I13" s="16"/>
      <c r="J13" s="56"/>
      <c r="K13" s="56"/>
      <c r="L13" s="16"/>
    </row>
    <row r="14" spans="2:12" x14ac:dyDescent="0.2">
      <c r="B14" s="16" t="s">
        <v>45</v>
      </c>
      <c r="C14" s="16" t="s">
        <v>182</v>
      </c>
      <c r="D14" s="16" t="s">
        <v>179</v>
      </c>
      <c r="E14" s="17"/>
      <c r="F14" s="17"/>
      <c r="G14" s="16"/>
      <c r="H14" s="17"/>
      <c r="I14" s="16"/>
      <c r="J14" s="56"/>
      <c r="K14" s="56"/>
      <c r="L14" s="16"/>
    </row>
    <row r="15" spans="2:12" x14ac:dyDescent="0.2">
      <c r="B15" s="16" t="s">
        <v>52</v>
      </c>
      <c r="C15" s="16" t="s">
        <v>183</v>
      </c>
      <c r="D15" s="16" t="s">
        <v>180</v>
      </c>
      <c r="E15" s="17"/>
      <c r="F15" s="17"/>
      <c r="G15" s="16"/>
      <c r="H15" s="17"/>
      <c r="I15" s="16"/>
      <c r="J15" s="56"/>
      <c r="K15" s="56"/>
      <c r="L15" s="16"/>
    </row>
    <row r="16" spans="2:12" x14ac:dyDescent="0.2">
      <c r="B16" s="16" t="s">
        <v>52</v>
      </c>
      <c r="C16" s="16" t="s">
        <v>183</v>
      </c>
      <c r="D16" s="16" t="s">
        <v>181</v>
      </c>
      <c r="E16" s="17"/>
      <c r="F16" s="17"/>
      <c r="G16" s="16"/>
      <c r="H16" s="17"/>
      <c r="I16" s="16"/>
      <c r="J16" s="56"/>
      <c r="K16" s="56"/>
      <c r="L16" s="16"/>
    </row>
    <row r="22" spans="5:12" x14ac:dyDescent="0.2">
      <c r="E22" s="14">
        <v>1200000000</v>
      </c>
      <c r="F22" s="14">
        <v>490000000</v>
      </c>
      <c r="G22" s="14" t="s">
        <v>148</v>
      </c>
    </row>
    <row r="23" spans="5:12" x14ac:dyDescent="0.2">
      <c r="E23" s="14">
        <f>F9/E22</f>
        <v>79.021334848333339</v>
      </c>
      <c r="F23" s="14">
        <f>(F10/F22)/2</f>
        <v>96.760818181632658</v>
      </c>
      <c r="G23" s="14" t="s">
        <v>45</v>
      </c>
      <c r="H23" s="15">
        <f>SUM(F4:F6)</f>
        <v>27984871336</v>
      </c>
      <c r="I23" s="14">
        <f>(H23/490000000)/2</f>
        <v>28.555991159183673</v>
      </c>
      <c r="K23" s="15">
        <f>SUM(H4:H6)</f>
        <v>2741504</v>
      </c>
      <c r="L23" s="14">
        <v>2741504</v>
      </c>
    </row>
    <row r="24" spans="5:12" x14ac:dyDescent="0.2">
      <c r="E24" s="14">
        <f>F11/E22</f>
        <v>54.838900778333333</v>
      </c>
      <c r="F24" s="14">
        <f>(F11/F22)/2</f>
        <v>67.149674422448982</v>
      </c>
      <c r="G24" s="14" t="s">
        <v>52</v>
      </c>
      <c r="H24" s="15">
        <f>SUM(E7:E8)</f>
        <v>35841976770</v>
      </c>
      <c r="I24" s="14">
        <f>(H24/490000000)/2</f>
        <v>36.573445683673469</v>
      </c>
      <c r="K24" s="15">
        <f>SUM(H7:H8)</f>
        <v>3095133</v>
      </c>
      <c r="L24" s="14">
        <v>3095133</v>
      </c>
    </row>
    <row r="27" spans="5:12" x14ac:dyDescent="0.2">
      <c r="H27" s="14">
        <v>27984871336</v>
      </c>
    </row>
    <row r="28" spans="5:12" x14ac:dyDescent="0.2">
      <c r="H28" s="14">
        <v>35841976770</v>
      </c>
    </row>
  </sheetData>
  <mergeCells count="1"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36CC-2E6B-0D43-87A8-02414AEC4EB5}">
  <dimension ref="B2:Q14"/>
  <sheetViews>
    <sheetView zoomScale="159" workbookViewId="0">
      <selection activeCell="Q13" sqref="Q13"/>
    </sheetView>
  </sheetViews>
  <sheetFormatPr baseColWidth="10" defaultRowHeight="16" x14ac:dyDescent="0.2"/>
  <cols>
    <col min="1" max="1" width="10.83203125" style="14" customWidth="1"/>
    <col min="2" max="2" width="2.33203125" style="14" customWidth="1"/>
    <col min="3" max="3" width="10.33203125" style="14" customWidth="1"/>
    <col min="4" max="4" width="10.6640625" style="14" customWidth="1"/>
    <col min="5" max="5" width="11.33203125" style="14" bestFit="1" customWidth="1"/>
    <col min="6" max="9" width="9.33203125" style="14" bestFit="1" customWidth="1"/>
    <col min="10" max="10" width="11.33203125" style="14" bestFit="1" customWidth="1"/>
    <col min="11" max="14" width="9.33203125" style="14" bestFit="1" customWidth="1"/>
    <col min="15" max="15" width="2.33203125" style="14" customWidth="1"/>
    <col min="16" max="16" width="10.83203125" style="14"/>
    <col min="17" max="17" width="12.33203125" style="14" bestFit="1" customWidth="1"/>
    <col min="18" max="16384" width="10.83203125" style="14"/>
  </cols>
  <sheetData>
    <row r="2" spans="2:17" ht="14" customHeight="1" x14ac:dyDescent="0.2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2:17" ht="63" customHeight="1" thickBot="1" x14ac:dyDescent="0.25">
      <c r="B3" s="65"/>
      <c r="C3" s="66" t="s">
        <v>170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  <c r="Q3" s="57"/>
    </row>
    <row r="4" spans="2:17" x14ac:dyDescent="0.2">
      <c r="B4" s="65"/>
      <c r="C4" s="68" t="s">
        <v>150</v>
      </c>
      <c r="D4" s="104"/>
      <c r="E4" s="69" t="s">
        <v>151</v>
      </c>
      <c r="F4" s="70"/>
      <c r="G4" s="70"/>
      <c r="H4" s="70"/>
      <c r="I4" s="71"/>
      <c r="J4" s="72" t="s">
        <v>152</v>
      </c>
      <c r="K4" s="70"/>
      <c r="L4" s="70"/>
      <c r="M4" s="70"/>
      <c r="N4" s="71"/>
      <c r="O4" s="67"/>
    </row>
    <row r="5" spans="2:17" ht="17" thickBot="1" x14ac:dyDescent="0.25">
      <c r="B5" s="65"/>
      <c r="C5" s="73"/>
      <c r="D5" s="105"/>
      <c r="E5" s="74" t="s">
        <v>163</v>
      </c>
      <c r="F5" s="75" t="s">
        <v>164</v>
      </c>
      <c r="G5" s="75" t="s">
        <v>165</v>
      </c>
      <c r="H5" s="75" t="s">
        <v>166</v>
      </c>
      <c r="I5" s="76" t="s">
        <v>167</v>
      </c>
      <c r="J5" s="74" t="s">
        <v>163</v>
      </c>
      <c r="K5" s="75" t="s">
        <v>164</v>
      </c>
      <c r="L5" s="75" t="s">
        <v>165</v>
      </c>
      <c r="M5" s="75" t="s">
        <v>166</v>
      </c>
      <c r="N5" s="76" t="s">
        <v>167</v>
      </c>
      <c r="O5" s="67"/>
    </row>
    <row r="6" spans="2:17" s="102" customFormat="1" x14ac:dyDescent="0.2">
      <c r="B6" s="99"/>
      <c r="C6" s="77" t="s">
        <v>169</v>
      </c>
      <c r="D6" s="78" t="s">
        <v>171</v>
      </c>
      <c r="E6" s="79">
        <v>11604</v>
      </c>
      <c r="F6" s="80">
        <v>353581</v>
      </c>
      <c r="G6" s="80">
        <v>1188596</v>
      </c>
      <c r="H6" s="80">
        <v>2749144</v>
      </c>
      <c r="I6" s="81">
        <v>12200365</v>
      </c>
      <c r="J6" s="79">
        <v>15048</v>
      </c>
      <c r="K6" s="80">
        <v>418614</v>
      </c>
      <c r="L6" s="80">
        <v>1392224</v>
      </c>
      <c r="M6" s="80">
        <v>4383157</v>
      </c>
      <c r="N6" s="81">
        <v>14850352</v>
      </c>
      <c r="O6" s="101"/>
    </row>
    <row r="7" spans="2:17" s="102" customFormat="1" x14ac:dyDescent="0.2">
      <c r="B7" s="99"/>
      <c r="C7" s="82"/>
      <c r="D7" s="83" t="s">
        <v>153</v>
      </c>
      <c r="E7" s="84">
        <v>1276120</v>
      </c>
      <c r="F7" s="85">
        <v>324</v>
      </c>
      <c r="G7" s="85">
        <v>106</v>
      </c>
      <c r="H7" s="85">
        <v>38</v>
      </c>
      <c r="I7" s="83">
        <v>15</v>
      </c>
      <c r="J7" s="84">
        <v>771808</v>
      </c>
      <c r="K7" s="85">
        <v>264</v>
      </c>
      <c r="L7" s="85">
        <v>80</v>
      </c>
      <c r="M7" s="85">
        <v>26</v>
      </c>
      <c r="N7" s="83">
        <v>13</v>
      </c>
      <c r="O7" s="101"/>
    </row>
    <row r="8" spans="2:17" s="102" customFormat="1" x14ac:dyDescent="0.2">
      <c r="B8" s="99"/>
      <c r="C8" s="82"/>
      <c r="D8" s="83" t="s">
        <v>172</v>
      </c>
      <c r="E8" s="100">
        <v>3095133</v>
      </c>
      <c r="F8" s="86">
        <v>2086</v>
      </c>
      <c r="G8" s="86">
        <v>1106</v>
      </c>
      <c r="H8" s="85">
        <v>705</v>
      </c>
      <c r="I8" s="83">
        <v>549</v>
      </c>
      <c r="J8" s="100">
        <v>2741504</v>
      </c>
      <c r="K8" s="86">
        <v>1805</v>
      </c>
      <c r="L8" s="86">
        <v>1012</v>
      </c>
      <c r="M8" s="85">
        <v>515</v>
      </c>
      <c r="N8" s="83">
        <v>376</v>
      </c>
      <c r="O8" s="101"/>
    </row>
    <row r="9" spans="2:17" s="102" customFormat="1" x14ac:dyDescent="0.2">
      <c r="B9" s="99"/>
      <c r="C9" s="82"/>
      <c r="D9" s="83" t="s">
        <v>158</v>
      </c>
      <c r="E9" s="103">
        <v>35145204844</v>
      </c>
      <c r="F9" s="86">
        <v>471831811</v>
      </c>
      <c r="G9" s="86">
        <v>471929811</v>
      </c>
      <c r="H9" s="86">
        <v>472145811</v>
      </c>
      <c r="I9" s="87">
        <v>472157411</v>
      </c>
      <c r="J9" s="103">
        <v>27984871336</v>
      </c>
      <c r="K9" s="86">
        <v>436920153</v>
      </c>
      <c r="L9" s="86">
        <v>436999453</v>
      </c>
      <c r="M9" s="86">
        <v>437264453</v>
      </c>
      <c r="N9" s="87">
        <v>437273953</v>
      </c>
      <c r="O9" s="101"/>
    </row>
    <row r="10" spans="2:17" s="102" customFormat="1" x14ac:dyDescent="0.2">
      <c r="B10" s="99"/>
      <c r="C10" s="82" t="s">
        <v>168</v>
      </c>
      <c r="D10" s="83" t="s">
        <v>154</v>
      </c>
      <c r="E10" s="88">
        <v>0.90400000000000003</v>
      </c>
      <c r="F10" s="89">
        <v>0.88</v>
      </c>
      <c r="G10" s="89">
        <v>0.88500000000000001</v>
      </c>
      <c r="H10" s="89">
        <v>0.88200000000000001</v>
      </c>
      <c r="I10" s="90">
        <v>0.88400000000000001</v>
      </c>
      <c r="J10" s="88">
        <v>0.92600000000000005</v>
      </c>
      <c r="K10" s="89">
        <v>0.89</v>
      </c>
      <c r="L10" s="89">
        <v>0.85899999999999999</v>
      </c>
      <c r="M10" s="89">
        <v>0.89500000000000002</v>
      </c>
      <c r="N10" s="90">
        <v>0.89300000000000002</v>
      </c>
      <c r="O10" s="101"/>
    </row>
    <row r="11" spans="2:17" s="102" customFormat="1" x14ac:dyDescent="0.2">
      <c r="B11" s="99"/>
      <c r="C11" s="82"/>
      <c r="D11" s="83" t="s">
        <v>155</v>
      </c>
      <c r="E11" s="88">
        <v>3.4000000000000002E-2</v>
      </c>
      <c r="F11" s="89">
        <v>0.79500000000000004</v>
      </c>
      <c r="G11" s="89">
        <v>0.80500000000000005</v>
      </c>
      <c r="H11" s="89">
        <v>0.80500000000000005</v>
      </c>
      <c r="I11" s="90">
        <v>0.81200000000000006</v>
      </c>
      <c r="J11" s="88">
        <v>3.3000000000000002E-2</v>
      </c>
      <c r="K11" s="89">
        <v>0.874</v>
      </c>
      <c r="L11" s="89">
        <v>0.84399999999999997</v>
      </c>
      <c r="M11" s="89">
        <v>0.88</v>
      </c>
      <c r="N11" s="90">
        <v>0.877</v>
      </c>
      <c r="O11" s="101"/>
    </row>
    <row r="12" spans="2:17" s="102" customFormat="1" x14ac:dyDescent="0.2">
      <c r="B12" s="99"/>
      <c r="C12" s="82"/>
      <c r="D12" s="83" t="s">
        <v>156</v>
      </c>
      <c r="E12" s="88">
        <v>0.87</v>
      </c>
      <c r="F12" s="89">
        <v>8.5000000000000006E-2</v>
      </c>
      <c r="G12" s="89">
        <v>0.08</v>
      </c>
      <c r="H12" s="89">
        <v>7.6999999999999999E-2</v>
      </c>
      <c r="I12" s="90">
        <v>7.1999999999999995E-2</v>
      </c>
      <c r="J12" s="88">
        <v>0.89300000000000002</v>
      </c>
      <c r="K12" s="89">
        <v>1.6E-2</v>
      </c>
      <c r="L12" s="89">
        <v>1.4999999999999999E-2</v>
      </c>
      <c r="M12" s="89">
        <v>1.4999999999999999E-2</v>
      </c>
      <c r="N12" s="90">
        <v>1.6E-2</v>
      </c>
      <c r="O12" s="101"/>
    </row>
    <row r="13" spans="2:17" s="102" customFormat="1" ht="17" thickBot="1" x14ac:dyDescent="0.25">
      <c r="B13" s="99"/>
      <c r="C13" s="91"/>
      <c r="D13" s="92" t="s">
        <v>157</v>
      </c>
      <c r="E13" s="93">
        <v>0.04</v>
      </c>
      <c r="F13" s="94">
        <v>1.4999999999999999E-2</v>
      </c>
      <c r="G13" s="94">
        <v>1.0999999999999999E-2</v>
      </c>
      <c r="H13" s="94">
        <v>1.0999999999999999E-2</v>
      </c>
      <c r="I13" s="95">
        <v>0.01</v>
      </c>
      <c r="J13" s="93">
        <v>0.03</v>
      </c>
      <c r="K13" s="94">
        <v>1.0999999999999999E-2</v>
      </c>
      <c r="L13" s="94">
        <v>3.1E-2</v>
      </c>
      <c r="M13" s="94">
        <v>8.0000000000000002E-3</v>
      </c>
      <c r="N13" s="95">
        <v>8.0000000000000002E-3</v>
      </c>
      <c r="O13" s="101"/>
    </row>
    <row r="14" spans="2:17" ht="14" customHeight="1" x14ac:dyDescent="0.2"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8"/>
    </row>
  </sheetData>
  <mergeCells count="6">
    <mergeCell ref="E4:I4"/>
    <mergeCell ref="J4:N4"/>
    <mergeCell ref="C4:D5"/>
    <mergeCell ref="C3:N3"/>
    <mergeCell ref="C6:C9"/>
    <mergeCell ref="C10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479E-B3AC-EE45-96A7-4563B176590A}">
  <dimension ref="B2:F4"/>
  <sheetViews>
    <sheetView workbookViewId="0">
      <selection activeCell="Q42" sqref="Q42"/>
    </sheetView>
  </sheetViews>
  <sheetFormatPr baseColWidth="10" defaultRowHeight="16" x14ac:dyDescent="0.2"/>
  <cols>
    <col min="1" max="16384" width="10.83203125" style="13"/>
  </cols>
  <sheetData>
    <row r="2" spans="2:6" ht="17" customHeight="1" thickBot="1" x14ac:dyDescent="0.25">
      <c r="B2" s="61" t="s">
        <v>162</v>
      </c>
      <c r="C2" s="61"/>
      <c r="D2" s="61"/>
      <c r="E2" s="61"/>
      <c r="F2" s="61"/>
    </row>
    <row r="3" spans="2:6" ht="35" thickBot="1" x14ac:dyDescent="0.25">
      <c r="B3" s="58" t="s">
        <v>160</v>
      </c>
      <c r="C3" s="58">
        <v>54</v>
      </c>
      <c r="D3" s="58">
        <v>55</v>
      </c>
      <c r="E3" s="58">
        <v>56</v>
      </c>
      <c r="F3" s="59" t="s">
        <v>161</v>
      </c>
    </row>
    <row r="4" spans="2:6" ht="17" thickTop="1" x14ac:dyDescent="0.2">
      <c r="B4" s="60" t="s">
        <v>159</v>
      </c>
      <c r="C4" s="60">
        <v>1</v>
      </c>
      <c r="D4" s="60">
        <v>2</v>
      </c>
      <c r="E4" s="60">
        <v>15</v>
      </c>
      <c r="F4" s="60">
        <v>18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Table1_PrevOsmeridAssems</vt:lpstr>
      <vt:lpstr>TableTK_Extractions</vt:lpstr>
      <vt:lpstr>TableTK_RawSeqStats</vt:lpstr>
      <vt:lpstr>TableTK_Seq_Metrics</vt:lpstr>
      <vt:lpstr>TableTK_AssemblyMetrics</vt:lpstr>
      <vt:lpstr>TableTK_Cytogenetics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Joslin</dc:creator>
  <cp:lastModifiedBy>Shannon Joslin</cp:lastModifiedBy>
  <dcterms:created xsi:type="dcterms:W3CDTF">2022-08-26T21:04:01Z</dcterms:created>
  <dcterms:modified xsi:type="dcterms:W3CDTF">2022-09-04T02:24:12Z</dcterms:modified>
</cp:coreProperties>
</file>