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nonpowelson/Downloads/"/>
    </mc:Choice>
  </mc:AlternateContent>
  <xr:revisionPtr revIDLastSave="0" documentId="13_ncr:1_{F0FEBFC2-0714-FB49-A449-851BE99A5CA5}" xr6:coauthVersionLast="45" xr6:coauthVersionMax="46" xr10:uidLastSave="{00000000-0000-0000-0000-000000000000}"/>
  <bookViews>
    <workbookView xWindow="0" yWindow="480" windowWidth="28180" windowHeight="16280" activeTab="2" xr2:uid="{32AEF5D9-48E3-044D-8A44-2E72D7C5E47B}"/>
  </bookViews>
  <sheets>
    <sheet name="Data" sheetId="5" r:id="rId1"/>
    <sheet name="Cluster Analysis" sheetId="9" r:id="rId2"/>
    <sheet name="Visualization" sheetId="10" r:id="rId3"/>
  </sheets>
  <definedNames>
    <definedName name="group">'Cluster Analysis'!$A$14:$N$69</definedName>
    <definedName name="groups">'Cluster Analysis'!$A$14:$P$69</definedName>
    <definedName name="solver_adj" localSheetId="1" hidden="1">'Cluster Analysis'!$C$6:$C$8</definedName>
    <definedName name="solver_cvg" localSheetId="1" hidden="1">0.0001</definedName>
    <definedName name="solver_drv" localSheetId="1" hidden="1">1</definedName>
    <definedName name="solver_eng" localSheetId="1" hidden="1">3</definedName>
    <definedName name="solver_itr" localSheetId="1" hidden="1">2147483647</definedName>
    <definedName name="solver_lhs1" localSheetId="1" hidden="1">'Cluster Analysis'!$C$6:$C$8</definedName>
    <definedName name="solver_lhs2" localSheetId="1" hidden="1">'Cluster Analysis'!$C$6:$C$8</definedName>
    <definedName name="solver_lhs3" localSheetId="1" hidden="1">'Cluster Analysis'!$C$6:$C$8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3</definedName>
    <definedName name="solver_opt" localSheetId="1" hidden="1">'Cluster Analysis'!$S$12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4</definedName>
    <definedName name="solver_rel3" localSheetId="1" hidden="1">3</definedName>
    <definedName name="solver_rhs1" localSheetId="1" hidden="1">55</definedName>
    <definedName name="solver_rhs2" localSheetId="1" hidden="1">integer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9" l="1"/>
  <c r="B7" i="9"/>
  <c r="B6" i="9"/>
  <c r="P17" i="9"/>
  <c r="P21" i="9"/>
  <c r="P25" i="9"/>
  <c r="P29" i="9"/>
  <c r="P33" i="9"/>
  <c r="P37" i="9"/>
  <c r="P41" i="9"/>
  <c r="P45" i="9"/>
  <c r="P49" i="9"/>
  <c r="P53" i="9"/>
  <c r="P57" i="9"/>
  <c r="P61" i="9"/>
  <c r="P65" i="9"/>
  <c r="P69" i="9"/>
  <c r="J7" i="9" s="1"/>
  <c r="I2" i="9"/>
  <c r="I1" i="9"/>
  <c r="P18" i="9" s="1"/>
  <c r="H2" i="9"/>
  <c r="O26" i="9" s="1"/>
  <c r="H1" i="9"/>
  <c r="O19" i="9" s="1"/>
  <c r="O15" i="9" l="1"/>
  <c r="I8" i="9" s="1"/>
  <c r="O54" i="9"/>
  <c r="O42" i="9"/>
  <c r="O30" i="9"/>
  <c r="O18" i="9"/>
  <c r="O69" i="9"/>
  <c r="I7" i="9" s="1"/>
  <c r="O65" i="9"/>
  <c r="O61" i="9"/>
  <c r="O57" i="9"/>
  <c r="O53" i="9"/>
  <c r="O49" i="9"/>
  <c r="O45" i="9"/>
  <c r="O41" i="9"/>
  <c r="O37" i="9"/>
  <c r="O33" i="9"/>
  <c r="O29" i="9"/>
  <c r="O25" i="9"/>
  <c r="O21" i="9"/>
  <c r="O17" i="9"/>
  <c r="P68" i="9"/>
  <c r="P64" i="9"/>
  <c r="P60" i="9"/>
  <c r="P56" i="9"/>
  <c r="P52" i="9"/>
  <c r="P48" i="9"/>
  <c r="J6" i="9" s="1"/>
  <c r="P44" i="9"/>
  <c r="P40" i="9"/>
  <c r="P36" i="9"/>
  <c r="P32" i="9"/>
  <c r="P28" i="9"/>
  <c r="P24" i="9"/>
  <c r="P20" i="9"/>
  <c r="P16" i="9"/>
  <c r="O66" i="9"/>
  <c r="O58" i="9"/>
  <c r="O46" i="9"/>
  <c r="O34" i="9"/>
  <c r="O22" i="9"/>
  <c r="O68" i="9"/>
  <c r="O64" i="9"/>
  <c r="O60" i="9"/>
  <c r="O56" i="9"/>
  <c r="O52" i="9"/>
  <c r="O48" i="9"/>
  <c r="I6" i="9" s="1"/>
  <c r="O44" i="9"/>
  <c r="O40" i="9"/>
  <c r="O36" i="9"/>
  <c r="O32" i="9"/>
  <c r="O28" i="9"/>
  <c r="O24" i="9"/>
  <c r="O20" i="9"/>
  <c r="O16" i="9"/>
  <c r="P67" i="9"/>
  <c r="P63" i="9"/>
  <c r="P59" i="9"/>
  <c r="P55" i="9"/>
  <c r="P51" i="9"/>
  <c r="P47" i="9"/>
  <c r="P43" i="9"/>
  <c r="P39" i="9"/>
  <c r="P35" i="9"/>
  <c r="P31" i="9"/>
  <c r="P27" i="9"/>
  <c r="P23" i="9"/>
  <c r="P19" i="9"/>
  <c r="O62" i="9"/>
  <c r="O50" i="9"/>
  <c r="O38" i="9"/>
  <c r="O67" i="9"/>
  <c r="O63" i="9"/>
  <c r="O59" i="9"/>
  <c r="O55" i="9"/>
  <c r="O51" i="9"/>
  <c r="O47" i="9"/>
  <c r="O43" i="9"/>
  <c r="O39" i="9"/>
  <c r="O35" i="9"/>
  <c r="O31" i="9"/>
  <c r="O27" i="9"/>
  <c r="O23" i="9"/>
  <c r="P15" i="9"/>
  <c r="J8" i="9" s="1"/>
  <c r="P66" i="9"/>
  <c r="P62" i="9"/>
  <c r="P58" i="9"/>
  <c r="P54" i="9"/>
  <c r="P50" i="9"/>
  <c r="P46" i="9"/>
  <c r="P42" i="9"/>
  <c r="P38" i="9"/>
  <c r="P34" i="9"/>
  <c r="P30" i="9"/>
  <c r="P26" i="9"/>
  <c r="P22" i="9"/>
  <c r="G1" i="9"/>
  <c r="G2" i="9" l="1"/>
  <c r="N16" i="9" s="1"/>
  <c r="F2" i="9"/>
  <c r="F1" i="9"/>
  <c r="E2" i="9"/>
  <c r="E1" i="9"/>
  <c r="L17" i="9" s="1"/>
  <c r="D2" i="9"/>
  <c r="K19" i="9" s="1"/>
  <c r="D1" i="9"/>
  <c r="C2" i="9"/>
  <c r="C1" i="9"/>
  <c r="J15" i="9" s="1"/>
  <c r="D8" i="9" s="1"/>
  <c r="J28" i="9" l="1"/>
  <c r="J68" i="9"/>
  <c r="J52" i="9"/>
  <c r="J36" i="9"/>
  <c r="J20" i="9"/>
  <c r="L62" i="9"/>
  <c r="L46" i="9"/>
  <c r="L30" i="9"/>
  <c r="N69" i="9"/>
  <c r="H7" i="9" s="1"/>
  <c r="N53" i="9"/>
  <c r="N37" i="9"/>
  <c r="N21" i="9"/>
  <c r="K18" i="9"/>
  <c r="J64" i="9"/>
  <c r="J48" i="9"/>
  <c r="D6" i="9" s="1"/>
  <c r="J32" i="9"/>
  <c r="J16" i="9"/>
  <c r="L58" i="9"/>
  <c r="L42" i="9"/>
  <c r="L26" i="9"/>
  <c r="N65" i="9"/>
  <c r="N49" i="9"/>
  <c r="N33" i="9"/>
  <c r="N17" i="9"/>
  <c r="J60" i="9"/>
  <c r="J44" i="9"/>
  <c r="L15" i="9"/>
  <c r="F8" i="9" s="1"/>
  <c r="L54" i="9"/>
  <c r="L38" i="9"/>
  <c r="L22" i="9"/>
  <c r="N61" i="9"/>
  <c r="N45" i="9"/>
  <c r="N29" i="9"/>
  <c r="J19" i="9"/>
  <c r="J56" i="9"/>
  <c r="J40" i="9"/>
  <c r="J24" i="9"/>
  <c r="L66" i="9"/>
  <c r="L50" i="9"/>
  <c r="L34" i="9"/>
  <c r="L18" i="9"/>
  <c r="N57" i="9"/>
  <c r="N41" i="9"/>
  <c r="N25" i="9"/>
  <c r="K67" i="9"/>
  <c r="K55" i="9"/>
  <c r="K39" i="9"/>
  <c r="J66" i="9"/>
  <c r="J62" i="9"/>
  <c r="J58" i="9"/>
  <c r="J54" i="9"/>
  <c r="J50" i="9"/>
  <c r="J46" i="9"/>
  <c r="J42" i="9"/>
  <c r="J38" i="9"/>
  <c r="J34" i="9"/>
  <c r="J30" i="9"/>
  <c r="J26" i="9"/>
  <c r="J22" i="9"/>
  <c r="J18" i="9"/>
  <c r="K69" i="9"/>
  <c r="E7" i="9" s="1"/>
  <c r="K65" i="9"/>
  <c r="K61" i="9"/>
  <c r="K57" i="9"/>
  <c r="K53" i="9"/>
  <c r="K49" i="9"/>
  <c r="K45" i="9"/>
  <c r="K41" i="9"/>
  <c r="K37" i="9"/>
  <c r="K33" i="9"/>
  <c r="K29" i="9"/>
  <c r="K25" i="9"/>
  <c r="K21" i="9"/>
  <c r="K17" i="9"/>
  <c r="L68" i="9"/>
  <c r="L64" i="9"/>
  <c r="L60" i="9"/>
  <c r="L56" i="9"/>
  <c r="L52" i="9"/>
  <c r="L48" i="9"/>
  <c r="F6" i="9" s="1"/>
  <c r="L44" i="9"/>
  <c r="L40" i="9"/>
  <c r="L36" i="9"/>
  <c r="L32" i="9"/>
  <c r="L28" i="9"/>
  <c r="L24" i="9"/>
  <c r="L20" i="9"/>
  <c r="L16" i="9"/>
  <c r="N67" i="9"/>
  <c r="N63" i="9"/>
  <c r="N59" i="9"/>
  <c r="N55" i="9"/>
  <c r="N51" i="9"/>
  <c r="N47" i="9"/>
  <c r="N43" i="9"/>
  <c r="N39" i="9"/>
  <c r="N35" i="9"/>
  <c r="N31" i="9"/>
  <c r="N27" i="9"/>
  <c r="N23" i="9"/>
  <c r="N19" i="9"/>
  <c r="K63" i="9"/>
  <c r="K47" i="9"/>
  <c r="K31" i="9"/>
  <c r="J69" i="9"/>
  <c r="D7" i="9" s="1"/>
  <c r="J65" i="9"/>
  <c r="J61" i="9"/>
  <c r="J57" i="9"/>
  <c r="J53" i="9"/>
  <c r="J49" i="9"/>
  <c r="J45" i="9"/>
  <c r="J41" i="9"/>
  <c r="J37" i="9"/>
  <c r="J33" i="9"/>
  <c r="J29" i="9"/>
  <c r="J25" i="9"/>
  <c r="J21" i="9"/>
  <c r="J17" i="9"/>
  <c r="K68" i="9"/>
  <c r="K64" i="9"/>
  <c r="K60" i="9"/>
  <c r="K56" i="9"/>
  <c r="K52" i="9"/>
  <c r="K48" i="9"/>
  <c r="E6" i="9" s="1"/>
  <c r="K44" i="9"/>
  <c r="K40" i="9"/>
  <c r="K36" i="9"/>
  <c r="K32" i="9"/>
  <c r="K28" i="9"/>
  <c r="K24" i="9"/>
  <c r="K20" i="9"/>
  <c r="K16" i="9"/>
  <c r="L67" i="9"/>
  <c r="L63" i="9"/>
  <c r="L59" i="9"/>
  <c r="L55" i="9"/>
  <c r="L51" i="9"/>
  <c r="L47" i="9"/>
  <c r="L43" i="9"/>
  <c r="L39" i="9"/>
  <c r="L35" i="9"/>
  <c r="L31" i="9"/>
  <c r="L27" i="9"/>
  <c r="L23" i="9"/>
  <c r="L19" i="9"/>
  <c r="N15" i="9"/>
  <c r="H8" i="9" s="1"/>
  <c r="N66" i="9"/>
  <c r="N62" i="9"/>
  <c r="N58" i="9"/>
  <c r="N54" i="9"/>
  <c r="N50" i="9"/>
  <c r="N46" i="9"/>
  <c r="N42" i="9"/>
  <c r="N38" i="9"/>
  <c r="N34" i="9"/>
  <c r="N30" i="9"/>
  <c r="N26" i="9"/>
  <c r="N22" i="9"/>
  <c r="N18" i="9"/>
  <c r="K59" i="9"/>
  <c r="K51" i="9"/>
  <c r="K43" i="9"/>
  <c r="K35" i="9"/>
  <c r="K27" i="9"/>
  <c r="K23" i="9"/>
  <c r="J67" i="9"/>
  <c r="J63" i="9"/>
  <c r="J59" i="9"/>
  <c r="J55" i="9"/>
  <c r="J51" i="9"/>
  <c r="J47" i="9"/>
  <c r="J43" i="9"/>
  <c r="J39" i="9"/>
  <c r="J35" i="9"/>
  <c r="J31" i="9"/>
  <c r="J27" i="9"/>
  <c r="J23" i="9"/>
  <c r="K15" i="9"/>
  <c r="E8" i="9" s="1"/>
  <c r="K66" i="9"/>
  <c r="K62" i="9"/>
  <c r="K58" i="9"/>
  <c r="K54" i="9"/>
  <c r="K50" i="9"/>
  <c r="K46" i="9"/>
  <c r="K42" i="9"/>
  <c r="K38" i="9"/>
  <c r="K34" i="9"/>
  <c r="K30" i="9"/>
  <c r="K26" i="9"/>
  <c r="K22" i="9"/>
  <c r="L69" i="9"/>
  <c r="F7" i="9" s="1"/>
  <c r="L65" i="9"/>
  <c r="L61" i="9"/>
  <c r="L57" i="9"/>
  <c r="L53" i="9"/>
  <c r="L49" i="9"/>
  <c r="L45" i="9"/>
  <c r="L41" i="9"/>
  <c r="L37" i="9"/>
  <c r="L33" i="9"/>
  <c r="L29" i="9"/>
  <c r="L25" i="9"/>
  <c r="L21" i="9"/>
  <c r="N68" i="9"/>
  <c r="N64" i="9"/>
  <c r="N60" i="9"/>
  <c r="N56" i="9"/>
  <c r="N52" i="9"/>
  <c r="N48" i="9"/>
  <c r="H6" i="9" s="1"/>
  <c r="N44" i="9"/>
  <c r="N40" i="9"/>
  <c r="N36" i="9"/>
  <c r="N32" i="9"/>
  <c r="N28" i="9"/>
  <c r="N24" i="9"/>
  <c r="N20" i="9"/>
  <c r="M15" i="9"/>
  <c r="G8" i="9" s="1"/>
  <c r="M19" i="9"/>
  <c r="M23" i="9"/>
  <c r="M27" i="9"/>
  <c r="M31" i="9"/>
  <c r="M35" i="9"/>
  <c r="M39" i="9"/>
  <c r="M43" i="9"/>
  <c r="M47" i="9"/>
  <c r="M51" i="9"/>
  <c r="M55" i="9"/>
  <c r="M59" i="9"/>
  <c r="M63" i="9"/>
  <c r="M67" i="9"/>
  <c r="M20" i="9"/>
  <c r="M24" i="9"/>
  <c r="M28" i="9"/>
  <c r="M32" i="9"/>
  <c r="M36" i="9"/>
  <c r="M40" i="9"/>
  <c r="M44" i="9"/>
  <c r="M48" i="9"/>
  <c r="G6" i="9" s="1"/>
  <c r="M52" i="9"/>
  <c r="M56" i="9"/>
  <c r="M60" i="9"/>
  <c r="M64" i="9"/>
  <c r="M68" i="9"/>
  <c r="M61" i="9"/>
  <c r="M69" i="9"/>
  <c r="G7" i="9" s="1"/>
  <c r="M18" i="9"/>
  <c r="M30" i="9"/>
  <c r="M38" i="9"/>
  <c r="M46" i="9"/>
  <c r="M54" i="9"/>
  <c r="M66" i="9"/>
  <c r="M16" i="9"/>
  <c r="M17" i="9"/>
  <c r="M21" i="9"/>
  <c r="M25" i="9"/>
  <c r="M29" i="9"/>
  <c r="M33" i="9"/>
  <c r="M37" i="9"/>
  <c r="M41" i="9"/>
  <c r="M45" i="9"/>
  <c r="M49" i="9"/>
  <c r="M53" i="9"/>
  <c r="M57" i="9"/>
  <c r="M65" i="9"/>
  <c r="M22" i="9"/>
  <c r="M26" i="9"/>
  <c r="M34" i="9"/>
  <c r="M42" i="9"/>
  <c r="M50" i="9"/>
  <c r="M58" i="9"/>
  <c r="M62" i="9"/>
  <c r="S42" i="9" l="1"/>
  <c r="S16" i="9"/>
  <c r="S24" i="9"/>
  <c r="S62" i="9"/>
  <c r="S61" i="9"/>
  <c r="S29" i="9"/>
  <c r="S35" i="9"/>
  <c r="S26" i="9"/>
  <c r="S44" i="9"/>
  <c r="S63" i="9"/>
  <c r="S54" i="9"/>
  <c r="S57" i="9"/>
  <c r="S25" i="9"/>
  <c r="S27" i="9"/>
  <c r="S18" i="9"/>
  <c r="S40" i="9"/>
  <c r="S23" i="9"/>
  <c r="S69" i="9"/>
  <c r="S37" i="9"/>
  <c r="S51" i="9"/>
  <c r="S19" i="9"/>
  <c r="S68" i="9"/>
  <c r="S52" i="9"/>
  <c r="S36" i="9"/>
  <c r="S20" i="9"/>
  <c r="S39" i="9"/>
  <c r="S30" i="9"/>
  <c r="S45" i="9"/>
  <c r="S67" i="9"/>
  <c r="S58" i="9"/>
  <c r="S60" i="9"/>
  <c r="S28" i="9"/>
  <c r="S31" i="9"/>
  <c r="S22" i="9"/>
  <c r="S41" i="9"/>
  <c r="S59" i="9"/>
  <c r="S50" i="9"/>
  <c r="S56" i="9"/>
  <c r="S55" i="9"/>
  <c r="S46" i="9"/>
  <c r="S53" i="9"/>
  <c r="S21" i="9"/>
  <c r="S47" i="9"/>
  <c r="S15" i="9"/>
  <c r="S38" i="9"/>
  <c r="S65" i="9"/>
  <c r="S49" i="9"/>
  <c r="S33" i="9"/>
  <c r="S17" i="9"/>
  <c r="S43" i="9"/>
  <c r="S66" i="9"/>
  <c r="S34" i="9"/>
  <c r="S64" i="9"/>
  <c r="S48" i="9"/>
  <c r="S32" i="9"/>
  <c r="Q18" i="9"/>
  <c r="Q22" i="9"/>
  <c r="Q26" i="9"/>
  <c r="Q30" i="9"/>
  <c r="Q34" i="9"/>
  <c r="Q38" i="9"/>
  <c r="Q42" i="9"/>
  <c r="Q46" i="9"/>
  <c r="Q50" i="9"/>
  <c r="Q54" i="9"/>
  <c r="Q58" i="9"/>
  <c r="Q62" i="9"/>
  <c r="Q66" i="9"/>
  <c r="Q25" i="9"/>
  <c r="Q37" i="9"/>
  <c r="Q49" i="9"/>
  <c r="Q61" i="9"/>
  <c r="Q19" i="9"/>
  <c r="Q23" i="9"/>
  <c r="Q27" i="9"/>
  <c r="Q31" i="9"/>
  <c r="Q35" i="9"/>
  <c r="Q39" i="9"/>
  <c r="Q43" i="9"/>
  <c r="Q47" i="9"/>
  <c r="Q51" i="9"/>
  <c r="Q55" i="9"/>
  <c r="Q59" i="9"/>
  <c r="Q63" i="9"/>
  <c r="Q67" i="9"/>
  <c r="Q15" i="9"/>
  <c r="Q17" i="9"/>
  <c r="Q29" i="9"/>
  <c r="Q41" i="9"/>
  <c r="Q53" i="9"/>
  <c r="Q65" i="9"/>
  <c r="Q16" i="9"/>
  <c r="Q20" i="9"/>
  <c r="Q24" i="9"/>
  <c r="Q28" i="9"/>
  <c r="Q32" i="9"/>
  <c r="Q36" i="9"/>
  <c r="Q40" i="9"/>
  <c r="Q44" i="9"/>
  <c r="Q48" i="9"/>
  <c r="Q52" i="9"/>
  <c r="Q56" i="9"/>
  <c r="Q60" i="9"/>
  <c r="Q64" i="9"/>
  <c r="Q68" i="9"/>
  <c r="Q21" i="9"/>
  <c r="Q33" i="9"/>
  <c r="Q45" i="9"/>
  <c r="Q57" i="9"/>
  <c r="Q69" i="9"/>
  <c r="R16" i="9"/>
  <c r="R20" i="9"/>
  <c r="R24" i="9"/>
  <c r="R28" i="9"/>
  <c r="R32" i="9"/>
  <c r="R36" i="9"/>
  <c r="R40" i="9"/>
  <c r="R44" i="9"/>
  <c r="R48" i="9"/>
  <c r="R52" i="9"/>
  <c r="R56" i="9"/>
  <c r="R60" i="9"/>
  <c r="R64" i="9"/>
  <c r="R68" i="9"/>
  <c r="R15" i="9"/>
  <c r="R35" i="9"/>
  <c r="R67" i="9"/>
  <c r="R17" i="9"/>
  <c r="R21" i="9"/>
  <c r="R25" i="9"/>
  <c r="R29" i="9"/>
  <c r="R33" i="9"/>
  <c r="R37" i="9"/>
  <c r="R41" i="9"/>
  <c r="R45" i="9"/>
  <c r="R49" i="9"/>
  <c r="R53" i="9"/>
  <c r="R57" i="9"/>
  <c r="R61" i="9"/>
  <c r="R65" i="9"/>
  <c r="R69" i="9"/>
  <c r="R27" i="9"/>
  <c r="R43" i="9"/>
  <c r="R51" i="9"/>
  <c r="R59" i="9"/>
  <c r="R18" i="9"/>
  <c r="R22" i="9"/>
  <c r="R26" i="9"/>
  <c r="R30" i="9"/>
  <c r="R34" i="9"/>
  <c r="R38" i="9"/>
  <c r="R42" i="9"/>
  <c r="R46" i="9"/>
  <c r="R50" i="9"/>
  <c r="R54" i="9"/>
  <c r="R58" i="9"/>
  <c r="R62" i="9"/>
  <c r="R66" i="9"/>
  <c r="R19" i="9"/>
  <c r="R23" i="9"/>
  <c r="R31" i="9"/>
  <c r="R39" i="9"/>
  <c r="R47" i="9"/>
  <c r="R55" i="9"/>
  <c r="R63" i="9"/>
  <c r="T29" i="9" l="1"/>
  <c r="U29" i="9" s="1"/>
  <c r="T45" i="9"/>
  <c r="U45" i="9" s="1"/>
  <c r="T33" i="9"/>
  <c r="U33" i="9" s="1"/>
  <c r="T39" i="9"/>
  <c r="U39" i="9" s="1"/>
  <c r="T30" i="9"/>
  <c r="U30" i="9" s="1"/>
  <c r="T44" i="9"/>
  <c r="U44" i="9" s="1"/>
  <c r="T17" i="9"/>
  <c r="U17" i="9" s="1"/>
  <c r="T20" i="9"/>
  <c r="U20" i="9" s="1"/>
  <c r="T23" i="9"/>
  <c r="U23" i="9" s="1"/>
  <c r="T47" i="9"/>
  <c r="U47" i="9" s="1"/>
  <c r="T60" i="9"/>
  <c r="U60" i="9" s="1"/>
  <c r="T42" i="9"/>
  <c r="U42" i="9" s="1"/>
  <c r="T36" i="9"/>
  <c r="U36" i="9" s="1"/>
  <c r="T26" i="9"/>
  <c r="U26" i="9" s="1"/>
  <c r="T22" i="9"/>
  <c r="U22" i="9" s="1"/>
  <c r="T52" i="9"/>
  <c r="U52" i="9" s="1"/>
  <c r="T40" i="9"/>
  <c r="U40" i="9" s="1"/>
  <c r="T32" i="9"/>
  <c r="U32" i="9" s="1"/>
  <c r="T50" i="9"/>
  <c r="U50" i="9" s="1"/>
  <c r="T41" i="9"/>
  <c r="U41" i="9" s="1"/>
  <c r="T35" i="9"/>
  <c r="U35" i="9" s="1"/>
  <c r="T58" i="9"/>
  <c r="U58" i="9" s="1"/>
  <c r="T67" i="9"/>
  <c r="U67" i="9" s="1"/>
  <c r="T49" i="9"/>
  <c r="U49" i="9" s="1"/>
  <c r="T16" i="9"/>
  <c r="U16" i="9" s="1"/>
  <c r="T51" i="9"/>
  <c r="U51" i="9" s="1"/>
  <c r="T31" i="9"/>
  <c r="U31" i="9" s="1"/>
  <c r="T65" i="9"/>
  <c r="U65" i="9" s="1"/>
  <c r="T57" i="9"/>
  <c r="U57" i="9" s="1"/>
  <c r="T27" i="9"/>
  <c r="U27" i="9" s="1"/>
  <c r="T56" i="9"/>
  <c r="U56" i="9" s="1"/>
  <c r="T66" i="9"/>
  <c r="U66" i="9" s="1"/>
  <c r="T48" i="9"/>
  <c r="U48" i="9" s="1"/>
  <c r="T24" i="9"/>
  <c r="U24" i="9" s="1"/>
  <c r="T68" i="9"/>
  <c r="U68" i="9" s="1"/>
  <c r="T53" i="9"/>
  <c r="U53" i="9" s="1"/>
  <c r="T38" i="9"/>
  <c r="U38" i="9" s="1"/>
  <c r="T15" i="9"/>
  <c r="U15" i="9" s="1"/>
  <c r="T54" i="9"/>
  <c r="U54" i="9" s="1"/>
  <c r="T46" i="9"/>
  <c r="U46" i="9" s="1"/>
  <c r="T28" i="9"/>
  <c r="U28" i="9" s="1"/>
  <c r="T62" i="9"/>
  <c r="U62" i="9" s="1"/>
  <c r="T21" i="9"/>
  <c r="U21" i="9" s="1"/>
  <c r="T34" i="9"/>
  <c r="U34" i="9" s="1"/>
  <c r="T37" i="9"/>
  <c r="U37" i="9" s="1"/>
  <c r="T55" i="9"/>
  <c r="U55" i="9" s="1"/>
  <c r="T19" i="9"/>
  <c r="U19" i="9" s="1"/>
  <c r="T63" i="9"/>
  <c r="U63" i="9" s="1"/>
  <c r="T59" i="9"/>
  <c r="U59" i="9" s="1"/>
  <c r="T69" i="9"/>
  <c r="U69" i="9" s="1"/>
  <c r="T61" i="9"/>
  <c r="U61" i="9" s="1"/>
  <c r="T18" i="9"/>
  <c r="U18" i="9" s="1"/>
  <c r="T25" i="9"/>
  <c r="U25" i="9" s="1"/>
  <c r="T64" i="9"/>
  <c r="U64" i="9" s="1"/>
  <c r="T43" i="9"/>
  <c r="U43" i="9" s="1"/>
  <c r="S12" i="9" l="1"/>
</calcChain>
</file>

<file path=xl/sharedStrings.xml><?xml version="1.0" encoding="utf-8"?>
<sst xmlns="http://schemas.openxmlformats.org/spreadsheetml/2006/main" count="168" uniqueCount="92">
  <si>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</si>
  <si>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</si>
  <si>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</si>
  <si>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</si>
  <si>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</si>
  <si>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</si>
  <si>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</si>
  <si>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</si>
  <si>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</si>
  <si>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</si>
  <si>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</si>
  <si>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</si>
  <si>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</si>
  <si>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</si>
  <si>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</si>
  <si>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</si>
  <si>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</si>
  <si>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</si>
  <si>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</si>
  <si>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</si>
  <si>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</si>
  <si>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</si>
  <si>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</si>
  <si>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</si>
  <si>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</si>
  <si>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</si>
  <si>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</si>
  <si>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</si>
  <si>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</si>
  <si>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</si>
  <si>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</si>
  <si>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</si>
  <si>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</si>
  <si>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</si>
  <si>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</si>
  <si>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</si>
  <si>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</si>
  <si>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</si>
  <si>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</si>
  <si>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</si>
  <si>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</si>
  <si>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</si>
  <si>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</si>
  <si>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</si>
  <si>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</si>
  <si>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</si>
  <si>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</si>
  <si>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</si>
  <si>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</si>
  <si>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</si>
  <si>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</si>
  <si>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</si>
  <si>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</si>
  <si>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</si>
  <si>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</si>
  <si>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Life Expectancy</t>
  </si>
  <si>
    <t>% of Babies born with Satisfactory Birthweight</t>
  </si>
  <si>
    <t>Neighborhood</t>
  </si>
  <si>
    <t>Percent Births with Prenatal Care</t>
  </si>
  <si>
    <t>Household Poverty Rate</t>
  </si>
  <si>
    <t>Racial Diversity Index</t>
  </si>
  <si>
    <t>Percent White</t>
  </si>
  <si>
    <t>Percent Hispanic</t>
  </si>
  <si>
    <t>Percent Black</t>
  </si>
  <si>
    <t>Percent Other</t>
  </si>
  <si>
    <t>Property Crime</t>
  </si>
  <si>
    <t>Violent Crime</t>
  </si>
  <si>
    <t>Infant Mortality</t>
  </si>
  <si>
    <t>Domestic Violence</t>
  </si>
  <si>
    <t>Number</t>
  </si>
  <si>
    <t>z Satisfactory Birthweight</t>
  </si>
  <si>
    <t>z Prenatal Care</t>
  </si>
  <si>
    <t>z Poverty</t>
  </si>
  <si>
    <t>Mean</t>
  </si>
  <si>
    <t>Standard Deviation</t>
  </si>
  <si>
    <t>Column</t>
  </si>
  <si>
    <t>Cluster</t>
  </si>
  <si>
    <t xml:space="preserve">Neighborhood </t>
  </si>
  <si>
    <t>z Black</t>
  </si>
  <si>
    <t>z Domestic Violence</t>
  </si>
  <si>
    <t xml:space="preserve">Distance^2 1 </t>
  </si>
  <si>
    <t>Distance^2 2</t>
  </si>
  <si>
    <t>Distance^2 3</t>
  </si>
  <si>
    <t>Min Distance</t>
  </si>
  <si>
    <t>Assigned To</t>
  </si>
  <si>
    <t>Sum Min Dis^2</t>
  </si>
  <si>
    <t>z White</t>
  </si>
  <si>
    <t>z Hispanic</t>
  </si>
  <si>
    <t>Cluster 1</t>
  </si>
  <si>
    <t>Cluster 2</t>
  </si>
  <si>
    <t>Cluster 3</t>
  </si>
  <si>
    <t>z Household 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</si>
</sst>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 applyAlignment="1">
      <alignment wrapText="1"/>
    </xf>
    <xf numFmtId="1" fontId="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Z-Scores</a:t>
            </a:r>
            <a:r>
              <a:rPr lang="en-US" baseline="0"/>
              <a:t> for the Anchor of Each 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Visualization!$A$2</c:f>
              <c:strCache>
                <c:ptCount val="1"/>
                <c:pt idx="0">
                  <c:v>z Satisfactory Birthweight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Visualization!$B$2:$D$2</c:f>
              <c:numCache>
                <c:formatCode>0.0</c:formatCode>
                <c:ptCount val="3"/>
                <c:pt idx="0">
                  <c:v>-0.4</c:v>
                </c:pt>
                <c:pt idx="1">
                  <c:v>0.9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4-DA43-B932-44A769AC685F}"/>
            </c:ext>
          </c:extLst>
        </c:ser>
        <c:ser>
          <c:idx val="1"/>
          <c:order val="1"/>
          <c:tx>
            <c:strRef>
              <c:f>Visualization!$A$3</c:f>
              <c:strCache>
                <c:ptCount val="1"/>
                <c:pt idx="0">
                  <c:v>z Prenatal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Visualization!$B$3:$D$3</c:f>
              <c:numCache>
                <c:formatCode>0.0</c:formatCode>
                <c:ptCount val="3"/>
                <c:pt idx="0">
                  <c:v>-0.7</c:v>
                </c:pt>
                <c:pt idx="1">
                  <c:v>1.7</c:v>
                </c:pt>
                <c:pt idx="2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4-DA43-B932-44A769AC685F}"/>
            </c:ext>
          </c:extLst>
        </c:ser>
        <c:ser>
          <c:idx val="2"/>
          <c:order val="2"/>
          <c:tx>
            <c:strRef>
              <c:f>Visualization!$A$4</c:f>
              <c:strCache>
                <c:ptCount val="1"/>
                <c:pt idx="0">
                  <c:v>z Household Poverty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Visualization!$B$4:$D$4</c:f>
              <c:numCache>
                <c:formatCode>0.0</c:formatCode>
                <c:ptCount val="3"/>
                <c:pt idx="0">
                  <c:v>0.2</c:v>
                </c:pt>
                <c:pt idx="1">
                  <c:v>-1.3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4-DA43-B932-44A769AC685F}"/>
            </c:ext>
          </c:extLst>
        </c:ser>
        <c:ser>
          <c:idx val="3"/>
          <c:order val="3"/>
          <c:tx>
            <c:strRef>
              <c:f>Visualization!$A$5</c:f>
              <c:strCache>
                <c:ptCount val="1"/>
                <c:pt idx="0">
                  <c:v>z Hispanic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Visualization!$B$5:$D$5</c:f>
              <c:numCache>
                <c:formatCode>0.0</c:formatCode>
                <c:ptCount val="3"/>
                <c:pt idx="0">
                  <c:v>-0.4</c:v>
                </c:pt>
                <c:pt idx="1">
                  <c:v>-0.2</c:v>
                </c:pt>
                <c:pt idx="2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4-DA43-B932-44A769AC685F}"/>
            </c:ext>
          </c:extLst>
        </c:ser>
        <c:ser>
          <c:idx val="4"/>
          <c:order val="4"/>
          <c:tx>
            <c:strRef>
              <c:f>Visualization!$A$6</c:f>
              <c:strCache>
                <c:ptCount val="1"/>
                <c:pt idx="0">
                  <c:v>z Domestic Violence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Visualization!$B$6:$D$6</c:f>
              <c:numCache>
                <c:formatCode>0.0</c:formatCode>
                <c:ptCount val="3"/>
                <c:pt idx="0">
                  <c:v>0.5</c:v>
                </c:pt>
                <c:pt idx="1">
                  <c:v>-1.3</c:v>
                </c:pt>
                <c:pt idx="2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4-DA43-B932-44A769AC685F}"/>
            </c:ext>
          </c:extLst>
        </c:ser>
        <c:ser>
          <c:idx val="5"/>
          <c:order val="5"/>
          <c:tx>
            <c:strRef>
              <c:f>Visualization!$A$7</c:f>
              <c:strCache>
                <c:ptCount val="1"/>
                <c:pt idx="0">
                  <c:v>z Black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Visualization!$B$7:$D$7</c:f>
              <c:numCache>
                <c:formatCode>0.0</c:formatCode>
                <c:ptCount val="3"/>
                <c:pt idx="0">
                  <c:v>0.9</c:v>
                </c:pt>
                <c:pt idx="1">
                  <c:v>-1</c:v>
                </c:pt>
                <c:pt idx="2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44-DA43-B932-44A769AC685F}"/>
            </c:ext>
          </c:extLst>
        </c:ser>
        <c:ser>
          <c:idx val="6"/>
          <c:order val="6"/>
          <c:tx>
            <c:strRef>
              <c:f>Visualization!$A$8</c:f>
              <c:strCache>
                <c:ptCount val="1"/>
                <c:pt idx="0">
                  <c:v>z White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Visualization!$B$1:$D$1</c:f>
              <c:strCache>
                <c:ptCount val="3"/>
                <c:pt idx="0">
                  <c:v>Cluster 1</c:v>
                </c:pt>
                <c:pt idx="1">
                  <c:v>Cluster 2</c:v>
                </c:pt>
                <c:pt idx="2">
                  <c:v>Cluster 3</c:v>
                </c:pt>
              </c:strCache>
            </c:strRef>
          </c:cat>
          <c:val>
            <c:numRef>
              <c:f>Visualization!$B$8:$D$8</c:f>
              <c:numCache>
                <c:formatCode>0.0</c:formatCode>
                <c:ptCount val="3"/>
                <c:pt idx="0">
                  <c:v>-0.8</c:v>
                </c:pt>
                <c:pt idx="1">
                  <c:v>1.3</c:v>
                </c:pt>
                <c:pt idx="2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44-DA43-B932-44A769AC6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6777120"/>
        <c:axId val="1456695968"/>
      </c:barChart>
      <c:catAx>
        <c:axId val="14167771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6695968"/>
        <c:crosses val="autoZero"/>
        <c:auto val="1"/>
        <c:lblAlgn val="ctr"/>
        <c:lblOffset val="100"/>
        <c:noMultiLvlLbl val="0"/>
      </c:catAx>
      <c:valAx>
        <c:axId val="14566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4</xdr:row>
      <xdr:rowOff>152400</xdr:rowOff>
    </xdr:from>
    <xdr:to>
      <xdr:col>14</xdr:col>
      <xdr:colOff>279400</xdr:colOff>
      <xdr:row>27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26FD97-4A6E-F045-8BDE-1C35A232C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7</xdr:row>
      <xdr:rowOff>25400</xdr:rowOff>
    </xdr:from>
    <xdr:to>
      <xdr:col>8</xdr:col>
      <xdr:colOff>596900</xdr:colOff>
      <xdr:row>25</xdr:row>
      <xdr:rowOff>12700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390C9E8-B719-9048-9C66-007A384D8ADC}"/>
            </a:ext>
          </a:extLst>
        </xdr:cNvPr>
        <xdr:cNvCxnSpPr/>
      </xdr:nvCxnSpPr>
      <xdr:spPr>
        <a:xfrm>
          <a:off x="8280400" y="1447800"/>
          <a:ext cx="12700" cy="3644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381000</xdr:colOff>
      <xdr:row>7</xdr:row>
      <xdr:rowOff>25400</xdr:rowOff>
    </xdr:from>
    <xdr:to>
      <xdr:col>11</xdr:col>
      <xdr:colOff>393700</xdr:colOff>
      <xdr:row>25</xdr:row>
      <xdr:rowOff>12700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A486883-3958-5343-AEC4-B1F56E35CFD5}"/>
            </a:ext>
          </a:extLst>
        </xdr:cNvPr>
        <xdr:cNvCxnSpPr/>
      </xdr:nvCxnSpPr>
      <xdr:spPr>
        <a:xfrm>
          <a:off x="10553700" y="1447800"/>
          <a:ext cx="12700" cy="36449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736600</xdr:colOff>
      <xdr:row>24</xdr:row>
      <xdr:rowOff>12700</xdr:rowOff>
    </xdr:from>
    <xdr:to>
      <xdr:col>8</xdr:col>
      <xdr:colOff>101600</xdr:colOff>
      <xdr:row>25</xdr:row>
      <xdr:rowOff>63500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FEC6891-652D-A940-A769-B0D907C05EE1}"/>
            </a:ext>
          </a:extLst>
        </xdr:cNvPr>
        <xdr:cNvSpPr txBox="1"/>
      </xdr:nvSpPr>
      <xdr:spPr>
        <a:xfrm>
          <a:off x="6781800" y="48895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Anchor 1</a:t>
          </a:r>
        </a:p>
      </xdr:txBody>
    </xdr:sp>
    <xdr:clientData/>
  </xdr:twoCellAnchor>
  <xdr:twoCellAnchor>
    <xdr:from>
      <xdr:col>9</xdr:col>
      <xdr:colOff>622300</xdr:colOff>
      <xdr:row>24</xdr:row>
      <xdr:rowOff>0</xdr:rowOff>
    </xdr:from>
    <xdr:to>
      <xdr:col>10</xdr:col>
      <xdr:colOff>812800</xdr:colOff>
      <xdr:row>25</xdr:row>
      <xdr:rowOff>50800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764642E-50A4-C94E-89D2-78E79667A65F}"/>
            </a:ext>
          </a:extLst>
        </xdr:cNvPr>
        <xdr:cNvSpPr txBox="1"/>
      </xdr:nvSpPr>
      <xdr:spPr>
        <a:xfrm>
          <a:off x="9144000" y="4876800"/>
          <a:ext cx="10160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Anchor 2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0.79086</cdr:x>
      <cdr:y>0.85794</cdr:y>
    </cdr:from>
    <cdr:to>
      <cdr:x>0.93146</cdr:x>
      <cdr:y>0.91365</cdr:y>
    </cdr:to>
    <cdr:sp macro="" textlink="">
      <cdr:nvSpPr>
        <cdr:cNvPr id="2" name="TextBox 7">
          <a:extLst xmlns:a="http://schemas.openxmlformats.org/drawingml/2006/main">
            <a:ext uri="{FF2B5EF4-FFF2-40B4-BE49-F238E27FC236}">
              <a16:creationId xmlns:a16="http://schemas.microsoft.com/office/drawing/2014/main" id="{6FEC6891-652D-A940-A769-B0D907C05EE1}"/>
            </a:ext>
          </a:extLst>
        </cdr:cNvPr>
        <cdr:cNvSpPr txBox="1"/>
      </cdr:nvSpPr>
      <cdr:spPr>
        <a:xfrm xmlns:a="http://schemas.openxmlformats.org/drawingml/2006/main">
          <a:off x="5715000" y="3911600"/>
          <a:ext cx="1016000" cy="2540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Anchor 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25AD0-22B7-A043-AC52-C46AB224611B}">
  <dimension ref="A1:N56"/>
  <sheetViews>
    <sheetView workbookViewId="0">
      <selection activeCell="H2" sqref="H2:H56"/>
    </sheetView>
  </sheetViews>
  <sheetFormatPr baseColWidth="10" defaultRowHeight="16" x14ac:dyDescent="0.2"/>
  <cols>
    <col min="1" max="1" width="29.5" customWidth="1"/>
    <col min="2" max="2" width="10.1640625" style="2" customWidth="1"/>
    <col min="3" max="3" width="20.6640625" style="2" customWidth="1"/>
    <col min="4" max="4" width="16.1640625" style="2" customWidth="1"/>
    <col min="5" max="5" width="9.5" style="2" customWidth="1"/>
    <col min="6" max="6" width="11.83203125" style="2" customWidth="1"/>
    <col min="7" max="7" width="13.1640625" customWidth="1"/>
    <col min="8" max="8" width="7.1640625" style="3" customWidth="1"/>
    <col min="9" max="9" width="7.5" customWidth="1"/>
    <col min="10" max="10" width="7.6640625" customWidth="1"/>
    <col min="11" max="11" width="7" customWidth="1"/>
    <col min="12" max="12" width="8.5" customWidth="1"/>
    <col min="13" max="13" width="7.1640625" customWidth="1"/>
    <col min="14" max="14" width="8.83203125" customWidth="1"/>
  </cols>
  <sheetData>
    <row r="1" spans="1:14" s="1" customFormat="1" ht="51" x14ac:dyDescent="0.2">
      <c r="A1" s="1" t="s">
        <v>57</v>
      </c>
      <c r="B1" s="1" t="s">
        <v>55</v>
      </c>
      <c r="C1" s="1" t="s">
        <v>56</v>
      </c>
      <c r="D1" s="1" t="s">
        <v>58</v>
      </c>
      <c r="E1" s="1" t="s">
        <v>67</v>
      </c>
      <c r="F1" s="1" t="s">
        <v>59</v>
      </c>
      <c r="G1" s="1" t="s">
        <v>60</v>
      </c>
      <c r="H1" s="4" t="s">
        <v>61</v>
      </c>
      <c r="I1" s="1" t="s">
        <v>63</v>
      </c>
      <c r="J1" s="1" t="s">
        <v>62</v>
      </c>
      <c r="K1" s="1" t="s">
        <v>64</v>
      </c>
      <c r="L1" s="1" t="s">
        <v>65</v>
      </c>
      <c r="M1" s="1" t="s">
        <v>66</v>
      </c>
      <c r="N1" s="1" t="s">
        <v>68</v>
      </c>
    </row>
    <row r="2" spans="1:14" x14ac:dyDescent="0.2">
      <c r="A2" t="s">
        <v>0</v>
      </c>
      <c r="B2" s="2">
        <v>68.288710690000002</v>
      </c>
      <c r="C2" s="2">
        <v>86.255924170616098</v>
      </c>
      <c r="D2" s="2">
        <v>51.948051948051898</v>
      </c>
      <c r="E2" s="2">
        <v>10.50620821</v>
      </c>
      <c r="F2" s="2">
        <v>19.17769642</v>
      </c>
      <c r="G2" s="2">
        <v>23.16051753</v>
      </c>
      <c r="H2" s="2">
        <v>6.2807174320000003</v>
      </c>
      <c r="I2" s="2">
        <v>89.072572919999999</v>
      </c>
      <c r="J2" s="2">
        <v>2.8020680410000001</v>
      </c>
      <c r="K2" s="2">
        <v>0.236165188</v>
      </c>
      <c r="L2" s="5">
        <v>41.7463155947462</v>
      </c>
      <c r="M2" s="5">
        <v>20.657334895480101</v>
      </c>
      <c r="N2" s="5">
        <v>60.985385706357498</v>
      </c>
    </row>
    <row r="3" spans="1:14" x14ac:dyDescent="0.2">
      <c r="A3" t="s">
        <v>1</v>
      </c>
      <c r="B3" s="2">
        <v>73.138086229999999</v>
      </c>
      <c r="C3" s="2">
        <v>92.753623188405797</v>
      </c>
      <c r="D3" s="2">
        <v>58.7570621468927</v>
      </c>
      <c r="E3" s="2">
        <v>6.4766839379999999</v>
      </c>
      <c r="F3" s="2">
        <v>8.8225078149999998</v>
      </c>
      <c r="G3" s="2">
        <v>37.429743780000003</v>
      </c>
      <c r="H3" s="2">
        <v>16.898778499999999</v>
      </c>
      <c r="I3" s="2">
        <v>77.989574419999997</v>
      </c>
      <c r="J3" s="2">
        <v>1.2137244220000001</v>
      </c>
      <c r="K3" s="2">
        <v>0.53683964829999997</v>
      </c>
      <c r="L3" s="5">
        <v>33.349641226353597</v>
      </c>
      <c r="M3" s="5">
        <v>12.3124592302674</v>
      </c>
      <c r="N3" s="5">
        <v>42.400521852576603</v>
      </c>
    </row>
    <row r="4" spans="1:14" x14ac:dyDescent="0.2">
      <c r="A4" t="s">
        <v>2</v>
      </c>
      <c r="B4" s="2">
        <v>70.068773609999994</v>
      </c>
      <c r="C4" s="2">
        <v>83.838383838383805</v>
      </c>
      <c r="D4" s="2">
        <v>63.157894736842103</v>
      </c>
      <c r="E4" s="2">
        <v>7.6117982870000001</v>
      </c>
      <c r="F4" s="2">
        <v>22.525597269999999</v>
      </c>
      <c r="G4" s="2">
        <v>30.05143477</v>
      </c>
      <c r="H4" s="2">
        <v>10.83146584</v>
      </c>
      <c r="I4" s="2">
        <v>83.997012010000006</v>
      </c>
      <c r="J4" s="2">
        <v>1.614664138</v>
      </c>
      <c r="K4" s="2">
        <v>1.361834167</v>
      </c>
      <c r="L4" s="5">
        <v>38.011024345429497</v>
      </c>
      <c r="M4" s="5">
        <v>15.215893431327499</v>
      </c>
      <c r="N4" s="5">
        <v>60.863573725309998</v>
      </c>
    </row>
    <row r="5" spans="1:14" x14ac:dyDescent="0.2">
      <c r="A5" t="s">
        <v>3</v>
      </c>
      <c r="B5" s="2">
        <v>69.491789170000004</v>
      </c>
      <c r="C5" s="2">
        <v>84.126984126984098</v>
      </c>
      <c r="D5" s="2">
        <v>47.232472324723197</v>
      </c>
      <c r="E5" s="2">
        <v>10.48689139</v>
      </c>
      <c r="F5" s="2">
        <v>24.595712670000001</v>
      </c>
      <c r="G5" s="2">
        <v>73.239532980000007</v>
      </c>
      <c r="H5" s="2">
        <v>41.89473684</v>
      </c>
      <c r="I5" s="2">
        <v>34.721247560000002</v>
      </c>
      <c r="J5" s="2">
        <v>15.384015590000001</v>
      </c>
      <c r="K5" s="2">
        <v>0.70175438599999995</v>
      </c>
      <c r="L5" s="5">
        <v>61.0826370848838</v>
      </c>
      <c r="M5" s="5">
        <v>24.3628449062697</v>
      </c>
      <c r="N5" s="5">
        <v>63.4697746261321</v>
      </c>
    </row>
    <row r="6" spans="1:14" x14ac:dyDescent="0.2">
      <c r="A6" t="s">
        <v>4</v>
      </c>
      <c r="B6" s="2">
        <v>80.788521840000001</v>
      </c>
      <c r="C6" s="2">
        <v>95.161290322580697</v>
      </c>
      <c r="D6" s="2">
        <v>79.365079365079396</v>
      </c>
      <c r="E6" s="2">
        <v>7.8616352200000001</v>
      </c>
      <c r="F6" s="2">
        <v>2.21642764</v>
      </c>
      <c r="G6" s="2">
        <v>31.688519469999999</v>
      </c>
      <c r="H6" s="2">
        <v>82.979755119999993</v>
      </c>
      <c r="I6" s="2">
        <v>4.9824221120000001</v>
      </c>
      <c r="J6" s="2">
        <v>4.4126560799999996</v>
      </c>
      <c r="K6" s="2">
        <v>0.33943508300000003</v>
      </c>
      <c r="L6" s="5">
        <v>49.506172839506199</v>
      </c>
      <c r="M6" s="5">
        <v>9.1358024691358004</v>
      </c>
      <c r="N6" s="5">
        <v>35.802469135802397</v>
      </c>
    </row>
    <row r="7" spans="1:14" x14ac:dyDescent="0.2">
      <c r="A7" t="s">
        <v>5</v>
      </c>
      <c r="B7" s="2">
        <v>71.840652770000005</v>
      </c>
      <c r="C7" s="2">
        <v>88.808664259927795</v>
      </c>
      <c r="D7" s="2">
        <v>56.603773584905703</v>
      </c>
      <c r="E7" s="2">
        <v>13.01921885</v>
      </c>
      <c r="F7" s="2">
        <v>10.876412820000001</v>
      </c>
      <c r="G7" s="2">
        <v>31.852972309999998</v>
      </c>
      <c r="H7" s="2">
        <v>9.8765432099999995</v>
      </c>
      <c r="I7" s="2">
        <v>83.596137389999996</v>
      </c>
      <c r="J7" s="2">
        <v>3.1006804379999999</v>
      </c>
      <c r="K7" s="2">
        <v>0.1263089272</v>
      </c>
      <c r="L7" s="5">
        <v>38.587256441821999</v>
      </c>
      <c r="M7" s="5">
        <v>14.5179776711805</v>
      </c>
      <c r="N7" s="5">
        <v>66.731757014899998</v>
      </c>
    </row>
    <row r="8" spans="1:14" x14ac:dyDescent="0.2">
      <c r="A8" t="s">
        <v>6</v>
      </c>
      <c r="B8" s="2">
        <v>70.296555280000007</v>
      </c>
      <c r="C8" s="2">
        <v>84.615384615384599</v>
      </c>
      <c r="D8" s="2">
        <v>52.469135802469097</v>
      </c>
      <c r="E8" s="2">
        <v>11.523687580000001</v>
      </c>
      <c r="F8" s="2">
        <v>37.76</v>
      </c>
      <c r="G8" s="2">
        <v>26.32291069</v>
      </c>
      <c r="H8" s="2">
        <v>4.8084759579999998</v>
      </c>
      <c r="I8" s="2">
        <v>88.39212947</v>
      </c>
      <c r="J8" s="2">
        <v>4.0516940269999999</v>
      </c>
      <c r="K8" s="2">
        <v>0.2910699732</v>
      </c>
      <c r="L8" s="5">
        <v>46.208241892221402</v>
      </c>
      <c r="M8" s="5">
        <v>20.848573518654</v>
      </c>
      <c r="N8" s="5">
        <v>78.639356254571993</v>
      </c>
    </row>
    <row r="9" spans="1:14" x14ac:dyDescent="0.2">
      <c r="A9" t="s">
        <v>7</v>
      </c>
      <c r="B9" s="2">
        <v>74.05202405</v>
      </c>
      <c r="C9" s="2">
        <v>82.474226804123703</v>
      </c>
      <c r="D9" s="2">
        <v>58.1967213114754</v>
      </c>
      <c r="E9" s="2">
        <v>14.76793249</v>
      </c>
      <c r="F9" s="2">
        <v>7.5955997899999996</v>
      </c>
      <c r="G9" s="2">
        <v>53.281907609999998</v>
      </c>
      <c r="H9" s="2">
        <v>22.183344999999999</v>
      </c>
      <c r="I9" s="2">
        <v>67.098203870000006</v>
      </c>
      <c r="J9" s="2">
        <v>6.4963844179999999</v>
      </c>
      <c r="K9" s="2">
        <v>0.20993701889999999</v>
      </c>
      <c r="L9" s="5">
        <v>27.333677153171699</v>
      </c>
      <c r="M9" s="5">
        <v>8.1227436823104693</v>
      </c>
      <c r="N9" s="5">
        <v>47.318205260443499</v>
      </c>
    </row>
    <row r="10" spans="1:14" x14ac:dyDescent="0.2">
      <c r="A10" t="s">
        <v>8</v>
      </c>
      <c r="B10" s="2">
        <v>70.606557499999994</v>
      </c>
      <c r="C10" s="2">
        <v>90.625</v>
      </c>
      <c r="D10" s="2">
        <v>50.769230769230802</v>
      </c>
      <c r="E10" s="2">
        <v>11.06500692</v>
      </c>
      <c r="F10" s="2">
        <v>23.884758359999999</v>
      </c>
      <c r="G10" s="2">
        <v>69.057976969999999</v>
      </c>
      <c r="H10" s="2">
        <v>19.007453900000002</v>
      </c>
      <c r="I10" s="2">
        <v>56.492742249999999</v>
      </c>
      <c r="J10" s="2">
        <v>18.948607299999999</v>
      </c>
      <c r="K10" s="2">
        <v>0.90231463320000005</v>
      </c>
      <c r="L10" s="5">
        <v>38.877414651925598</v>
      </c>
      <c r="M10" s="5">
        <v>14.093062811323</v>
      </c>
      <c r="N10" s="5">
        <v>67.428016036933499</v>
      </c>
    </row>
    <row r="11" spans="1:14" x14ac:dyDescent="0.2">
      <c r="A11" t="s">
        <v>9</v>
      </c>
      <c r="B11" s="2">
        <v>67.417558290000002</v>
      </c>
      <c r="C11" s="2">
        <v>78.899082568807302</v>
      </c>
      <c r="D11" s="2">
        <v>52.238805970149301</v>
      </c>
      <c r="E11" s="2">
        <v>23.041474650000001</v>
      </c>
      <c r="F11" s="2">
        <v>19.2</v>
      </c>
      <c r="G11" s="2">
        <v>21.806744510000001</v>
      </c>
      <c r="H11" s="2">
        <v>4.1284403669999996</v>
      </c>
      <c r="I11" s="2">
        <v>90.813926140000007</v>
      </c>
      <c r="J11" s="2">
        <v>3.399200188</v>
      </c>
      <c r="K11" s="2">
        <v>1.1173841449999999</v>
      </c>
      <c r="L11" s="5">
        <v>41.421916143406897</v>
      </c>
      <c r="M11" s="5">
        <v>25.116467490378799</v>
      </c>
      <c r="N11" s="5">
        <v>61.778407940044502</v>
      </c>
    </row>
    <row r="12" spans="1:14" x14ac:dyDescent="0.2">
      <c r="A12" t="s">
        <v>10</v>
      </c>
      <c r="B12" s="2">
        <v>84.718390429999999</v>
      </c>
      <c r="C12" s="2">
        <v>94.658753709198805</v>
      </c>
      <c r="D12" s="2">
        <v>60.150375939849603</v>
      </c>
      <c r="E12" s="2">
        <v>4.599211564</v>
      </c>
      <c r="F12" s="2">
        <v>7.803006076</v>
      </c>
      <c r="G12" s="2">
        <v>50.815947440000002</v>
      </c>
      <c r="H12" s="2">
        <v>67.681619979999994</v>
      </c>
      <c r="I12" s="2">
        <v>20.656270790000001</v>
      </c>
      <c r="J12" s="2">
        <v>6.496193925</v>
      </c>
      <c r="K12" s="2">
        <v>1.795876136</v>
      </c>
      <c r="L12" s="5">
        <v>12.2755869264999</v>
      </c>
      <c r="M12" s="5">
        <v>1.84133803897499</v>
      </c>
      <c r="N12" s="5">
        <v>20.638330520177899</v>
      </c>
    </row>
    <row r="13" spans="1:14" x14ac:dyDescent="0.2">
      <c r="A13" t="s">
        <v>11</v>
      </c>
      <c r="B13" s="2">
        <v>75.462336750000006</v>
      </c>
      <c r="C13" s="2">
        <v>87.719298245613999</v>
      </c>
      <c r="D13" s="2">
        <v>55.769230769230802</v>
      </c>
      <c r="E13" s="2">
        <v>13.15789474</v>
      </c>
      <c r="F13" s="2">
        <v>6.1459667089999996</v>
      </c>
      <c r="G13" s="2">
        <v>28.217893839999999</v>
      </c>
      <c r="H13" s="2">
        <v>6.6973415129999996</v>
      </c>
      <c r="I13" s="2">
        <v>85.122699389999994</v>
      </c>
      <c r="J13" s="2">
        <v>0.86912065439999997</v>
      </c>
      <c r="K13" s="2">
        <v>0.5623721881</v>
      </c>
      <c r="L13" s="5">
        <v>20.4828090709583</v>
      </c>
      <c r="M13" s="5">
        <v>5.8522311631309396</v>
      </c>
      <c r="N13" s="5">
        <v>45.354791514264797</v>
      </c>
    </row>
    <row r="14" spans="1:14" x14ac:dyDescent="0.2">
      <c r="A14" t="s">
        <v>12</v>
      </c>
      <c r="B14" s="2">
        <v>71.959725370000001</v>
      </c>
      <c r="C14" s="2">
        <v>82.417582417582395</v>
      </c>
      <c r="D14" s="2">
        <v>56.043956043956001</v>
      </c>
      <c r="E14" s="2">
        <v>6.896551724</v>
      </c>
      <c r="F14" s="2">
        <v>14.70588235</v>
      </c>
      <c r="G14" s="2">
        <v>13.94487769</v>
      </c>
      <c r="H14" s="2">
        <v>2.2968775539999999</v>
      </c>
      <c r="I14" s="2">
        <v>93.820500249999995</v>
      </c>
      <c r="J14" s="2">
        <v>2.0353114269999999</v>
      </c>
      <c r="K14" s="2">
        <v>0.48226254699999999</v>
      </c>
      <c r="L14" s="5">
        <v>33.429492618360797</v>
      </c>
      <c r="M14" s="5">
        <v>14.2541998981843</v>
      </c>
      <c r="N14" s="5">
        <v>52.010860342779502</v>
      </c>
    </row>
    <row r="15" spans="1:14" x14ac:dyDescent="0.2">
      <c r="A15" t="s">
        <v>13</v>
      </c>
      <c r="B15" s="2">
        <v>63.1591764</v>
      </c>
      <c r="C15" s="2">
        <v>90.540540540540505</v>
      </c>
      <c r="D15" s="2">
        <v>64</v>
      </c>
      <c r="E15" s="2">
        <v>14.96259352</v>
      </c>
      <c r="F15" s="2">
        <v>3.7444933919999999</v>
      </c>
      <c r="G15" s="2">
        <v>71.948819959999994</v>
      </c>
      <c r="H15" s="2">
        <v>35.810722239999997</v>
      </c>
      <c r="I15" s="2">
        <v>37.737580289999997</v>
      </c>
      <c r="J15" s="2">
        <v>7.8385109450000003</v>
      </c>
      <c r="K15" s="2">
        <v>2.4642810329999998</v>
      </c>
      <c r="L15" s="5">
        <v>202.60626745268399</v>
      </c>
      <c r="M15" s="5">
        <v>93.856655290102395</v>
      </c>
      <c r="N15" s="5">
        <v>81.290722928948099</v>
      </c>
    </row>
    <row r="16" spans="1:14" x14ac:dyDescent="0.2">
      <c r="A16" t="s">
        <v>14</v>
      </c>
      <c r="B16" s="2">
        <v>70.634622149999998</v>
      </c>
      <c r="C16" s="2">
        <v>87.356321839080493</v>
      </c>
      <c r="D16" s="2">
        <v>55.140186915887803</v>
      </c>
      <c r="E16" s="2">
        <v>8.6393088549999995</v>
      </c>
      <c r="F16" s="2">
        <v>10.40164779</v>
      </c>
      <c r="G16" s="2">
        <v>7.4266784540000002</v>
      </c>
      <c r="H16" s="2">
        <v>0.22354694489999999</v>
      </c>
      <c r="I16" s="2">
        <v>96.870342769999993</v>
      </c>
      <c r="J16" s="2">
        <v>1.7759562840000001</v>
      </c>
      <c r="K16" s="2">
        <v>0.2980625931</v>
      </c>
      <c r="L16" s="5">
        <v>28.9873417721519</v>
      </c>
      <c r="M16" s="5">
        <v>11.8987341772152</v>
      </c>
      <c r="N16" s="5">
        <v>44.303797468354396</v>
      </c>
    </row>
    <row r="17" spans="1:14" x14ac:dyDescent="0.2">
      <c r="A17" t="s">
        <v>15</v>
      </c>
      <c r="B17" s="2">
        <v>77.961017960000007</v>
      </c>
      <c r="C17" s="2">
        <v>95.238095238095198</v>
      </c>
      <c r="D17" s="2">
        <v>66.423357664233606</v>
      </c>
      <c r="E17" s="2">
        <v>7.5075075079999998</v>
      </c>
      <c r="F17" s="2">
        <v>5.7430007180000002</v>
      </c>
      <c r="G17" s="2">
        <v>45.037873490000003</v>
      </c>
      <c r="H17" s="2">
        <v>73.223251140000002</v>
      </c>
      <c r="I17" s="2">
        <v>6.2813790029999996</v>
      </c>
      <c r="J17" s="2">
        <v>11.12350775</v>
      </c>
      <c r="K17" s="2">
        <v>0</v>
      </c>
      <c r="L17" s="5">
        <v>54.430799867242001</v>
      </c>
      <c r="M17" s="5">
        <v>19.028653612125201</v>
      </c>
      <c r="N17" s="5">
        <v>48.6779511007854</v>
      </c>
    </row>
    <row r="18" spans="1:14" x14ac:dyDescent="0.2">
      <c r="A18" t="s">
        <v>16</v>
      </c>
      <c r="B18" s="2">
        <v>71.877570700000007</v>
      </c>
      <c r="C18" s="2">
        <v>88.235294117647101</v>
      </c>
      <c r="D18" s="2">
        <v>51.879699248120303</v>
      </c>
      <c r="E18" s="2">
        <v>8.4175084180000006</v>
      </c>
      <c r="F18" s="2">
        <v>16.757246380000002</v>
      </c>
      <c r="G18" s="2">
        <v>14.94911224</v>
      </c>
      <c r="H18" s="2">
        <v>1.6936394429999999</v>
      </c>
      <c r="I18" s="2">
        <v>93.328942420000004</v>
      </c>
      <c r="J18" s="2">
        <v>1.4584117430000001</v>
      </c>
      <c r="K18" s="2">
        <v>8.4681972150000007E-2</v>
      </c>
      <c r="L18" s="5">
        <v>35.232003249060803</v>
      </c>
      <c r="M18" s="5">
        <v>15.839171489491299</v>
      </c>
      <c r="N18" s="5">
        <v>56.655498020103501</v>
      </c>
    </row>
    <row r="19" spans="1:14" x14ac:dyDescent="0.2">
      <c r="A19" t="s">
        <v>17</v>
      </c>
      <c r="B19" s="2">
        <v>76.748611560000001</v>
      </c>
      <c r="C19" s="2">
        <v>90.196078431372598</v>
      </c>
      <c r="D19" s="2">
        <v>48.039215686274503</v>
      </c>
      <c r="E19" s="2">
        <v>4.9115913559999997</v>
      </c>
      <c r="F19" s="2">
        <v>16.9470405</v>
      </c>
      <c r="G19" s="2">
        <v>50.379957089999998</v>
      </c>
      <c r="H19" s="2">
        <v>29.7926118</v>
      </c>
      <c r="I19" s="2">
        <v>64.938431629999997</v>
      </c>
      <c r="J19" s="2">
        <v>3.0330524950000002</v>
      </c>
      <c r="K19" s="2">
        <v>0.36941023979999998</v>
      </c>
      <c r="L19" s="5">
        <v>40.364757945554501</v>
      </c>
      <c r="M19" s="5">
        <v>16.9639265120021</v>
      </c>
      <c r="N19" s="5">
        <v>47.673327075231299</v>
      </c>
    </row>
    <row r="20" spans="1:14" x14ac:dyDescent="0.2">
      <c r="A20" t="s">
        <v>18</v>
      </c>
      <c r="B20" s="2">
        <v>73.760923809999994</v>
      </c>
      <c r="C20" s="2">
        <v>82.051282051282001</v>
      </c>
      <c r="D20" s="2">
        <v>56.204379562043798</v>
      </c>
      <c r="E20" s="2">
        <v>4.8154093099999997</v>
      </c>
      <c r="F20" s="2">
        <v>13.18897638</v>
      </c>
      <c r="G20" s="2">
        <v>66.402076070000007</v>
      </c>
      <c r="H20" s="2">
        <v>45.818003429999997</v>
      </c>
      <c r="I20" s="2">
        <v>32.542310520000001</v>
      </c>
      <c r="J20" s="2">
        <v>6.0767721359999998</v>
      </c>
      <c r="K20" s="2">
        <v>0.56414029919999997</v>
      </c>
      <c r="L20" s="5">
        <v>51.552681349521102</v>
      </c>
      <c r="M20" s="5">
        <v>20.804099810871801</v>
      </c>
      <c r="N20" s="5">
        <v>46.9769995729363</v>
      </c>
    </row>
    <row r="21" spans="1:14" x14ac:dyDescent="0.2">
      <c r="A21" t="s">
        <v>19</v>
      </c>
      <c r="B21" s="2">
        <v>72.224587639999996</v>
      </c>
      <c r="C21" s="2">
        <v>85.840707964601805</v>
      </c>
      <c r="D21" s="2">
        <v>57.142857142857103</v>
      </c>
      <c r="E21" s="2">
        <v>8.9955022489999994</v>
      </c>
      <c r="F21" s="2">
        <v>20.5</v>
      </c>
      <c r="G21" s="2">
        <v>23.752679109999999</v>
      </c>
      <c r="H21" s="2">
        <v>6.1674427439999997</v>
      </c>
      <c r="I21" s="2">
        <v>88.738952769999997</v>
      </c>
      <c r="J21" s="2">
        <v>2.8318920460000001</v>
      </c>
      <c r="K21" s="2">
        <v>9.5029934430000004E-2</v>
      </c>
      <c r="L21" s="5">
        <v>27.993633554910598</v>
      </c>
      <c r="M21" s="5">
        <v>13.481883718752901</v>
      </c>
      <c r="N21" s="5">
        <v>45.594981743282403</v>
      </c>
    </row>
    <row r="22" spans="1:14" x14ac:dyDescent="0.2">
      <c r="A22" t="s">
        <v>20</v>
      </c>
      <c r="B22" s="2">
        <v>69.350750239999996</v>
      </c>
      <c r="C22" s="2">
        <v>89.772727272727295</v>
      </c>
      <c r="D22" s="2">
        <v>49.640287769784202</v>
      </c>
      <c r="E22" s="2">
        <v>7.5471698109999998</v>
      </c>
      <c r="F22" s="2">
        <v>17.416715369999999</v>
      </c>
      <c r="G22" s="2">
        <v>14.510913650000001</v>
      </c>
      <c r="H22" s="2">
        <v>1.2612014600000001</v>
      </c>
      <c r="I22" s="2">
        <v>93.660803189999996</v>
      </c>
      <c r="J22" s="2">
        <v>1.648412435</v>
      </c>
      <c r="K22" s="2">
        <v>0.1327580485</v>
      </c>
      <c r="L22" s="5">
        <v>54.0656511478224</v>
      </c>
      <c r="M22" s="5">
        <v>30.2510190946149</v>
      </c>
      <c r="N22" s="5">
        <v>60.502038189229701</v>
      </c>
    </row>
    <row r="23" spans="1:14" x14ac:dyDescent="0.2">
      <c r="A23" t="s">
        <v>21</v>
      </c>
      <c r="B23" s="2">
        <v>82.683646449999998</v>
      </c>
      <c r="C23" s="2">
        <v>97.872340425531902</v>
      </c>
      <c r="D23" s="2">
        <v>74.285714285714306</v>
      </c>
      <c r="E23" s="2">
        <v>0</v>
      </c>
      <c r="F23" s="2">
        <v>1.3513513509999999</v>
      </c>
      <c r="G23" s="2">
        <v>41.253316830000003</v>
      </c>
      <c r="H23" s="2">
        <v>74.979580720000001</v>
      </c>
      <c r="I23" s="2">
        <v>6.7791995639999998</v>
      </c>
      <c r="J23" s="2">
        <v>5.4451402120000001</v>
      </c>
      <c r="K23" s="2">
        <v>1.524639259</v>
      </c>
      <c r="L23" s="5">
        <v>19.113460756405001</v>
      </c>
      <c r="M23" s="5">
        <v>2.5755727260404</v>
      </c>
      <c r="N23" s="5">
        <v>28.466856445709599</v>
      </c>
    </row>
    <row r="24" spans="1:14" x14ac:dyDescent="0.2">
      <c r="A24" t="s">
        <v>22</v>
      </c>
      <c r="B24" s="2">
        <v>68.529379149999997</v>
      </c>
      <c r="C24" s="2">
        <v>87.323943661971796</v>
      </c>
      <c r="D24" s="2">
        <v>49.621212121212103</v>
      </c>
      <c r="E24" s="2">
        <v>12.924071079999999</v>
      </c>
      <c r="F24" s="2">
        <v>26.432129509999999</v>
      </c>
      <c r="G24" s="2">
        <v>6.1999934550000004</v>
      </c>
      <c r="H24" s="2">
        <v>1.0696156640000001</v>
      </c>
      <c r="I24" s="2">
        <v>97.316896299999996</v>
      </c>
      <c r="J24" s="2">
        <v>0.58617355569999996</v>
      </c>
      <c r="K24" s="2">
        <v>0.1692047377</v>
      </c>
      <c r="L24" s="5">
        <v>43.460200425775</v>
      </c>
      <c r="M24" s="5">
        <v>25.079183758242898</v>
      </c>
      <c r="N24" s="5">
        <v>56.908458383093603</v>
      </c>
    </row>
    <row r="25" spans="1:14" x14ac:dyDescent="0.2">
      <c r="A25" t="s">
        <v>23</v>
      </c>
      <c r="B25" s="2">
        <v>67.720185450000002</v>
      </c>
      <c r="C25" s="2">
        <v>78.350515463917503</v>
      </c>
      <c r="D25" s="2">
        <v>50</v>
      </c>
      <c r="E25" s="2">
        <v>11.66666667</v>
      </c>
      <c r="F25" s="2">
        <v>25.545996030000001</v>
      </c>
      <c r="G25" s="2">
        <v>11.30589432</v>
      </c>
      <c r="H25" s="2">
        <v>3.9273310179999998</v>
      </c>
      <c r="I25" s="2">
        <v>94.068928670000005</v>
      </c>
      <c r="J25" s="2">
        <v>0.96179535130000005</v>
      </c>
      <c r="K25" s="2">
        <v>0.38738979429999998</v>
      </c>
      <c r="L25" s="5">
        <v>41.6666666666667</v>
      </c>
      <c r="M25" s="5">
        <v>27.492668621700901</v>
      </c>
      <c r="N25" s="5">
        <v>70.869990224828896</v>
      </c>
    </row>
    <row r="26" spans="1:14" x14ac:dyDescent="0.2">
      <c r="A26" t="s">
        <v>24</v>
      </c>
      <c r="B26" s="2">
        <v>73.683322860000004</v>
      </c>
      <c r="C26" s="2">
        <v>88.8888888888889</v>
      </c>
      <c r="D26" s="2">
        <v>65.822784810126606</v>
      </c>
      <c r="E26" s="2">
        <v>10.174418599999999</v>
      </c>
      <c r="F26" s="2">
        <v>6.0350218890000003</v>
      </c>
      <c r="G26" s="2">
        <v>54.248753749999999</v>
      </c>
      <c r="H26" s="2">
        <v>33.927050260000001</v>
      </c>
      <c r="I26" s="2">
        <v>58.878649420000002</v>
      </c>
      <c r="J26" s="2">
        <v>1.9282893210000001</v>
      </c>
      <c r="K26" s="2">
        <v>0.51885696579999996</v>
      </c>
      <c r="L26" s="5">
        <v>27.6111367481926</v>
      </c>
      <c r="M26" s="5">
        <v>12.2288878634056</v>
      </c>
      <c r="N26" s="5">
        <v>46.531302876480503</v>
      </c>
    </row>
    <row r="27" spans="1:14" x14ac:dyDescent="0.2">
      <c r="A27" t="s">
        <v>25</v>
      </c>
      <c r="B27" s="2">
        <v>71.879150940000002</v>
      </c>
      <c r="C27" s="2">
        <v>87.755102040816297</v>
      </c>
      <c r="D27" s="2">
        <v>57.831325301204799</v>
      </c>
      <c r="E27" s="2">
        <v>11.49425287</v>
      </c>
      <c r="F27" s="2">
        <v>25.454545450000001</v>
      </c>
      <c r="G27" s="2">
        <v>60.821447480000003</v>
      </c>
      <c r="H27" s="2">
        <v>31.079630819999998</v>
      </c>
      <c r="I27" s="2">
        <v>56.020605279999998</v>
      </c>
      <c r="J27" s="2">
        <v>8.1777205409999993</v>
      </c>
      <c r="K27" s="2">
        <v>0.83708950419999995</v>
      </c>
      <c r="L27" s="5">
        <v>86.9243573145922</v>
      </c>
      <c r="M27" s="5">
        <v>34.399852043647101</v>
      </c>
      <c r="N27" s="5">
        <v>66.950249676345393</v>
      </c>
    </row>
    <row r="28" spans="1:14" x14ac:dyDescent="0.2">
      <c r="A28" t="s">
        <v>26</v>
      </c>
      <c r="B28" s="2">
        <v>75.220091609999997</v>
      </c>
      <c r="C28" s="2">
        <v>90.547263681592</v>
      </c>
      <c r="D28" s="2">
        <v>57.964601769911503</v>
      </c>
      <c r="E28" s="2">
        <v>9.2506938020000007</v>
      </c>
      <c r="F28" s="2">
        <v>5.7088227260000002</v>
      </c>
      <c r="G28" s="2">
        <v>54.235885770000003</v>
      </c>
      <c r="H28" s="2">
        <v>36.618500679999997</v>
      </c>
      <c r="I28" s="2">
        <v>57.521304190000002</v>
      </c>
      <c r="J28" s="2">
        <v>3.174015067</v>
      </c>
      <c r="K28" s="2">
        <v>0</v>
      </c>
      <c r="L28" s="5">
        <v>25.773501989429299</v>
      </c>
      <c r="M28" s="5">
        <v>9.9174535304946794</v>
      </c>
      <c r="N28" s="5">
        <v>46.855513985390999</v>
      </c>
    </row>
    <row r="29" spans="1:14" x14ac:dyDescent="0.2">
      <c r="A29" t="s">
        <v>27</v>
      </c>
      <c r="B29" s="2">
        <v>77.410073249999996</v>
      </c>
      <c r="C29" s="2">
        <v>93.150684931506802</v>
      </c>
      <c r="D29" s="2">
        <v>62.595419847328301</v>
      </c>
      <c r="E29" s="2">
        <v>2.5641025640000001</v>
      </c>
      <c r="F29" s="2">
        <v>9.2514124290000002</v>
      </c>
      <c r="G29" s="2">
        <v>48.384575089999998</v>
      </c>
      <c r="H29" s="2">
        <v>70.469083159999997</v>
      </c>
      <c r="I29" s="2">
        <v>7.8757995740000002</v>
      </c>
      <c r="J29" s="2">
        <v>16.857675910000001</v>
      </c>
      <c r="K29" s="2">
        <v>0.50639658850000002</v>
      </c>
      <c r="L29" s="5">
        <v>75.448275862068996</v>
      </c>
      <c r="M29" s="5">
        <v>31.034482758620701</v>
      </c>
      <c r="N29" s="5">
        <v>56.551724137930997</v>
      </c>
    </row>
    <row r="30" spans="1:14" x14ac:dyDescent="0.2">
      <c r="A30" t="s">
        <v>28</v>
      </c>
      <c r="B30" s="2">
        <v>74.739491299999997</v>
      </c>
      <c r="C30" s="2">
        <v>90.322580645161295</v>
      </c>
      <c r="D30" s="2">
        <v>52.173913043478301</v>
      </c>
      <c r="E30" s="2">
        <v>17.30769231</v>
      </c>
      <c r="F30" s="2">
        <v>13.32125057</v>
      </c>
      <c r="G30" s="2">
        <v>14.17908667</v>
      </c>
      <c r="H30" s="2">
        <v>3.6554214749999998</v>
      </c>
      <c r="I30" s="2">
        <v>92.521800409999997</v>
      </c>
      <c r="J30" s="2">
        <v>1.4885933229999999</v>
      </c>
      <c r="K30" s="2">
        <v>0.3699462697</v>
      </c>
      <c r="L30" s="5">
        <v>33.845304883656802</v>
      </c>
      <c r="M30" s="5">
        <v>10.8525705876943</v>
      </c>
      <c r="N30" s="5">
        <v>46.077439529108801</v>
      </c>
    </row>
    <row r="31" spans="1:14" x14ac:dyDescent="0.2">
      <c r="A31" t="s">
        <v>29</v>
      </c>
      <c r="B31" s="2">
        <v>80.789647959999996</v>
      </c>
      <c r="C31" s="2">
        <v>94.482758620689694</v>
      </c>
      <c r="D31" s="2">
        <v>74.390243902438996</v>
      </c>
      <c r="E31" s="2">
        <v>1.262626263</v>
      </c>
      <c r="F31" s="2">
        <v>3.3376679669999998</v>
      </c>
      <c r="G31" s="2">
        <v>42.219285300000003</v>
      </c>
      <c r="H31" s="2">
        <v>74.239864859999997</v>
      </c>
      <c r="I31" s="2">
        <v>12.30036855</v>
      </c>
      <c r="J31" s="2">
        <v>4.0847665849999997</v>
      </c>
      <c r="K31" s="2">
        <v>2.226658477</v>
      </c>
      <c r="L31" s="5">
        <v>55.309218203033801</v>
      </c>
      <c r="M31" s="5">
        <v>14.0801244651886</v>
      </c>
      <c r="N31" s="5">
        <v>41.540256709451498</v>
      </c>
    </row>
    <row r="32" spans="1:14" x14ac:dyDescent="0.2">
      <c r="A32" t="s">
        <v>30</v>
      </c>
      <c r="B32" s="2">
        <v>74.693887140000001</v>
      </c>
      <c r="C32" s="2">
        <v>87.121212121212096</v>
      </c>
      <c r="D32" s="2">
        <v>61.9402985074627</v>
      </c>
      <c r="E32" s="2">
        <v>9.2879256970000004</v>
      </c>
      <c r="F32" s="2">
        <v>6.004213483</v>
      </c>
      <c r="G32" s="2">
        <v>57.288531390000003</v>
      </c>
      <c r="H32" s="2">
        <v>34.280813530000003</v>
      </c>
      <c r="I32" s="2">
        <v>56.685452910000002</v>
      </c>
      <c r="J32" s="2">
        <v>3.8879359629999999</v>
      </c>
      <c r="K32" s="2">
        <v>2.3196928859999999</v>
      </c>
      <c r="L32" s="5">
        <v>25.910535321437301</v>
      </c>
      <c r="M32" s="5">
        <v>7.4961297156359503</v>
      </c>
      <c r="N32" s="5">
        <v>44.243461256416502</v>
      </c>
    </row>
    <row r="33" spans="1:14" x14ac:dyDescent="0.2">
      <c r="A33" t="s">
        <v>31</v>
      </c>
      <c r="B33" s="2">
        <v>74.039976330000002</v>
      </c>
      <c r="C33" s="2">
        <v>84.662576687116598</v>
      </c>
      <c r="D33" s="2">
        <v>54.970760233918099</v>
      </c>
      <c r="E33" s="2">
        <v>10.843373489999999</v>
      </c>
      <c r="F33" s="2">
        <v>8.7287104620000004</v>
      </c>
      <c r="G33" s="2">
        <v>26.931555299999999</v>
      </c>
      <c r="H33" s="2">
        <v>6.9259354179999999</v>
      </c>
      <c r="I33" s="2">
        <v>86.564582270000002</v>
      </c>
      <c r="J33" s="2">
        <v>1.723475141</v>
      </c>
      <c r="K33" s="2">
        <v>1.595335725</v>
      </c>
      <c r="L33" s="5">
        <v>22.336881980275599</v>
      </c>
      <c r="M33" s="5">
        <v>8.8171902553719494</v>
      </c>
      <c r="N33" s="5">
        <v>45.392201685063</v>
      </c>
    </row>
    <row r="34" spans="1:14" x14ac:dyDescent="0.2">
      <c r="A34" t="s">
        <v>32</v>
      </c>
      <c r="B34" s="2">
        <v>68.397149420000005</v>
      </c>
      <c r="C34" s="2">
        <v>82.300884955752196</v>
      </c>
      <c r="D34" s="2">
        <v>50.2923976608187</v>
      </c>
      <c r="E34" s="2">
        <v>7.5414781299999998</v>
      </c>
      <c r="F34" s="2">
        <v>34.449760769999997</v>
      </c>
      <c r="G34" s="2">
        <v>31.68228701</v>
      </c>
      <c r="H34" s="2">
        <v>2.962179318</v>
      </c>
      <c r="I34" s="2">
        <v>86.101560430000006</v>
      </c>
      <c r="J34" s="2">
        <v>8.7278497749999993</v>
      </c>
      <c r="K34" s="2">
        <v>1.864586088</v>
      </c>
      <c r="L34" s="5">
        <v>63.230947179025797</v>
      </c>
      <c r="M34" s="5">
        <v>28.274000771109101</v>
      </c>
      <c r="N34" s="5">
        <v>76.082765711348102</v>
      </c>
    </row>
    <row r="35" spans="1:14" x14ac:dyDescent="0.2">
      <c r="A35" t="s">
        <v>33</v>
      </c>
      <c r="B35" s="2">
        <v>76.648676839999993</v>
      </c>
      <c r="C35" s="2">
        <v>91.981132075471706</v>
      </c>
      <c r="D35" s="2">
        <v>67.948717948717999</v>
      </c>
      <c r="E35" s="2">
        <v>4.5085662759999998</v>
      </c>
      <c r="F35" s="2">
        <v>5.3855569159999996</v>
      </c>
      <c r="G35" s="2">
        <v>38.009489930000001</v>
      </c>
      <c r="H35" s="2">
        <v>77.750700620000003</v>
      </c>
      <c r="I35" s="2">
        <v>10.28999634</v>
      </c>
      <c r="J35" s="2">
        <v>3.448275862</v>
      </c>
      <c r="K35" s="2">
        <v>0.1157548434</v>
      </c>
      <c r="L35" s="5">
        <v>40.5452035886819</v>
      </c>
      <c r="M35" s="5">
        <v>10.6395215090867</v>
      </c>
      <c r="N35" s="5">
        <v>30.595813204508801</v>
      </c>
    </row>
    <row r="36" spans="1:14" x14ac:dyDescent="0.2">
      <c r="A36" t="s">
        <v>34</v>
      </c>
      <c r="B36" s="2">
        <v>76.705062690000005</v>
      </c>
      <c r="C36" s="2">
        <v>96.551724137931004</v>
      </c>
      <c r="D36" s="2">
        <v>66.115702479338907</v>
      </c>
      <c r="E36" s="2">
        <v>9.8619329390000008</v>
      </c>
      <c r="F36" s="2">
        <v>6.5228826929999997</v>
      </c>
      <c r="G36" s="2">
        <v>66.13686276</v>
      </c>
      <c r="H36" s="2">
        <v>48.69537682</v>
      </c>
      <c r="I36" s="2">
        <v>34.034198859999997</v>
      </c>
      <c r="J36" s="2">
        <v>5.9594680179999999</v>
      </c>
      <c r="K36" s="2">
        <v>1.0006333119999999</v>
      </c>
      <c r="L36" s="5">
        <v>60.252996005326203</v>
      </c>
      <c r="M36" s="5">
        <v>19.1078561917443</v>
      </c>
      <c r="N36" s="5">
        <v>23.368841544607101</v>
      </c>
    </row>
    <row r="37" spans="1:14" x14ac:dyDescent="0.2">
      <c r="A37" t="s">
        <v>35</v>
      </c>
      <c r="B37" s="2">
        <v>68.134778209999993</v>
      </c>
      <c r="C37" s="2">
        <v>81.132075471698101</v>
      </c>
      <c r="D37" s="2">
        <v>51.366120218579198</v>
      </c>
      <c r="E37" s="2">
        <v>16.10305958</v>
      </c>
      <c r="F37" s="2">
        <v>23.51816444</v>
      </c>
      <c r="G37" s="2">
        <v>12.89093677</v>
      </c>
      <c r="H37" s="2">
        <v>3.7143845889999998</v>
      </c>
      <c r="I37" s="2">
        <v>93.263352170000005</v>
      </c>
      <c r="J37" s="2">
        <v>0.56523243739999995</v>
      </c>
      <c r="K37" s="2">
        <v>0.34606067600000001</v>
      </c>
      <c r="L37" s="5">
        <v>49.875311720698299</v>
      </c>
      <c r="M37" s="5">
        <v>24.9376558603491</v>
      </c>
      <c r="N37" s="5">
        <v>70.448877805486205</v>
      </c>
    </row>
    <row r="38" spans="1:14" x14ac:dyDescent="0.2">
      <c r="A38" t="s">
        <v>36</v>
      </c>
      <c r="B38" s="2">
        <v>72.414949429999993</v>
      </c>
      <c r="C38" s="2">
        <v>85.714285714285694</v>
      </c>
      <c r="D38" s="2">
        <v>58.119658119658098</v>
      </c>
      <c r="E38" s="2">
        <v>0</v>
      </c>
      <c r="F38" s="2">
        <v>10.91703057</v>
      </c>
      <c r="G38" s="2">
        <v>60.345484339999999</v>
      </c>
      <c r="H38" s="2">
        <v>57.42649866</v>
      </c>
      <c r="I38" s="2">
        <v>27.784141529999999</v>
      </c>
      <c r="J38" s="2">
        <v>5.6382843319999996</v>
      </c>
      <c r="K38" s="2">
        <v>1.374570447</v>
      </c>
      <c r="L38" s="5">
        <v>55.109326193663499</v>
      </c>
      <c r="M38" s="5">
        <v>20.749665327978601</v>
      </c>
      <c r="N38" s="5">
        <v>51.539491298527402</v>
      </c>
    </row>
    <row r="39" spans="1:14" x14ac:dyDescent="0.2">
      <c r="A39" t="s">
        <v>37</v>
      </c>
      <c r="B39" s="2">
        <v>79.88388818</v>
      </c>
      <c r="C39" s="2">
        <v>92.647058823529406</v>
      </c>
      <c r="D39" s="2">
        <v>70.909090909090907</v>
      </c>
      <c r="E39" s="2">
        <v>0</v>
      </c>
      <c r="F39" s="2">
        <v>2.6337448559999999</v>
      </c>
      <c r="G39" s="2">
        <v>52.278436360000001</v>
      </c>
      <c r="H39" s="2">
        <v>63.634607959999997</v>
      </c>
      <c r="I39" s="2">
        <v>27.925840090000001</v>
      </c>
      <c r="J39" s="2">
        <v>4.2294322129999999</v>
      </c>
      <c r="K39" s="2">
        <v>0</v>
      </c>
      <c r="L39" s="5">
        <v>31.1532507739938</v>
      </c>
      <c r="M39" s="5">
        <v>5.2244582043343604</v>
      </c>
      <c r="N39" s="5">
        <v>35.410216718266199</v>
      </c>
    </row>
    <row r="40" spans="1:14" x14ac:dyDescent="0.2">
      <c r="A40" t="s">
        <v>38</v>
      </c>
      <c r="B40" s="2">
        <v>82.647389450000006</v>
      </c>
      <c r="C40" s="2">
        <v>95.454545454545496</v>
      </c>
      <c r="D40" s="2">
        <v>72.340425531914903</v>
      </c>
      <c r="E40" s="2">
        <v>1.552795031</v>
      </c>
      <c r="F40" s="2">
        <v>4.9907578560000001</v>
      </c>
      <c r="G40" s="2">
        <v>54.87685982</v>
      </c>
      <c r="H40" s="2">
        <v>64.169603269999996</v>
      </c>
      <c r="I40" s="2">
        <v>15.38024326</v>
      </c>
      <c r="J40" s="2">
        <v>3.4955098329999998</v>
      </c>
      <c r="K40" s="2">
        <v>0.4092304195</v>
      </c>
      <c r="L40" s="5">
        <v>16.032982134676999</v>
      </c>
      <c r="M40" s="5">
        <v>4.4663307375171799</v>
      </c>
      <c r="N40" s="5">
        <v>23.591387998167601</v>
      </c>
    </row>
    <row r="41" spans="1:14" x14ac:dyDescent="0.2">
      <c r="A41" t="s">
        <v>39</v>
      </c>
      <c r="B41" s="2">
        <v>74.870231869999998</v>
      </c>
      <c r="C41" s="2">
        <v>87.394957983193294</v>
      </c>
      <c r="D41" s="2">
        <v>57.615894039735103</v>
      </c>
      <c r="E41" s="2">
        <v>13.9275766</v>
      </c>
      <c r="F41" s="2">
        <v>3.5495321070000001</v>
      </c>
      <c r="G41" s="2">
        <v>36.837156409999999</v>
      </c>
      <c r="H41" s="2">
        <v>8.8911599389999996</v>
      </c>
      <c r="I41" s="2">
        <v>81.451200819999997</v>
      </c>
      <c r="J41" s="2">
        <v>4.8373360590000001</v>
      </c>
      <c r="K41" s="2">
        <v>0.99358428430000001</v>
      </c>
      <c r="L41" s="5">
        <v>23.613531214324301</v>
      </c>
      <c r="M41" s="5">
        <v>10.7552724869314</v>
      </c>
      <c r="N41" s="5">
        <v>39.055458751426997</v>
      </c>
    </row>
    <row r="42" spans="1:14" x14ac:dyDescent="0.2">
      <c r="A42" t="s">
        <v>40</v>
      </c>
      <c r="B42" s="2">
        <v>68.892885460000002</v>
      </c>
      <c r="C42" s="2">
        <v>83.687943262411395</v>
      </c>
      <c r="D42" s="2">
        <v>54.901960784313701</v>
      </c>
      <c r="E42" s="2">
        <v>13.089005240000001</v>
      </c>
      <c r="F42" s="2">
        <v>35.526315789999998</v>
      </c>
      <c r="G42" s="2">
        <v>27.881825429999999</v>
      </c>
      <c r="H42" s="2">
        <v>8.4901800329999997</v>
      </c>
      <c r="I42" s="2">
        <v>85.628068740000003</v>
      </c>
      <c r="J42" s="2">
        <v>1.8003273319999999</v>
      </c>
      <c r="K42" s="2">
        <v>9.2062193129999997E-2</v>
      </c>
      <c r="L42" s="5">
        <v>76.339686658018195</v>
      </c>
      <c r="M42" s="5">
        <v>37.321624588364401</v>
      </c>
      <c r="N42" s="5">
        <v>64.763995609220601</v>
      </c>
    </row>
    <row r="43" spans="1:14" x14ac:dyDescent="0.2">
      <c r="A43" t="s">
        <v>41</v>
      </c>
      <c r="B43" s="2">
        <v>73.774291079999998</v>
      </c>
      <c r="C43" s="2">
        <v>89.867841409691593</v>
      </c>
      <c r="D43" s="2">
        <v>45.132743362831903</v>
      </c>
      <c r="E43" s="2">
        <v>10.791366910000001</v>
      </c>
      <c r="F43" s="2">
        <v>12.33258929</v>
      </c>
      <c r="G43" s="2">
        <v>80.053321280000006</v>
      </c>
      <c r="H43" s="2">
        <v>46.394891940000001</v>
      </c>
      <c r="I43" s="2">
        <v>8.958742633</v>
      </c>
      <c r="J43" s="2">
        <v>35.766208249999998</v>
      </c>
      <c r="K43" s="2">
        <v>2.170923379</v>
      </c>
      <c r="L43" s="5">
        <v>79.509363706056305</v>
      </c>
      <c r="M43" s="5">
        <v>32.9646259993429</v>
      </c>
      <c r="N43" s="5">
        <v>60.453400503778298</v>
      </c>
    </row>
    <row r="44" spans="1:14" x14ac:dyDescent="0.2">
      <c r="A44" t="s">
        <v>42</v>
      </c>
      <c r="B44" s="2">
        <v>72.876602570000003</v>
      </c>
      <c r="C44" s="2">
        <v>93.436293436293397</v>
      </c>
      <c r="D44" s="2">
        <v>52.650176678445199</v>
      </c>
      <c r="E44" s="2">
        <v>4.8309178739999998</v>
      </c>
      <c r="F44" s="2">
        <v>24.168694240000001</v>
      </c>
      <c r="G44" s="2">
        <v>68.594907950000007</v>
      </c>
      <c r="H44" s="2">
        <v>44.005130909999998</v>
      </c>
      <c r="I44" s="2">
        <v>35.320304839999999</v>
      </c>
      <c r="J44" s="2">
        <v>13.853467139999999</v>
      </c>
      <c r="K44" s="2">
        <v>0.17354561230000001</v>
      </c>
      <c r="L44" s="5">
        <v>62.959653584438797</v>
      </c>
      <c r="M44" s="5">
        <v>27.149632277132401</v>
      </c>
      <c r="N44" s="5">
        <v>57.598460375283501</v>
      </c>
    </row>
    <row r="45" spans="1:14" x14ac:dyDescent="0.2">
      <c r="A45" t="s">
        <v>43</v>
      </c>
      <c r="B45" s="2">
        <v>70.16629906</v>
      </c>
      <c r="C45" s="2">
        <v>85.321100917431195</v>
      </c>
      <c r="D45" s="2">
        <v>49.640287769784202</v>
      </c>
      <c r="E45" s="2">
        <v>5.0590219220000003</v>
      </c>
      <c r="F45" s="2">
        <v>17.498597870000001</v>
      </c>
      <c r="G45" s="2">
        <v>29.13472943</v>
      </c>
      <c r="H45" s="2">
        <v>10.399917540000001</v>
      </c>
      <c r="I45" s="2">
        <v>84.766027620000003</v>
      </c>
      <c r="J45" s="2">
        <v>1.9583591010000001</v>
      </c>
      <c r="K45" s="2">
        <v>0.5978148835</v>
      </c>
      <c r="L45" s="5">
        <v>46.855606123293299</v>
      </c>
      <c r="M45" s="5">
        <v>20.2730657840298</v>
      </c>
      <c r="N45" s="5">
        <v>58.8539511791477</v>
      </c>
    </row>
    <row r="46" spans="1:14" x14ac:dyDescent="0.2">
      <c r="A46" t="s">
        <v>44</v>
      </c>
      <c r="B46" s="2">
        <v>67.132421030000003</v>
      </c>
      <c r="C46" s="2">
        <v>90.178571428571402</v>
      </c>
      <c r="D46" s="2">
        <v>50.955414012738899</v>
      </c>
      <c r="E46" s="2">
        <v>17.85714286</v>
      </c>
      <c r="F46" s="2">
        <v>18.21621622</v>
      </c>
      <c r="G46" s="2">
        <v>13.13491013</v>
      </c>
      <c r="H46" s="2">
        <v>3.1516538380000001</v>
      </c>
      <c r="I46" s="2">
        <v>93.623881839999996</v>
      </c>
      <c r="J46" s="2">
        <v>0.63449136679999996</v>
      </c>
      <c r="K46" s="2">
        <v>0.56168088199999999</v>
      </c>
      <c r="L46" s="5">
        <v>34.275558564658098</v>
      </c>
      <c r="M46" s="5">
        <v>19.465132024373698</v>
      </c>
      <c r="N46" s="5">
        <v>50.524712254569998</v>
      </c>
    </row>
    <row r="47" spans="1:14" x14ac:dyDescent="0.2">
      <c r="A47" t="s">
        <v>45</v>
      </c>
      <c r="B47" s="2">
        <v>67.184335919999995</v>
      </c>
      <c r="C47" s="2">
        <v>84.848484848484802</v>
      </c>
      <c r="D47" s="2">
        <v>53.424657534246599</v>
      </c>
      <c r="E47" s="2">
        <v>11.204481790000001</v>
      </c>
      <c r="F47" s="2">
        <v>40.632603410000002</v>
      </c>
      <c r="G47" s="2">
        <v>38.343089399999997</v>
      </c>
      <c r="H47" s="2">
        <v>17.907072370000002</v>
      </c>
      <c r="I47" s="2">
        <v>77.076480259999997</v>
      </c>
      <c r="J47" s="2">
        <v>2.2615131580000001</v>
      </c>
      <c r="K47" s="2">
        <v>0.10279605260000001</v>
      </c>
      <c r="L47" s="5">
        <v>50.530869052300403</v>
      </c>
      <c r="M47" s="5">
        <v>28.7062524577271</v>
      </c>
      <c r="N47" s="5">
        <v>69.602831301612198</v>
      </c>
    </row>
    <row r="48" spans="1:14" x14ac:dyDescent="0.2">
      <c r="A48" t="s">
        <v>46</v>
      </c>
      <c r="B48" s="2">
        <v>68.081463060000004</v>
      </c>
      <c r="C48" s="2">
        <v>81.283422459893004</v>
      </c>
      <c r="D48" s="2">
        <v>56.149732620320897</v>
      </c>
      <c r="E48" s="2">
        <v>8.7890625</v>
      </c>
      <c r="F48" s="2">
        <v>36.380172809999998</v>
      </c>
      <c r="G48" s="2">
        <v>10.394156860000001</v>
      </c>
      <c r="H48" s="2">
        <v>2.5291828789999999</v>
      </c>
      <c r="I48" s="2">
        <v>94.865504990000005</v>
      </c>
      <c r="J48" s="2">
        <v>0.43985789209999998</v>
      </c>
      <c r="K48" s="2">
        <v>1.0573507019999999</v>
      </c>
      <c r="L48" s="5">
        <v>37.929645542427501</v>
      </c>
      <c r="M48" s="5">
        <v>25.3759398496241</v>
      </c>
      <c r="N48" s="5">
        <v>67.937701396348004</v>
      </c>
    </row>
    <row r="49" spans="1:14" x14ac:dyDescent="0.2">
      <c r="A49" t="s">
        <v>47</v>
      </c>
      <c r="B49" s="2">
        <v>77.344143349999996</v>
      </c>
      <c r="C49" s="2">
        <v>96.350364963503694</v>
      </c>
      <c r="D49" s="2">
        <v>71.844660194174807</v>
      </c>
      <c r="E49" s="2">
        <v>2.8694404590000002</v>
      </c>
      <c r="F49" s="2">
        <v>0</v>
      </c>
      <c r="G49" s="2">
        <v>23.556265570000001</v>
      </c>
      <c r="H49" s="2">
        <v>88.709893949999994</v>
      </c>
      <c r="I49" s="2">
        <v>2.3895824939999999</v>
      </c>
      <c r="J49" s="2">
        <v>4.4435494699999998</v>
      </c>
      <c r="K49" s="2">
        <v>0.88602496980000001</v>
      </c>
      <c r="L49" s="5">
        <v>30.1280049953169</v>
      </c>
      <c r="M49" s="5">
        <v>4.9953168904152401</v>
      </c>
      <c r="N49" s="5">
        <v>39.182016859194498</v>
      </c>
    </row>
    <row r="50" spans="1:14" x14ac:dyDescent="0.2">
      <c r="A50" t="s">
        <v>48</v>
      </c>
      <c r="B50" s="2">
        <v>72.103622619999996</v>
      </c>
      <c r="C50" s="2">
        <v>92.079207920792101</v>
      </c>
      <c r="D50" s="2">
        <v>50.943396226415103</v>
      </c>
      <c r="E50" s="2">
        <v>3.5650623889999999</v>
      </c>
      <c r="F50" s="2">
        <v>26.66132906</v>
      </c>
      <c r="G50" s="2">
        <v>77.080960270000006</v>
      </c>
      <c r="H50" s="2">
        <v>38.825904639999997</v>
      </c>
      <c r="I50" s="2">
        <v>29.36791427</v>
      </c>
      <c r="J50" s="2">
        <v>28.234197859999998</v>
      </c>
      <c r="K50" s="2">
        <v>0.72992700730000004</v>
      </c>
      <c r="L50" s="5">
        <v>79.872204472843407</v>
      </c>
      <c r="M50" s="5">
        <v>16.773162939297102</v>
      </c>
      <c r="N50" s="5">
        <v>58.466453674121396</v>
      </c>
    </row>
    <row r="51" spans="1:14" x14ac:dyDescent="0.2">
      <c r="A51" t="s">
        <v>49</v>
      </c>
      <c r="B51" s="2">
        <v>68.875338150000005</v>
      </c>
      <c r="C51" s="2">
        <v>87.837837837837796</v>
      </c>
      <c r="D51" s="2">
        <v>47.524752475247503</v>
      </c>
      <c r="E51" s="2">
        <v>12.793176969999999</v>
      </c>
      <c r="F51" s="2">
        <v>29.756915339999999</v>
      </c>
      <c r="G51" s="2">
        <v>22.375123760000001</v>
      </c>
      <c r="H51" s="2">
        <v>3.678929766</v>
      </c>
      <c r="I51" s="2">
        <v>89.974518239999995</v>
      </c>
      <c r="J51" s="2">
        <v>2.802994107</v>
      </c>
      <c r="K51" s="2">
        <v>0.73260073260000003</v>
      </c>
      <c r="L51" s="5">
        <v>24.239686841312899</v>
      </c>
      <c r="M51" s="5">
        <v>16.4859981933153</v>
      </c>
      <c r="N51" s="5">
        <v>55.329719963866303</v>
      </c>
    </row>
    <row r="52" spans="1:14" x14ac:dyDescent="0.2">
      <c r="A52" t="s">
        <v>50</v>
      </c>
      <c r="B52" s="2">
        <v>66.395193680000006</v>
      </c>
      <c r="C52" s="2">
        <v>79.906542056074798</v>
      </c>
      <c r="D52" s="2">
        <v>45.679012345678998</v>
      </c>
      <c r="E52" s="2">
        <v>10.301109350000001</v>
      </c>
      <c r="F52" s="2">
        <v>33.668831169999997</v>
      </c>
      <c r="G52" s="2">
        <v>45.758308829999997</v>
      </c>
      <c r="H52" s="2">
        <v>15.83877011</v>
      </c>
      <c r="I52" s="2">
        <v>73.871196949999998</v>
      </c>
      <c r="J52" s="2">
        <v>4.04366643</v>
      </c>
      <c r="K52" s="2">
        <v>0.49092435890000002</v>
      </c>
      <c r="L52" s="5">
        <v>50.712887894883998</v>
      </c>
      <c r="M52" s="5">
        <v>29.857422421023202</v>
      </c>
      <c r="N52" s="5">
        <v>65.194296896840896</v>
      </c>
    </row>
    <row r="53" spans="1:14" x14ac:dyDescent="0.2">
      <c r="A53" t="s">
        <v>51</v>
      </c>
      <c r="B53" s="2">
        <v>70.271786019999993</v>
      </c>
      <c r="C53" s="2">
        <v>86.585365853658502</v>
      </c>
      <c r="D53" s="2">
        <v>59.633027522935798</v>
      </c>
      <c r="E53" s="2">
        <v>16.84210526</v>
      </c>
      <c r="F53" s="2">
        <v>18.589743590000001</v>
      </c>
      <c r="G53" s="2">
        <v>49.739216669999998</v>
      </c>
      <c r="H53" s="2">
        <v>19.578974559999999</v>
      </c>
      <c r="I53" s="2">
        <v>69.714580909999995</v>
      </c>
      <c r="J53" s="2">
        <v>5.0626372210000001</v>
      </c>
      <c r="K53" s="2">
        <v>0.11623401780000001</v>
      </c>
      <c r="L53" s="5">
        <v>54.430543015606901</v>
      </c>
      <c r="M53" s="5">
        <v>23.861730942860799</v>
      </c>
      <c r="N53" s="5">
        <v>65.652005675222398</v>
      </c>
    </row>
    <row r="54" spans="1:14" x14ac:dyDescent="0.2">
      <c r="A54" t="s">
        <v>52</v>
      </c>
      <c r="B54" s="2">
        <v>68.486105870000003</v>
      </c>
      <c r="C54" s="2">
        <v>77.931034482758605</v>
      </c>
      <c r="D54" s="2">
        <v>49.740932642487003</v>
      </c>
      <c r="E54" s="2">
        <v>3.7926675090000002</v>
      </c>
      <c r="F54" s="2">
        <v>41.685267860000003</v>
      </c>
      <c r="G54" s="2">
        <v>16.958157549999999</v>
      </c>
      <c r="H54" s="2">
        <v>4.586466165</v>
      </c>
      <c r="I54" s="2">
        <v>91.868958109999994</v>
      </c>
      <c r="J54" s="2">
        <v>0.94522019329999996</v>
      </c>
      <c r="K54" s="2">
        <v>0.1825993555</v>
      </c>
      <c r="L54" s="5">
        <v>46.896151614774702</v>
      </c>
      <c r="M54" s="5">
        <v>27.847611680526001</v>
      </c>
      <c r="N54" s="5">
        <v>70.682653258557295</v>
      </c>
    </row>
    <row r="55" spans="1:14" x14ac:dyDescent="0.2">
      <c r="A55" t="s">
        <v>53</v>
      </c>
      <c r="B55" s="2">
        <v>70.878724869999999</v>
      </c>
      <c r="C55" s="2">
        <v>92.424242424242394</v>
      </c>
      <c r="D55" s="2">
        <v>59.756097560975597</v>
      </c>
      <c r="E55" s="2">
        <v>10.07556675</v>
      </c>
      <c r="F55" s="2">
        <v>25.32299742</v>
      </c>
      <c r="G55" s="2">
        <v>62.626941279999997</v>
      </c>
      <c r="H55" s="2">
        <v>31.205200869999999</v>
      </c>
      <c r="I55" s="2">
        <v>55.709284879999998</v>
      </c>
      <c r="J55" s="2">
        <v>5.8176362729999997</v>
      </c>
      <c r="K55" s="2">
        <v>0</v>
      </c>
      <c r="L55" s="5">
        <v>100.85407959294901</v>
      </c>
      <c r="M55" s="5">
        <v>39.796474650190802</v>
      </c>
      <c r="N55" s="5">
        <v>87.406868980555998</v>
      </c>
    </row>
    <row r="56" spans="1:14" x14ac:dyDescent="0.2">
      <c r="A56" t="s">
        <v>54</v>
      </c>
      <c r="B56" s="2">
        <v>72.185189640000004</v>
      </c>
      <c r="C56" s="2">
        <v>91.129032258064498</v>
      </c>
      <c r="D56" s="2">
        <v>50.806451612903203</v>
      </c>
      <c r="E56" s="2">
        <v>6.5359477119999996</v>
      </c>
      <c r="F56" s="2">
        <v>24.04632153</v>
      </c>
      <c r="G56" s="2">
        <v>66.709021759999999</v>
      </c>
      <c r="H56" s="2">
        <v>12.9931865</v>
      </c>
      <c r="I56" s="2">
        <v>64.791633660000002</v>
      </c>
      <c r="J56" s="2">
        <v>17.857708760000001</v>
      </c>
      <c r="K56" s="2">
        <v>0</v>
      </c>
      <c r="L56" s="5">
        <v>47.899985953083302</v>
      </c>
      <c r="M56" s="5">
        <v>33.0102542491923</v>
      </c>
      <c r="N56" s="5">
        <v>58.5756426464391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E90C-9D3E-AC4E-A0CF-9AC12578B087}">
  <dimension ref="A1:U69"/>
  <sheetViews>
    <sheetView workbookViewId="0">
      <selection activeCell="D8" sqref="D8:J8"/>
    </sheetView>
  </sheetViews>
  <sheetFormatPr baseColWidth="10" defaultRowHeight="16" x14ac:dyDescent="0.2"/>
  <cols>
    <col min="2" max="2" width="29.5" customWidth="1"/>
    <col min="3" max="3" width="20.6640625" style="2" customWidth="1"/>
    <col min="4" max="4" width="22" style="2" customWidth="1"/>
    <col min="5" max="5" width="13.83203125" style="2" customWidth="1"/>
    <col min="6" max="6" width="11" customWidth="1"/>
    <col min="8" max="8" width="17.33203125" customWidth="1"/>
    <col min="10" max="10" width="18" customWidth="1"/>
    <col min="14" max="14" width="17.1640625" customWidth="1"/>
    <col min="15" max="15" width="11.5" customWidth="1"/>
    <col min="16" max="16" width="10.1640625" customWidth="1"/>
    <col min="17" max="17" width="12.5" customWidth="1"/>
    <col min="18" max="18" width="13.83203125" customWidth="1"/>
    <col min="19" max="19" width="11.6640625" customWidth="1"/>
    <col min="20" max="20" width="14.6640625" customWidth="1"/>
    <col min="21" max="21" width="16.1640625" customWidth="1"/>
  </cols>
  <sheetData>
    <row r="1" spans="1:21" x14ac:dyDescent="0.2">
      <c r="B1" t="s">
        <v>73</v>
      </c>
      <c r="C1" s="2">
        <f t="shared" ref="C1:I1" si="0">AVERAGE(C15:C69)</f>
        <v>88.147401146681389</v>
      </c>
      <c r="D1" s="2">
        <f t="shared" si="0"/>
        <v>57.204715614112857</v>
      </c>
      <c r="E1" s="2">
        <f t="shared" si="0"/>
        <v>16.68425156590909</v>
      </c>
      <c r="F1" s="2">
        <f t="shared" si="0"/>
        <v>5.777266191563637</v>
      </c>
      <c r="G1" s="5">
        <f t="shared" si="0"/>
        <v>53.963636363636361</v>
      </c>
      <c r="H1" s="5">
        <f t="shared" si="0"/>
        <v>60.941818181818199</v>
      </c>
      <c r="I1" s="5">
        <f t="shared" si="0"/>
        <v>27.934545454545461</v>
      </c>
    </row>
    <row r="2" spans="1:21" x14ac:dyDescent="0.2">
      <c r="B2" t="s">
        <v>74</v>
      </c>
      <c r="C2" s="2">
        <f t="shared" ref="C2:I2" si="1">STDEV(C15:C69)</f>
        <v>5.0225202134995568</v>
      </c>
      <c r="D2" s="2">
        <f t="shared" si="1"/>
        <v>8.0331421451170844</v>
      </c>
      <c r="E2" s="2">
        <f t="shared" si="1"/>
        <v>11.225363229982984</v>
      </c>
      <c r="F2">
        <f t="shared" si="1"/>
        <v>6.8202736410239133</v>
      </c>
      <c r="G2" s="2">
        <f t="shared" si="1"/>
        <v>14.836096666905497</v>
      </c>
      <c r="H2" s="2">
        <f t="shared" si="1"/>
        <v>31.883605974957209</v>
      </c>
      <c r="I2" s="2">
        <f t="shared" si="1"/>
        <v>26.545231964843335</v>
      </c>
    </row>
    <row r="4" spans="1:21" x14ac:dyDescent="0.2">
      <c r="C4" s="2" t="s">
        <v>75</v>
      </c>
      <c r="D4" s="5">
        <v>10</v>
      </c>
      <c r="E4" s="5">
        <v>11</v>
      </c>
      <c r="F4">
        <v>12</v>
      </c>
      <c r="G4">
        <v>13</v>
      </c>
      <c r="H4">
        <v>14</v>
      </c>
      <c r="I4">
        <v>15</v>
      </c>
      <c r="J4">
        <v>16</v>
      </c>
    </row>
    <row r="5" spans="1:21" x14ac:dyDescent="0.2">
      <c r="B5" t="s">
        <v>77</v>
      </c>
      <c r="C5" s="2" t="s">
        <v>76</v>
      </c>
      <c r="D5" s="2" t="s">
        <v>70</v>
      </c>
      <c r="E5" s="2" t="s">
        <v>71</v>
      </c>
      <c r="F5" s="2" t="s">
        <v>72</v>
      </c>
      <c r="G5" s="2" t="s">
        <v>87</v>
      </c>
      <c r="H5" s="2" t="s">
        <v>79</v>
      </c>
      <c r="I5" s="2" t="s">
        <v>78</v>
      </c>
      <c r="J5" s="2" t="s">
        <v>86</v>
      </c>
    </row>
    <row r="6" spans="1:21" x14ac:dyDescent="0.2">
      <c r="B6" t="str">
        <f>VLOOKUP(C6, groups, 2, 0)</f>
        <v>Allendale/Irvington/S. Hilton</v>
      </c>
      <c r="C6" s="5">
        <v>1</v>
      </c>
      <c r="D6" s="2">
        <f t="shared" ref="D6:J8" si="2">VLOOKUP($C6, groups, D$4, 0)</f>
        <v>-0.37659917644161384</v>
      </c>
      <c r="E6" s="2">
        <f t="shared" si="2"/>
        <v>-0.65437204659153236</v>
      </c>
      <c r="F6" s="2">
        <f t="shared" si="2"/>
        <v>0.22212598407781678</v>
      </c>
      <c r="G6" s="2">
        <f t="shared" si="2"/>
        <v>-0.43622856019556666</v>
      </c>
      <c r="H6" s="2">
        <f t="shared" si="2"/>
        <v>0.47427324008069288</v>
      </c>
      <c r="I6" s="2">
        <f t="shared" si="2"/>
        <v>0.88315549503084667</v>
      </c>
      <c r="J6" s="2">
        <f t="shared" si="2"/>
        <v>-0.81500683373942195</v>
      </c>
    </row>
    <row r="7" spans="1:21" x14ac:dyDescent="0.2">
      <c r="B7" t="str">
        <f>VLOOKUP(C7, groups, 2, 0)</f>
        <v>Mount Washington/Coldspring</v>
      </c>
      <c r="C7" s="5">
        <v>38</v>
      </c>
      <c r="D7" s="2">
        <f t="shared" si="2"/>
        <v>0.89589637982019721</v>
      </c>
      <c r="E7" s="2">
        <f t="shared" si="2"/>
        <v>1.7059794346236241</v>
      </c>
      <c r="F7" s="2">
        <f t="shared" si="2"/>
        <v>-1.2516750168386657</v>
      </c>
      <c r="G7" s="2">
        <f t="shared" si="2"/>
        <v>-0.22694602299435951</v>
      </c>
      <c r="H7" s="2">
        <f t="shared" si="2"/>
        <v>-1.2782092749461562</v>
      </c>
      <c r="I7" s="2">
        <f t="shared" si="2"/>
        <v>-1.0363262614577129</v>
      </c>
      <c r="J7" s="2">
        <f t="shared" si="2"/>
        <v>1.3435729095413473</v>
      </c>
    </row>
    <row r="8" spans="1:21" x14ac:dyDescent="0.2">
      <c r="B8" t="str">
        <f>VLOOKUP(C8, groups, 2, 0)</f>
        <v>Claremont/Armistead</v>
      </c>
      <c r="C8" s="5">
        <v>9</v>
      </c>
      <c r="D8" s="2">
        <f t="shared" si="2"/>
        <v>0.4932979356975622</v>
      </c>
      <c r="E8" s="2">
        <f t="shared" si="2"/>
        <v>-0.80111676460173686</v>
      </c>
      <c r="F8" s="2">
        <f t="shared" si="2"/>
        <v>0.64144978176370548</v>
      </c>
      <c r="G8" s="2">
        <f t="shared" si="2"/>
        <v>1.9312042011350994</v>
      </c>
      <c r="H8" s="2">
        <f t="shared" si="2"/>
        <v>0.87869228200996574</v>
      </c>
      <c r="I8" s="2">
        <f t="shared" si="2"/>
        <v>-0.1393135451901833</v>
      </c>
      <c r="J8" s="2">
        <f t="shared" si="2"/>
        <v>-0.33657816463530726</v>
      </c>
    </row>
    <row r="9" spans="1:21" x14ac:dyDescent="0.2">
      <c r="C9" s="5"/>
      <c r="F9" s="2"/>
      <c r="G9" s="2"/>
      <c r="H9" s="2"/>
      <c r="I9" s="2"/>
      <c r="J9" s="2"/>
    </row>
    <row r="12" spans="1:21" x14ac:dyDescent="0.2">
      <c r="R12" t="s">
        <v>85</v>
      </c>
      <c r="S12">
        <f>SUM(T15:T69)</f>
        <v>175.4146453506352</v>
      </c>
    </row>
    <row r="14" spans="1:21" ht="51" x14ac:dyDescent="0.2">
      <c r="A14" t="s">
        <v>69</v>
      </c>
      <c r="B14" s="1" t="s">
        <v>57</v>
      </c>
      <c r="C14" s="1" t="s">
        <v>56</v>
      </c>
      <c r="D14" s="1" t="s">
        <v>58</v>
      </c>
      <c r="E14" s="1" t="s">
        <v>59</v>
      </c>
      <c r="F14" s="1" t="s">
        <v>62</v>
      </c>
      <c r="G14" s="6" t="s">
        <v>68</v>
      </c>
      <c r="H14" s="6" t="s">
        <v>63</v>
      </c>
      <c r="I14" s="6" t="s">
        <v>61</v>
      </c>
      <c r="J14" s="8" t="s">
        <v>70</v>
      </c>
      <c r="K14" s="8" t="s">
        <v>71</v>
      </c>
      <c r="L14" s="9" t="s">
        <v>72</v>
      </c>
      <c r="M14" s="9" t="s">
        <v>87</v>
      </c>
      <c r="N14" s="9" t="s">
        <v>79</v>
      </c>
      <c r="O14" s="9" t="s">
        <v>78</v>
      </c>
      <c r="P14" s="9" t="s">
        <v>86</v>
      </c>
      <c r="Q14" s="9" t="s">
        <v>80</v>
      </c>
      <c r="R14" s="9" t="s">
        <v>81</v>
      </c>
      <c r="S14" s="9" t="s">
        <v>82</v>
      </c>
      <c r="T14" s="9" t="s">
        <v>83</v>
      </c>
      <c r="U14" s="9" t="s">
        <v>84</v>
      </c>
    </row>
    <row r="15" spans="1:21" x14ac:dyDescent="0.2">
      <c r="A15">
        <v>1</v>
      </c>
      <c r="B15" t="s">
        <v>0</v>
      </c>
      <c r="C15" s="2">
        <v>86.255924170616098</v>
      </c>
      <c r="D15" s="2">
        <v>51.948051948051898</v>
      </c>
      <c r="E15" s="2">
        <v>19.17769642</v>
      </c>
      <c r="F15" s="2">
        <v>2.8020680410000001</v>
      </c>
      <c r="G15" s="7">
        <v>61</v>
      </c>
      <c r="H15" s="10">
        <v>89.1</v>
      </c>
      <c r="I15" s="10">
        <v>6.3</v>
      </c>
      <c r="J15">
        <f t="shared" ref="J15:P15" si="3">STANDARDIZE(C15, C$1, C$2)</f>
        <v>-0.37659917644161384</v>
      </c>
      <c r="K15">
        <f t="shared" si="3"/>
        <v>-0.65437204659153236</v>
      </c>
      <c r="L15">
        <f t="shared" si="3"/>
        <v>0.22212598407781678</v>
      </c>
      <c r="M15">
        <f t="shared" si="3"/>
        <v>-0.43622856019556666</v>
      </c>
      <c r="N15">
        <f t="shared" si="3"/>
        <v>0.47427324008069288</v>
      </c>
      <c r="O15">
        <f t="shared" si="3"/>
        <v>0.88315549503084667</v>
      </c>
      <c r="P15">
        <f t="shared" si="3"/>
        <v>-0.81500683373942195</v>
      </c>
      <c r="Q15">
        <f>SUMXMY2($D$6:$J$6, $J15:$P15)</f>
        <v>0</v>
      </c>
      <c r="R15">
        <f>SUMXMY2($D$7:$J$7, $J15:$P15)</f>
        <v>20.821464313329749</v>
      </c>
      <c r="S15">
        <f>SUMXMY2($D$8:$J$8, $J15:$P15)</f>
        <v>7.9967170158056708</v>
      </c>
      <c r="T15">
        <f>MIN(Q15:S15)</f>
        <v>0</v>
      </c>
      <c r="U15">
        <f t="shared" ref="U15:U46" si="4">MATCH(T15, Q15:S15, 0)</f>
        <v>1</v>
      </c>
    </row>
    <row r="16" spans="1:21" x14ac:dyDescent="0.2">
      <c r="A16">
        <v>2</v>
      </c>
      <c r="B16" t="s">
        <v>1</v>
      </c>
      <c r="C16" s="2">
        <v>92.753623188405797</v>
      </c>
      <c r="D16" s="2">
        <v>58.7570621468927</v>
      </c>
      <c r="E16" s="2">
        <v>8.8225078149999998</v>
      </c>
      <c r="F16" s="2">
        <v>1.2137244220000001</v>
      </c>
      <c r="G16" s="7">
        <v>42</v>
      </c>
      <c r="H16" s="10">
        <v>78</v>
      </c>
      <c r="I16" s="10">
        <v>16.899999999999999</v>
      </c>
      <c r="J16">
        <f t="shared" ref="J16:J69" si="5">STANDARDIZE(C16, C$1, C$2)</f>
        <v>0.9171136891283741</v>
      </c>
      <c r="K16">
        <f t="shared" ref="K16:K69" si="6">STANDARDIZE(D16, D$1, D$2)</f>
        <v>0.19324275666196589</v>
      </c>
      <c r="L16">
        <f t="shared" ref="L16:L69" si="7">STANDARDIZE(E16, E$1, E$2)</f>
        <v>-0.70035539962843663</v>
      </c>
      <c r="M16">
        <f t="shared" ref="M16:M69" si="8">STANDARDIZE(F16, F$1, F$2)</f>
        <v>-0.66911417484981173</v>
      </c>
      <c r="N16">
        <f t="shared" ref="N16:N69" si="9">STANDARDIZE(G16, G$1, G$2)</f>
        <v>-0.8063870593620045</v>
      </c>
      <c r="O16">
        <f t="shared" ref="O16:O69" si="10">STANDARDIZE(H16, H$1, H$2)</f>
        <v>0.53501419605988265</v>
      </c>
      <c r="P16">
        <f t="shared" ref="P16:P69" si="11">STANDARDIZE(I16, I$1, I$2)</f>
        <v>-0.41568841700685383</v>
      </c>
      <c r="Q16">
        <f t="shared" ref="Q16:Q69" si="12">SUMXMY2($D$6:$J$6, $J16:$P16)</f>
        <v>5.2180998105929204</v>
      </c>
      <c r="R16">
        <f t="shared" ref="R16:R69" si="13">SUMXMY2($D$7:$J$7, $J16:$P16)</f>
        <v>8.5750158775393324</v>
      </c>
      <c r="S16">
        <f t="shared" ref="S16:S69" si="14">SUMXMY2($D$8:$J$8, $J16:$P16)</f>
        <v>13.030936173047811</v>
      </c>
      <c r="T16">
        <f t="shared" ref="T16:T69" si="15">MIN(Q16:S16)</f>
        <v>5.2180998105929204</v>
      </c>
      <c r="U16">
        <f t="shared" si="4"/>
        <v>1</v>
      </c>
    </row>
    <row r="17" spans="1:21" x14ac:dyDescent="0.2">
      <c r="A17">
        <v>3</v>
      </c>
      <c r="B17" t="s">
        <v>2</v>
      </c>
      <c r="C17" s="2">
        <v>83.838383838383805</v>
      </c>
      <c r="D17" s="2">
        <v>63.157894736842103</v>
      </c>
      <c r="E17" s="2">
        <v>22.525597269999999</v>
      </c>
      <c r="F17" s="2">
        <v>1.614664138</v>
      </c>
      <c r="G17" s="7">
        <v>61</v>
      </c>
      <c r="H17" s="10">
        <v>84</v>
      </c>
      <c r="I17" s="10">
        <v>10.8</v>
      </c>
      <c r="J17">
        <f t="shared" si="5"/>
        <v>-0.85793926656895958</v>
      </c>
      <c r="K17">
        <f t="shared" si="6"/>
        <v>0.74107727900070386</v>
      </c>
      <c r="L17">
        <f t="shared" si="7"/>
        <v>0.52037030645820481</v>
      </c>
      <c r="M17">
        <f t="shared" si="8"/>
        <v>-0.61032771889467974</v>
      </c>
      <c r="N17">
        <f t="shared" si="9"/>
        <v>0.47427324008069288</v>
      </c>
      <c r="O17">
        <f t="shared" si="10"/>
        <v>0.7231986819901336</v>
      </c>
      <c r="P17">
        <f t="shared" si="11"/>
        <v>-0.64548486437182218</v>
      </c>
      <c r="Q17">
        <f t="shared" si="12"/>
        <v>2.3525511756879149</v>
      </c>
      <c r="R17">
        <f t="shared" si="13"/>
        <v>17.417575617095139</v>
      </c>
      <c r="S17">
        <f t="shared" si="14"/>
        <v>11.681154637435061</v>
      </c>
      <c r="T17">
        <f t="shared" si="15"/>
        <v>2.3525511756879149</v>
      </c>
      <c r="U17">
        <f t="shared" si="4"/>
        <v>1</v>
      </c>
    </row>
    <row r="18" spans="1:21" x14ac:dyDescent="0.2">
      <c r="A18">
        <v>4</v>
      </c>
      <c r="B18" t="s">
        <v>3</v>
      </c>
      <c r="C18" s="2">
        <v>84.126984126984098</v>
      </c>
      <c r="D18" s="2">
        <v>47.232472324723197</v>
      </c>
      <c r="E18" s="2">
        <v>24.595712670000001</v>
      </c>
      <c r="F18" s="2">
        <v>15.384015590000001</v>
      </c>
      <c r="G18" s="7">
        <v>63</v>
      </c>
      <c r="H18" s="10">
        <v>34.700000000000003</v>
      </c>
      <c r="I18" s="10">
        <v>41.9</v>
      </c>
      <c r="J18">
        <f t="shared" si="5"/>
        <v>-0.8004780167715787</v>
      </c>
      <c r="K18">
        <f t="shared" si="6"/>
        <v>-1.2413876300509945</v>
      </c>
      <c r="L18">
        <f t="shared" si="7"/>
        <v>0.70478441917668833</v>
      </c>
      <c r="M18">
        <f t="shared" si="8"/>
        <v>1.4085577652855177</v>
      </c>
      <c r="N18">
        <f t="shared" si="9"/>
        <v>0.60907958739045054</v>
      </c>
      <c r="O18">
        <f t="shared" si="10"/>
        <v>-0.82305051073676161</v>
      </c>
      <c r="P18">
        <f t="shared" si="11"/>
        <v>0.52610030170203337</v>
      </c>
      <c r="Q18">
        <f t="shared" si="12"/>
        <v>8.8883363522822627</v>
      </c>
      <c r="R18">
        <f t="shared" si="13"/>
        <v>22.342872133905136</v>
      </c>
      <c r="S18">
        <f t="shared" si="14"/>
        <v>3.4292666027903613</v>
      </c>
      <c r="T18">
        <f t="shared" si="15"/>
        <v>3.4292666027903613</v>
      </c>
      <c r="U18">
        <f t="shared" si="4"/>
        <v>3</v>
      </c>
    </row>
    <row r="19" spans="1:21" x14ac:dyDescent="0.2">
      <c r="A19">
        <v>5</v>
      </c>
      <c r="B19" t="s">
        <v>4</v>
      </c>
      <c r="C19" s="2">
        <v>95.161290322580697</v>
      </c>
      <c r="D19" s="2">
        <v>79.365079365079396</v>
      </c>
      <c r="E19" s="2">
        <v>2.21642764</v>
      </c>
      <c r="F19" s="2">
        <v>4.4126560799999996</v>
      </c>
      <c r="G19" s="7">
        <v>36</v>
      </c>
      <c r="H19" s="10">
        <v>5</v>
      </c>
      <c r="I19" s="10">
        <v>83</v>
      </c>
      <c r="J19">
        <f t="shared" si="5"/>
        <v>1.3964879936266537</v>
      </c>
      <c r="K19">
        <f t="shared" si="6"/>
        <v>2.7586171576008565</v>
      </c>
      <c r="L19">
        <f t="shared" si="7"/>
        <v>-1.288851294118081</v>
      </c>
      <c r="M19">
        <f t="shared" si="8"/>
        <v>-0.20008143124280439</v>
      </c>
      <c r="N19">
        <f t="shared" si="9"/>
        <v>-1.2108061012912774</v>
      </c>
      <c r="O19">
        <f t="shared" si="10"/>
        <v>-1.754563716091504</v>
      </c>
      <c r="P19">
        <f t="shared" si="11"/>
        <v>2.0744009552594442</v>
      </c>
      <c r="Q19">
        <f t="shared" si="12"/>
        <v>35.27688361690123</v>
      </c>
      <c r="R19">
        <f t="shared" si="13"/>
        <v>2.4152597829960882</v>
      </c>
      <c r="S19">
        <f t="shared" si="14"/>
        <v>34.543755492936405</v>
      </c>
      <c r="T19">
        <f t="shared" si="15"/>
        <v>2.4152597829960882</v>
      </c>
      <c r="U19">
        <f t="shared" si="4"/>
        <v>2</v>
      </c>
    </row>
    <row r="20" spans="1:21" x14ac:dyDescent="0.2">
      <c r="A20">
        <v>6</v>
      </c>
      <c r="B20" t="s">
        <v>5</v>
      </c>
      <c r="C20" s="2">
        <v>88.808664259927795</v>
      </c>
      <c r="D20" s="2">
        <v>56.603773584905703</v>
      </c>
      <c r="E20" s="2">
        <v>10.876412820000001</v>
      </c>
      <c r="F20" s="2">
        <v>3.1006804379999999</v>
      </c>
      <c r="G20" s="7">
        <v>67</v>
      </c>
      <c r="H20" s="10">
        <v>83.6</v>
      </c>
      <c r="I20" s="10">
        <v>9.9</v>
      </c>
      <c r="J20">
        <f t="shared" si="5"/>
        <v>0.13165962208953574</v>
      </c>
      <c r="K20">
        <f t="shared" si="6"/>
        <v>-7.4807842106022523E-2</v>
      </c>
      <c r="L20">
        <f t="shared" si="7"/>
        <v>-0.5173853733655881</v>
      </c>
      <c r="M20">
        <f t="shared" si="8"/>
        <v>-0.39244550797258143</v>
      </c>
      <c r="N20">
        <f t="shared" si="9"/>
        <v>0.87869228200996574</v>
      </c>
      <c r="O20">
        <f t="shared" si="10"/>
        <v>0.71065304959478326</v>
      </c>
      <c r="P20">
        <f t="shared" si="11"/>
        <v>-0.67938925824534213</v>
      </c>
      <c r="Q20">
        <f t="shared" si="12"/>
        <v>1.3547196587943029</v>
      </c>
      <c r="R20">
        <f t="shared" si="13"/>
        <v>16.118369478810163</v>
      </c>
      <c r="S20">
        <f t="shared" si="14"/>
        <v>8.240516466318347</v>
      </c>
      <c r="T20">
        <f t="shared" si="15"/>
        <v>1.3547196587943029</v>
      </c>
      <c r="U20">
        <f t="shared" si="4"/>
        <v>1</v>
      </c>
    </row>
    <row r="21" spans="1:21" x14ac:dyDescent="0.2">
      <c r="A21">
        <v>7</v>
      </c>
      <c r="B21" t="s">
        <v>6</v>
      </c>
      <c r="C21" s="2">
        <v>84.615384615384599</v>
      </c>
      <c r="D21" s="2">
        <v>52.469135802469097</v>
      </c>
      <c r="E21" s="2">
        <v>37.76</v>
      </c>
      <c r="F21" s="2">
        <v>4.0516940269999999</v>
      </c>
      <c r="G21" s="7">
        <v>79</v>
      </c>
      <c r="H21" s="10">
        <v>88.4</v>
      </c>
      <c r="I21" s="10">
        <v>4.8</v>
      </c>
      <c r="J21">
        <f t="shared" si="5"/>
        <v>-0.70323590172985606</v>
      </c>
      <c r="K21">
        <f t="shared" si="6"/>
        <v>-0.58950529271068164</v>
      </c>
      <c r="L21">
        <f t="shared" si="7"/>
        <v>1.8775114891425082</v>
      </c>
      <c r="M21">
        <f t="shared" si="8"/>
        <v>-0.25300629496510652</v>
      </c>
      <c r="N21">
        <f t="shared" si="9"/>
        <v>1.6875303658685115</v>
      </c>
      <c r="O21">
        <f t="shared" si="10"/>
        <v>0.86120063833898441</v>
      </c>
      <c r="P21">
        <f t="shared" si="11"/>
        <v>-0.8715141568619551</v>
      </c>
      <c r="Q21">
        <f t="shared" si="12"/>
        <v>4.3604387614942839</v>
      </c>
      <c r="R21">
        <f t="shared" si="13"/>
        <v>34.921792178609152</v>
      </c>
      <c r="S21">
        <f t="shared" si="14"/>
        <v>9.7165008679896996</v>
      </c>
      <c r="T21">
        <f t="shared" si="15"/>
        <v>4.3604387614942839</v>
      </c>
      <c r="U21">
        <f t="shared" si="4"/>
        <v>1</v>
      </c>
    </row>
    <row r="22" spans="1:21" x14ac:dyDescent="0.2">
      <c r="A22">
        <v>8</v>
      </c>
      <c r="B22" t="s">
        <v>7</v>
      </c>
      <c r="C22" s="2">
        <v>82.474226804123703</v>
      </c>
      <c r="D22" s="2">
        <v>58.1967213114754</v>
      </c>
      <c r="E22" s="2">
        <v>7.5955997899999996</v>
      </c>
      <c r="F22" s="2">
        <v>6.4963844179999999</v>
      </c>
      <c r="G22" s="7">
        <v>47</v>
      </c>
      <c r="H22" s="10">
        <v>67.099999999999994</v>
      </c>
      <c r="I22" s="10">
        <v>22.2</v>
      </c>
      <c r="J22">
        <f t="shared" si="5"/>
        <v>-1.1295473390648181</v>
      </c>
      <c r="K22">
        <f t="shared" si="6"/>
        <v>0.12348912535620081</v>
      </c>
      <c r="L22">
        <f t="shared" si="7"/>
        <v>-0.8096532459308996</v>
      </c>
      <c r="M22">
        <f t="shared" si="8"/>
        <v>0.10543832466059283</v>
      </c>
      <c r="N22">
        <f t="shared" si="9"/>
        <v>-0.4693711910876105</v>
      </c>
      <c r="O22">
        <f t="shared" si="10"/>
        <v>0.19314571328659319</v>
      </c>
      <c r="P22">
        <f t="shared" si="11"/>
        <v>-0.21602920864056974</v>
      </c>
      <c r="Q22">
        <f t="shared" si="12"/>
        <v>4.2553228387954798</v>
      </c>
      <c r="R22">
        <f t="shared" si="13"/>
        <v>11.510739587437662</v>
      </c>
      <c r="S22">
        <f t="shared" si="14"/>
        <v>10.869980207084918</v>
      </c>
      <c r="T22">
        <f t="shared" si="15"/>
        <v>4.2553228387954798</v>
      </c>
      <c r="U22">
        <f t="shared" si="4"/>
        <v>1</v>
      </c>
    </row>
    <row r="23" spans="1:21" x14ac:dyDescent="0.2">
      <c r="A23">
        <v>9</v>
      </c>
      <c r="B23" t="s">
        <v>8</v>
      </c>
      <c r="C23" s="2">
        <v>90.625</v>
      </c>
      <c r="D23" s="2">
        <v>50.769230769230802</v>
      </c>
      <c r="E23" s="2">
        <v>23.884758359999999</v>
      </c>
      <c r="F23" s="2">
        <v>18.948607299999999</v>
      </c>
      <c r="G23" s="7">
        <v>67</v>
      </c>
      <c r="H23" s="10">
        <v>56.5</v>
      </c>
      <c r="I23" s="10">
        <v>19</v>
      </c>
      <c r="J23">
        <f t="shared" si="5"/>
        <v>0.4932979356975622</v>
      </c>
      <c r="K23">
        <f t="shared" si="6"/>
        <v>-0.80111676460173686</v>
      </c>
      <c r="L23">
        <f t="shared" si="7"/>
        <v>0.64144978176370548</v>
      </c>
      <c r="M23">
        <f t="shared" si="8"/>
        <v>1.9312042011350994</v>
      </c>
      <c r="N23">
        <f t="shared" si="9"/>
        <v>0.87869228200996574</v>
      </c>
      <c r="O23">
        <f t="shared" si="10"/>
        <v>-0.1393135451901833</v>
      </c>
      <c r="P23">
        <f t="shared" si="11"/>
        <v>-0.33657816463530726</v>
      </c>
      <c r="Q23">
        <f t="shared" si="12"/>
        <v>7.9967170158056708</v>
      </c>
      <c r="R23">
        <f t="shared" si="13"/>
        <v>22.968914523975883</v>
      </c>
      <c r="S23">
        <f t="shared" si="14"/>
        <v>0</v>
      </c>
      <c r="T23">
        <f t="shared" si="15"/>
        <v>0</v>
      </c>
      <c r="U23">
        <f t="shared" si="4"/>
        <v>3</v>
      </c>
    </row>
    <row r="24" spans="1:21" x14ac:dyDescent="0.2">
      <c r="A24">
        <v>10</v>
      </c>
      <c r="B24" t="s">
        <v>9</v>
      </c>
      <c r="C24" s="2">
        <v>78.899082568807302</v>
      </c>
      <c r="D24" s="2">
        <v>52.238805970149301</v>
      </c>
      <c r="E24" s="2">
        <v>19.2</v>
      </c>
      <c r="F24" s="2">
        <v>3.399200188</v>
      </c>
      <c r="G24" s="7">
        <v>62</v>
      </c>
      <c r="H24" s="10">
        <v>90.8</v>
      </c>
      <c r="I24" s="10">
        <v>4.0999999999999996</v>
      </c>
      <c r="J24">
        <f t="shared" si="5"/>
        <v>-1.8413701059910934</v>
      </c>
      <c r="K24">
        <f t="shared" si="6"/>
        <v>-0.61817773845593726</v>
      </c>
      <c r="L24">
        <f t="shared" si="7"/>
        <v>0.22411287568595881</v>
      </c>
      <c r="M24">
        <f t="shared" si="8"/>
        <v>-0.34867603980866418</v>
      </c>
      <c r="N24">
        <f t="shared" si="9"/>
        <v>0.54167641373557174</v>
      </c>
      <c r="O24">
        <f t="shared" si="10"/>
        <v>0.93647443271108455</v>
      </c>
      <c r="P24">
        <f t="shared" si="11"/>
        <v>-0.89788424098580411</v>
      </c>
      <c r="Q24">
        <f t="shared" si="12"/>
        <v>2.1687880571250036</v>
      </c>
      <c r="R24">
        <f t="shared" si="13"/>
        <v>27.315159136669507</v>
      </c>
      <c r="S24">
        <f t="shared" si="14"/>
        <v>12.442129538603487</v>
      </c>
      <c r="T24">
        <f t="shared" si="15"/>
        <v>2.1687880571250036</v>
      </c>
      <c r="U24">
        <f t="shared" si="4"/>
        <v>1</v>
      </c>
    </row>
    <row r="25" spans="1:21" x14ac:dyDescent="0.2">
      <c r="A25">
        <v>11</v>
      </c>
      <c r="B25" t="s">
        <v>10</v>
      </c>
      <c r="C25" s="2">
        <v>94.658753709198805</v>
      </c>
      <c r="D25" s="2">
        <v>60.150375939849603</v>
      </c>
      <c r="E25" s="2">
        <v>7.803006076</v>
      </c>
      <c r="F25" s="2">
        <v>6.496193925</v>
      </c>
      <c r="G25" s="7">
        <v>21</v>
      </c>
      <c r="H25" s="10">
        <v>20.7</v>
      </c>
      <c r="I25" s="10">
        <v>67.7</v>
      </c>
      <c r="J25">
        <f t="shared" si="5"/>
        <v>1.296431330433707</v>
      </c>
      <c r="K25">
        <f t="shared" si="6"/>
        <v>0.36668843554912756</v>
      </c>
      <c r="L25">
        <f t="shared" si="7"/>
        <v>-0.79117666911545936</v>
      </c>
      <c r="M25">
        <f t="shared" si="8"/>
        <v>0.10541039425632663</v>
      </c>
      <c r="N25">
        <f t="shared" si="9"/>
        <v>-2.2218537061144596</v>
      </c>
      <c r="O25">
        <f t="shared" si="10"/>
        <v>-1.2621476445740141</v>
      </c>
      <c r="P25">
        <f t="shared" si="11"/>
        <v>1.4980262594096052</v>
      </c>
      <c r="Q25">
        <f t="shared" si="12"/>
        <v>22.383298769873711</v>
      </c>
      <c r="R25">
        <f t="shared" si="13"/>
        <v>3.2419640900414817</v>
      </c>
      <c r="S25">
        <f t="shared" si="14"/>
        <v>21.63464904017405</v>
      </c>
      <c r="T25">
        <f t="shared" si="15"/>
        <v>3.2419640900414817</v>
      </c>
      <c r="U25">
        <f t="shared" si="4"/>
        <v>2</v>
      </c>
    </row>
    <row r="26" spans="1:21" x14ac:dyDescent="0.2">
      <c r="A26">
        <v>12</v>
      </c>
      <c r="B26" t="s">
        <v>11</v>
      </c>
      <c r="C26" s="2">
        <v>87.719298245613999</v>
      </c>
      <c r="D26" s="2">
        <v>55.769230769230802</v>
      </c>
      <c r="E26" s="2">
        <v>6.1459667089999996</v>
      </c>
      <c r="F26" s="2">
        <v>0.86912065439999997</v>
      </c>
      <c r="G26" s="7">
        <v>45</v>
      </c>
      <c r="H26" s="10">
        <v>85.1</v>
      </c>
      <c r="I26" s="10">
        <v>6.7</v>
      </c>
      <c r="J26">
        <f t="shared" si="5"/>
        <v>-8.5236670609454834E-2</v>
      </c>
      <c r="K26">
        <f t="shared" si="6"/>
        <v>-0.17869531236349515</v>
      </c>
      <c r="L26">
        <f t="shared" si="7"/>
        <v>-0.9387923260034291</v>
      </c>
      <c r="M26">
        <f t="shared" si="8"/>
        <v>-0.71964055923521386</v>
      </c>
      <c r="N26">
        <f t="shared" si="9"/>
        <v>-0.6041775383973681</v>
      </c>
      <c r="O26">
        <f t="shared" si="10"/>
        <v>0.75769917107734608</v>
      </c>
      <c r="P26">
        <f t="shared" si="11"/>
        <v>-0.79993821424007971</v>
      </c>
      <c r="Q26">
        <f t="shared" si="12"/>
        <v>2.918236583285668</v>
      </c>
      <c r="R26">
        <f t="shared" si="13"/>
        <v>13.122750421074542</v>
      </c>
      <c r="S26">
        <f t="shared" si="14"/>
        <v>13.464491070634503</v>
      </c>
      <c r="T26">
        <f t="shared" si="15"/>
        <v>2.918236583285668</v>
      </c>
      <c r="U26">
        <f t="shared" si="4"/>
        <v>1</v>
      </c>
    </row>
    <row r="27" spans="1:21" x14ac:dyDescent="0.2">
      <c r="A27">
        <v>13</v>
      </c>
      <c r="B27" t="s">
        <v>12</v>
      </c>
      <c r="C27" s="2">
        <v>82.417582417582395</v>
      </c>
      <c r="D27" s="2">
        <v>56.043956043956001</v>
      </c>
      <c r="E27" s="2">
        <v>14.70588235</v>
      </c>
      <c r="F27" s="2">
        <v>2.0353114269999999</v>
      </c>
      <c r="G27" s="7">
        <v>52</v>
      </c>
      <c r="H27" s="10">
        <v>93.8</v>
      </c>
      <c r="I27" s="10">
        <v>2.2999999999999998</v>
      </c>
      <c r="J27">
        <f t="shared" si="5"/>
        <v>-1.1408254194175977</v>
      </c>
      <c r="K27">
        <f t="shared" si="6"/>
        <v>-0.14449633147129345</v>
      </c>
      <c r="L27">
        <f t="shared" si="7"/>
        <v>-0.17624099776342733</v>
      </c>
      <c r="M27">
        <f t="shared" si="8"/>
        <v>-0.54865170541777053</v>
      </c>
      <c r="N27">
        <f t="shared" si="9"/>
        <v>-0.13235532281321641</v>
      </c>
      <c r="O27">
        <f t="shared" si="10"/>
        <v>1.03056667567621</v>
      </c>
      <c r="P27">
        <f t="shared" si="11"/>
        <v>-0.96569302873284391</v>
      </c>
      <c r="Q27">
        <f t="shared" si="12"/>
        <v>1.4277848099851027</v>
      </c>
      <c r="R27">
        <f t="shared" si="13"/>
        <v>19.750285990748996</v>
      </c>
      <c r="S27">
        <f t="shared" si="14"/>
        <v>12.706435563747641</v>
      </c>
      <c r="T27">
        <f t="shared" si="15"/>
        <v>1.4277848099851027</v>
      </c>
      <c r="U27">
        <f t="shared" si="4"/>
        <v>1</v>
      </c>
    </row>
    <row r="28" spans="1:21" x14ac:dyDescent="0.2">
      <c r="A28">
        <v>14</v>
      </c>
      <c r="B28" t="s">
        <v>13</v>
      </c>
      <c r="C28" s="2">
        <v>90.540540540540505</v>
      </c>
      <c r="D28" s="2">
        <v>64</v>
      </c>
      <c r="E28" s="2">
        <v>3.7444933919999999</v>
      </c>
      <c r="F28" s="2">
        <v>7.8385109450000003</v>
      </c>
      <c r="G28" s="7">
        <v>81</v>
      </c>
      <c r="H28" s="10">
        <v>37.700000000000003</v>
      </c>
      <c r="I28" s="10">
        <v>35.799999999999997</v>
      </c>
      <c r="J28">
        <f t="shared" si="5"/>
        <v>0.47648178446884548</v>
      </c>
      <c r="K28">
        <f t="shared" si="6"/>
        <v>0.84590615516714485</v>
      </c>
      <c r="L28">
        <f t="shared" si="7"/>
        <v>-1.1527251197847168</v>
      </c>
      <c r="M28">
        <f t="shared" si="8"/>
        <v>0.30222317489403738</v>
      </c>
      <c r="N28">
        <f t="shared" si="9"/>
        <v>1.8223367131782693</v>
      </c>
      <c r="O28">
        <f t="shared" si="10"/>
        <v>-0.72895826777163619</v>
      </c>
      <c r="P28">
        <f t="shared" si="11"/>
        <v>0.2963038543370648</v>
      </c>
      <c r="Q28">
        <f t="shared" si="12"/>
        <v>11.065305688539151</v>
      </c>
      <c r="R28">
        <f t="shared" si="13"/>
        <v>12.010078752955144</v>
      </c>
      <c r="S28">
        <f t="shared" si="14"/>
        <v>10.224295403667488</v>
      </c>
      <c r="T28">
        <f t="shared" si="15"/>
        <v>10.224295403667488</v>
      </c>
      <c r="U28">
        <f t="shared" si="4"/>
        <v>3</v>
      </c>
    </row>
    <row r="29" spans="1:21" x14ac:dyDescent="0.2">
      <c r="A29">
        <v>15</v>
      </c>
      <c r="B29" t="s">
        <v>14</v>
      </c>
      <c r="C29" s="2">
        <v>87.356321839080493</v>
      </c>
      <c r="D29" s="2">
        <v>55.140186915887803</v>
      </c>
      <c r="E29" s="2">
        <v>10.40164779</v>
      </c>
      <c r="F29" s="2">
        <v>1.7759562840000001</v>
      </c>
      <c r="G29" s="7">
        <v>44</v>
      </c>
      <c r="H29" s="10">
        <v>96.9</v>
      </c>
      <c r="I29" s="10">
        <v>0.2</v>
      </c>
      <c r="J29">
        <f t="shared" si="5"/>
        <v>-0.15750644576295153</v>
      </c>
      <c r="K29">
        <f t="shared" si="6"/>
        <v>-0.25700139010735296</v>
      </c>
      <c r="L29">
        <f t="shared" si="7"/>
        <v>-0.55967933038712137</v>
      </c>
      <c r="M29">
        <f t="shared" si="8"/>
        <v>-0.58667879298797876</v>
      </c>
      <c r="N29">
        <f t="shared" si="9"/>
        <v>-0.6715807120522469</v>
      </c>
      <c r="O29">
        <f t="shared" si="10"/>
        <v>1.1277953267401732</v>
      </c>
      <c r="P29">
        <f t="shared" si="11"/>
        <v>-1.0448032811043904</v>
      </c>
      <c r="Q29">
        <f t="shared" si="12"/>
        <v>2.2653962196428186</v>
      </c>
      <c r="R29">
        <f t="shared" si="13"/>
        <v>16.326978216949207</v>
      </c>
      <c r="S29">
        <f t="shared" si="14"/>
        <v>13.012547864880682</v>
      </c>
      <c r="T29">
        <f t="shared" si="15"/>
        <v>2.2653962196428186</v>
      </c>
      <c r="U29">
        <f t="shared" si="4"/>
        <v>1</v>
      </c>
    </row>
    <row r="30" spans="1:21" x14ac:dyDescent="0.2">
      <c r="A30">
        <v>16</v>
      </c>
      <c r="B30" t="s">
        <v>15</v>
      </c>
      <c r="C30" s="2">
        <v>95.238095238095198</v>
      </c>
      <c r="D30" s="2">
        <v>66.423357664233606</v>
      </c>
      <c r="E30" s="2">
        <v>5.7430007180000002</v>
      </c>
      <c r="F30" s="2">
        <v>11.12350775</v>
      </c>
      <c r="G30" s="7">
        <v>49</v>
      </c>
      <c r="H30" s="10">
        <v>6.3</v>
      </c>
      <c r="I30" s="10">
        <v>73.2</v>
      </c>
      <c r="J30">
        <f t="shared" si="5"/>
        <v>1.411780100427551</v>
      </c>
      <c r="K30">
        <f t="shared" si="6"/>
        <v>1.1475761145001357</v>
      </c>
      <c r="L30">
        <f t="shared" si="7"/>
        <v>-0.9746901390847621</v>
      </c>
      <c r="M30">
        <f t="shared" si="8"/>
        <v>0.78387493520476148</v>
      </c>
      <c r="N30">
        <f t="shared" si="9"/>
        <v>-0.33456484377785284</v>
      </c>
      <c r="O30">
        <f t="shared" si="10"/>
        <v>-1.7137904108066162</v>
      </c>
      <c r="P30">
        <f t="shared" si="11"/>
        <v>1.7052197775255604</v>
      </c>
      <c r="Q30">
        <f t="shared" si="12"/>
        <v>23.116228241220824</v>
      </c>
      <c r="R30">
        <f t="shared" si="13"/>
        <v>3.1566408564023307</v>
      </c>
      <c r="S30">
        <f t="shared" si="14"/>
        <v>16.689195202458393</v>
      </c>
      <c r="T30">
        <f t="shared" si="15"/>
        <v>3.1566408564023307</v>
      </c>
      <c r="U30">
        <f t="shared" si="4"/>
        <v>2</v>
      </c>
    </row>
    <row r="31" spans="1:21" x14ac:dyDescent="0.2">
      <c r="A31">
        <v>17</v>
      </c>
      <c r="B31" t="s">
        <v>16</v>
      </c>
      <c r="C31" s="2">
        <v>88.235294117647101</v>
      </c>
      <c r="D31" s="2">
        <v>51.879699248120303</v>
      </c>
      <c r="E31" s="2">
        <v>16.757246380000002</v>
      </c>
      <c r="F31" s="2">
        <v>1.4584117430000001</v>
      </c>
      <c r="G31" s="7">
        <v>57</v>
      </c>
      <c r="H31" s="10">
        <v>93.3</v>
      </c>
      <c r="I31" s="10">
        <v>1.7</v>
      </c>
      <c r="J31">
        <f t="shared" si="5"/>
        <v>1.7499774461727853E-2</v>
      </c>
      <c r="K31">
        <f t="shared" si="6"/>
        <v>-0.66288088394269795</v>
      </c>
      <c r="L31">
        <f t="shared" si="7"/>
        <v>6.5026683409176618E-3</v>
      </c>
      <c r="M31">
        <f t="shared" si="8"/>
        <v>-0.63323770802768797</v>
      </c>
      <c r="N31">
        <f t="shared" si="9"/>
        <v>0.20466054546117765</v>
      </c>
      <c r="O31">
        <f t="shared" si="10"/>
        <v>1.0148846351820224</v>
      </c>
      <c r="P31">
        <f t="shared" si="11"/>
        <v>-0.98829595798185721</v>
      </c>
      <c r="Q31">
        <f t="shared" si="12"/>
        <v>0.36076509408077045</v>
      </c>
      <c r="R31">
        <f t="shared" si="13"/>
        <v>19.97514528808691</v>
      </c>
      <c r="S31">
        <f t="shared" si="14"/>
        <v>9.4362414948653761</v>
      </c>
      <c r="T31">
        <f t="shared" si="15"/>
        <v>0.36076509408077045</v>
      </c>
      <c r="U31">
        <f t="shared" si="4"/>
        <v>1</v>
      </c>
    </row>
    <row r="32" spans="1:21" x14ac:dyDescent="0.2">
      <c r="A32">
        <v>18</v>
      </c>
      <c r="B32" t="s">
        <v>17</v>
      </c>
      <c r="C32" s="2">
        <v>90.196078431372598</v>
      </c>
      <c r="D32" s="2">
        <v>48.039215686274503</v>
      </c>
      <c r="E32" s="2">
        <v>16.9470405</v>
      </c>
      <c r="F32" s="2">
        <v>3.0330524950000002</v>
      </c>
      <c r="G32" s="7">
        <v>48</v>
      </c>
      <c r="H32" s="10">
        <v>64.900000000000006</v>
      </c>
      <c r="I32" s="10">
        <v>29.8</v>
      </c>
      <c r="J32">
        <f t="shared" si="5"/>
        <v>0.40789826573216431</v>
      </c>
      <c r="K32">
        <f t="shared" si="6"/>
        <v>-1.1409607551149297</v>
      </c>
      <c r="L32">
        <f t="shared" si="7"/>
        <v>2.3410283365174308E-2</v>
      </c>
      <c r="M32">
        <f t="shared" si="8"/>
        <v>-0.40236123079537522</v>
      </c>
      <c r="N32">
        <f t="shared" si="9"/>
        <v>-0.40196801743273169</v>
      </c>
      <c r="O32">
        <f t="shared" si="10"/>
        <v>0.12414473511216821</v>
      </c>
      <c r="P32">
        <f t="shared" si="11"/>
        <v>7.0274561846932024E-2</v>
      </c>
      <c r="Q32">
        <f t="shared" si="12"/>
        <v>3.0204589581624459</v>
      </c>
      <c r="R32">
        <f t="shared" si="13"/>
        <v>13.735603978715789</v>
      </c>
      <c r="S32">
        <f t="shared" si="14"/>
        <v>7.8253176972742642</v>
      </c>
      <c r="T32">
        <f t="shared" si="15"/>
        <v>3.0204589581624459</v>
      </c>
      <c r="U32">
        <f t="shared" si="4"/>
        <v>1</v>
      </c>
    </row>
    <row r="33" spans="1:21" x14ac:dyDescent="0.2">
      <c r="A33">
        <v>19</v>
      </c>
      <c r="B33" t="s">
        <v>18</v>
      </c>
      <c r="C33" s="2">
        <v>82.051282051282001</v>
      </c>
      <c r="D33" s="2">
        <v>56.204379562043798</v>
      </c>
      <c r="E33" s="2">
        <v>13.18897638</v>
      </c>
      <c r="F33" s="2">
        <v>6.0767721359999998</v>
      </c>
      <c r="G33" s="7">
        <v>47</v>
      </c>
      <c r="H33" s="10">
        <v>32.5</v>
      </c>
      <c r="I33" s="10">
        <v>45.8</v>
      </c>
      <c r="J33">
        <f t="shared" si="5"/>
        <v>-1.2137570056988931</v>
      </c>
      <c r="K33">
        <f t="shared" si="6"/>
        <v>-0.12452612365101864</v>
      </c>
      <c r="L33">
        <f t="shared" si="7"/>
        <v>-0.31137301433357617</v>
      </c>
      <c r="M33">
        <f t="shared" si="8"/>
        <v>4.3914065651975601E-2</v>
      </c>
      <c r="N33">
        <f t="shared" si="9"/>
        <v>-0.4693711910876105</v>
      </c>
      <c r="O33">
        <f t="shared" si="10"/>
        <v>-0.89205148891118713</v>
      </c>
      <c r="P33">
        <f t="shared" si="11"/>
        <v>0.67301934182061973</v>
      </c>
      <c r="Q33">
        <f t="shared" si="12"/>
        <v>7.752774603068544</v>
      </c>
      <c r="R33">
        <f t="shared" si="13"/>
        <v>9.8835973925194143</v>
      </c>
      <c r="S33">
        <f t="shared" si="14"/>
        <v>11.244723469081958</v>
      </c>
      <c r="T33">
        <f t="shared" si="15"/>
        <v>7.752774603068544</v>
      </c>
      <c r="U33">
        <f t="shared" si="4"/>
        <v>1</v>
      </c>
    </row>
    <row r="34" spans="1:21" x14ac:dyDescent="0.2">
      <c r="A34">
        <v>20</v>
      </c>
      <c r="B34" t="s">
        <v>19</v>
      </c>
      <c r="C34" s="2">
        <v>85.840707964601805</v>
      </c>
      <c r="D34" s="2">
        <v>57.142857142857103</v>
      </c>
      <c r="E34" s="2">
        <v>20.5</v>
      </c>
      <c r="F34" s="2">
        <v>2.8318920460000001</v>
      </c>
      <c r="G34" s="7">
        <v>46</v>
      </c>
      <c r="H34" s="10">
        <v>88.7</v>
      </c>
      <c r="I34" s="10">
        <v>6.2</v>
      </c>
      <c r="J34">
        <f t="shared" si="5"/>
        <v>-0.45927006443491097</v>
      </c>
      <c r="K34">
        <f t="shared" si="6"/>
        <v>-7.7004079024487254E-3</v>
      </c>
      <c r="L34">
        <f t="shared" si="7"/>
        <v>0.33992204580953184</v>
      </c>
      <c r="M34">
        <f t="shared" si="8"/>
        <v>-0.43185571438764941</v>
      </c>
      <c r="N34">
        <f t="shared" si="9"/>
        <v>-0.5367743647424893</v>
      </c>
      <c r="O34">
        <f t="shared" si="10"/>
        <v>0.87060986263549689</v>
      </c>
      <c r="P34">
        <f t="shared" si="11"/>
        <v>-0.81877398861425754</v>
      </c>
      <c r="Q34">
        <f t="shared" si="12"/>
        <v>1.4613025615131308</v>
      </c>
      <c r="R34">
        <f t="shared" si="13"/>
        <v>16.210219101176001</v>
      </c>
      <c r="S34">
        <f t="shared" si="14"/>
        <v>10.467870380259995</v>
      </c>
      <c r="T34">
        <f t="shared" si="15"/>
        <v>1.4613025615131308</v>
      </c>
      <c r="U34">
        <f t="shared" si="4"/>
        <v>1</v>
      </c>
    </row>
    <row r="35" spans="1:21" x14ac:dyDescent="0.2">
      <c r="A35">
        <v>21</v>
      </c>
      <c r="B35" t="s">
        <v>20</v>
      </c>
      <c r="C35" s="2">
        <v>89.772727272727295</v>
      </c>
      <c r="D35" s="2">
        <v>49.640287769784202</v>
      </c>
      <c r="E35" s="2">
        <v>17.416715369999999</v>
      </c>
      <c r="F35" s="2">
        <v>1.648412435</v>
      </c>
      <c r="G35" s="7">
        <v>61</v>
      </c>
      <c r="H35" s="10">
        <v>93.7</v>
      </c>
      <c r="I35" s="10">
        <v>1.3</v>
      </c>
      <c r="J35">
        <f t="shared" si="5"/>
        <v>0.32360768238967863</v>
      </c>
      <c r="K35">
        <f t="shared" si="6"/>
        <v>-0.94165243284368683</v>
      </c>
      <c r="L35">
        <f t="shared" si="7"/>
        <v>6.525078869024882E-2</v>
      </c>
      <c r="M35">
        <f t="shared" si="8"/>
        <v>-0.60537948678900522</v>
      </c>
      <c r="N35">
        <f t="shared" si="9"/>
        <v>0.47427324008069288</v>
      </c>
      <c r="O35">
        <f t="shared" si="10"/>
        <v>1.0274302675773728</v>
      </c>
      <c r="P35">
        <f t="shared" si="11"/>
        <v>-1.0033645774811994</v>
      </c>
      <c r="Q35">
        <f t="shared" si="12"/>
        <v>0.68233537799572386</v>
      </c>
      <c r="R35">
        <f t="shared" si="13"/>
        <v>22.05337586722424</v>
      </c>
      <c r="S35">
        <f t="shared" si="14"/>
        <v>8.7842571480396785</v>
      </c>
      <c r="T35">
        <f t="shared" si="15"/>
        <v>0.68233537799572386</v>
      </c>
      <c r="U35">
        <f t="shared" si="4"/>
        <v>1</v>
      </c>
    </row>
    <row r="36" spans="1:21" x14ac:dyDescent="0.2">
      <c r="A36">
        <v>22</v>
      </c>
      <c r="B36" t="s">
        <v>21</v>
      </c>
      <c r="C36" s="2">
        <v>97.872340425531902</v>
      </c>
      <c r="D36" s="2">
        <v>74.285714285714306</v>
      </c>
      <c r="E36" s="2">
        <v>1.3513513509999999</v>
      </c>
      <c r="F36" s="2">
        <v>5.4451402120000001</v>
      </c>
      <c r="G36" s="7">
        <v>28</v>
      </c>
      <c r="H36" s="10">
        <v>6.8</v>
      </c>
      <c r="I36" s="10">
        <v>75</v>
      </c>
      <c r="J36">
        <f t="shared" si="5"/>
        <v>1.9362668273015147</v>
      </c>
      <c r="K36">
        <f t="shared" si="6"/>
        <v>2.1263159997715304</v>
      </c>
      <c r="L36">
        <f t="shared" si="7"/>
        <v>-1.3659157303662888</v>
      </c>
      <c r="M36">
        <f t="shared" si="8"/>
        <v>-4.8696870102967818E-2</v>
      </c>
      <c r="N36">
        <f t="shared" si="9"/>
        <v>-1.750031490530308</v>
      </c>
      <c r="O36">
        <f t="shared" si="10"/>
        <v>-1.6981083703124287</v>
      </c>
      <c r="P36">
        <f t="shared" si="11"/>
        <v>1.7730285652726001</v>
      </c>
      <c r="Q36">
        <f t="shared" si="12"/>
        <v>34.062014363782438</v>
      </c>
      <c r="R36">
        <f t="shared" si="13"/>
        <v>2.1488811200851092</v>
      </c>
      <c r="S36">
        <f t="shared" si="14"/>
        <v>32.392016897260405</v>
      </c>
      <c r="T36">
        <f t="shared" si="15"/>
        <v>2.1488811200851092</v>
      </c>
      <c r="U36">
        <f t="shared" si="4"/>
        <v>2</v>
      </c>
    </row>
    <row r="37" spans="1:21" x14ac:dyDescent="0.2">
      <c r="A37">
        <v>23</v>
      </c>
      <c r="B37" t="s">
        <v>22</v>
      </c>
      <c r="C37" s="2">
        <v>87.323943661971796</v>
      </c>
      <c r="D37" s="2">
        <v>49.621212121212103</v>
      </c>
      <c r="E37" s="2">
        <v>26.432129509999999</v>
      </c>
      <c r="F37" s="2">
        <v>0.58617355569999996</v>
      </c>
      <c r="G37" s="7">
        <v>57</v>
      </c>
      <c r="H37" s="10">
        <v>97.3</v>
      </c>
      <c r="I37" s="10">
        <v>1.1000000000000001</v>
      </c>
      <c r="J37">
        <f t="shared" si="5"/>
        <v>-0.16395304542454589</v>
      </c>
      <c r="K37">
        <f t="shared" si="6"/>
        <v>-0.94402705142101317</v>
      </c>
      <c r="L37">
        <f t="shared" si="7"/>
        <v>0.86837973474696073</v>
      </c>
      <c r="M37">
        <f t="shared" si="8"/>
        <v>-0.76112673905622197</v>
      </c>
      <c r="N37">
        <f t="shared" si="9"/>
        <v>0.20466054546117765</v>
      </c>
      <c r="O37">
        <f t="shared" si="10"/>
        <v>1.1403409591355231</v>
      </c>
      <c r="P37">
        <f t="shared" si="11"/>
        <v>-1.0108988872308704</v>
      </c>
      <c r="Q37">
        <f t="shared" si="12"/>
        <v>0.82953020040803127</v>
      </c>
      <c r="R37">
        <f t="shared" si="13"/>
        <v>25.40611690267917</v>
      </c>
      <c r="S37">
        <f t="shared" si="14"/>
        <v>10.299088166575054</v>
      </c>
      <c r="T37">
        <f t="shared" si="15"/>
        <v>0.82953020040803127</v>
      </c>
      <c r="U37">
        <f t="shared" si="4"/>
        <v>1</v>
      </c>
    </row>
    <row r="38" spans="1:21" x14ac:dyDescent="0.2">
      <c r="A38">
        <v>24</v>
      </c>
      <c r="B38" t="s">
        <v>23</v>
      </c>
      <c r="C38" s="2">
        <v>78.350515463917503</v>
      </c>
      <c r="D38" s="2">
        <v>50</v>
      </c>
      <c r="E38" s="2">
        <v>25.545996030000001</v>
      </c>
      <c r="F38" s="2">
        <v>0.96179535130000005</v>
      </c>
      <c r="G38" s="7">
        <v>71</v>
      </c>
      <c r="H38" s="10">
        <v>94.1</v>
      </c>
      <c r="I38" s="10">
        <v>3.9</v>
      </c>
      <c r="J38">
        <f t="shared" si="5"/>
        <v>-1.9505915887469729</v>
      </c>
      <c r="K38">
        <f t="shared" si="6"/>
        <v>-0.89687391109993198</v>
      </c>
      <c r="L38">
        <f t="shared" si="7"/>
        <v>0.78943944017964263</v>
      </c>
      <c r="M38">
        <f t="shared" si="8"/>
        <v>-0.7060524392010612</v>
      </c>
      <c r="N38">
        <f t="shared" si="9"/>
        <v>1.1483049766294811</v>
      </c>
      <c r="O38">
        <f t="shared" si="10"/>
        <v>1.0399758999727224</v>
      </c>
      <c r="P38">
        <f t="shared" si="11"/>
        <v>-0.90541855073547517</v>
      </c>
      <c r="Q38">
        <f t="shared" si="12"/>
        <v>3.4179944512919476</v>
      </c>
      <c r="R38">
        <f t="shared" si="13"/>
        <v>34.529995146299989</v>
      </c>
      <c r="S38">
        <f t="shared" si="14"/>
        <v>14.745782950221672</v>
      </c>
      <c r="T38">
        <f t="shared" si="15"/>
        <v>3.4179944512919476</v>
      </c>
      <c r="U38">
        <f t="shared" si="4"/>
        <v>1</v>
      </c>
    </row>
    <row r="39" spans="1:21" x14ac:dyDescent="0.2">
      <c r="A39">
        <v>25</v>
      </c>
      <c r="B39" t="s">
        <v>24</v>
      </c>
      <c r="C39" s="2">
        <v>88.8888888888889</v>
      </c>
      <c r="D39" s="2">
        <v>65.822784810126606</v>
      </c>
      <c r="E39" s="2">
        <v>6.0350218890000003</v>
      </c>
      <c r="F39" s="2">
        <v>1.9282893210000001</v>
      </c>
      <c r="G39" s="7">
        <v>47</v>
      </c>
      <c r="H39" s="10">
        <v>58.9</v>
      </c>
      <c r="I39" s="10">
        <v>33.9</v>
      </c>
      <c r="J39">
        <f t="shared" si="5"/>
        <v>0.14763260488520008</v>
      </c>
      <c r="K39">
        <f t="shared" si="6"/>
        <v>1.0728142288945068</v>
      </c>
      <c r="L39">
        <f t="shared" si="7"/>
        <v>-0.94867573179858999</v>
      </c>
      <c r="M39">
        <f t="shared" si="8"/>
        <v>-0.56434346672134372</v>
      </c>
      <c r="N39">
        <f t="shared" si="9"/>
        <v>-0.4693711910876105</v>
      </c>
      <c r="O39">
        <f t="shared" si="10"/>
        <v>-6.4039750818082955E-2</v>
      </c>
      <c r="P39">
        <f t="shared" si="11"/>
        <v>0.22472791171518944</v>
      </c>
      <c r="Q39">
        <f t="shared" si="12"/>
        <v>7.5138734650929981</v>
      </c>
      <c r="R39">
        <f t="shared" si="13"/>
        <v>4.0178166902266339</v>
      </c>
      <c r="S39">
        <f t="shared" si="14"/>
        <v>14.525364983703986</v>
      </c>
      <c r="T39">
        <f t="shared" si="15"/>
        <v>4.0178166902266339</v>
      </c>
      <c r="U39">
        <f t="shared" si="4"/>
        <v>2</v>
      </c>
    </row>
    <row r="40" spans="1:21" x14ac:dyDescent="0.2">
      <c r="A40">
        <v>26</v>
      </c>
      <c r="B40" t="s">
        <v>25</v>
      </c>
      <c r="C40" s="2">
        <v>87.755102040816297</v>
      </c>
      <c r="D40" s="2">
        <v>57.831325301204799</v>
      </c>
      <c r="E40" s="2">
        <v>25.454545450000001</v>
      </c>
      <c r="F40" s="2">
        <v>8.1777205409999993</v>
      </c>
      <c r="G40" s="7">
        <v>67</v>
      </c>
      <c r="H40" s="10">
        <v>56</v>
      </c>
      <c r="I40" s="10">
        <v>31.1</v>
      </c>
      <c r="J40">
        <f t="shared" si="5"/>
        <v>-7.8108019318801056E-2</v>
      </c>
      <c r="K40">
        <f t="shared" si="6"/>
        <v>7.8003062285263436E-2</v>
      </c>
      <c r="L40">
        <f t="shared" si="7"/>
        <v>0.78129265881262766</v>
      </c>
      <c r="M40">
        <f t="shared" si="8"/>
        <v>0.35195865676087262</v>
      </c>
      <c r="N40">
        <f t="shared" si="9"/>
        <v>0.87869228200996574</v>
      </c>
      <c r="O40">
        <f t="shared" si="10"/>
        <v>-0.15499558568437088</v>
      </c>
      <c r="P40">
        <f t="shared" si="11"/>
        <v>0.11924757521979419</v>
      </c>
      <c r="Q40">
        <f t="shared" si="12"/>
        <v>3.6735204586152364</v>
      </c>
      <c r="R40">
        <f t="shared" si="13"/>
        <v>14.995020447640043</v>
      </c>
      <c r="S40">
        <f t="shared" si="14"/>
        <v>3.8209519866496717</v>
      </c>
      <c r="T40">
        <f t="shared" si="15"/>
        <v>3.6735204586152364</v>
      </c>
      <c r="U40">
        <f t="shared" si="4"/>
        <v>1</v>
      </c>
    </row>
    <row r="41" spans="1:21" x14ac:dyDescent="0.2">
      <c r="A41">
        <v>27</v>
      </c>
      <c r="B41" t="s">
        <v>26</v>
      </c>
      <c r="C41" s="2">
        <v>90.547263681592</v>
      </c>
      <c r="D41" s="2">
        <v>57.964601769911503</v>
      </c>
      <c r="E41" s="2">
        <v>5.7088227260000002</v>
      </c>
      <c r="F41" s="2">
        <v>3.174015067</v>
      </c>
      <c r="G41" s="7">
        <v>47</v>
      </c>
      <c r="H41" s="10">
        <v>57.5</v>
      </c>
      <c r="I41" s="10">
        <v>36.6</v>
      </c>
      <c r="J41">
        <f t="shared" si="5"/>
        <v>0.47782038357162748</v>
      </c>
      <c r="K41">
        <f t="shared" si="6"/>
        <v>9.4593888925585692E-2</v>
      </c>
      <c r="L41">
        <f t="shared" si="7"/>
        <v>-0.97773485053861608</v>
      </c>
      <c r="M41">
        <f t="shared" si="8"/>
        <v>-0.38169306124392044</v>
      </c>
      <c r="N41">
        <f t="shared" si="9"/>
        <v>-0.4693711910876105</v>
      </c>
      <c r="O41">
        <f t="shared" si="10"/>
        <v>-0.10794946420180813</v>
      </c>
      <c r="P41">
        <f t="shared" si="11"/>
        <v>0.32644109333574939</v>
      </c>
      <c r="Q41">
        <f t="shared" si="12"/>
        <v>5.9092801231053196</v>
      </c>
      <c r="R41">
        <f t="shared" si="13"/>
        <v>5.421000431204102</v>
      </c>
      <c r="S41">
        <f t="shared" si="14"/>
        <v>11.031643118783158</v>
      </c>
      <c r="T41">
        <f t="shared" si="15"/>
        <v>5.421000431204102</v>
      </c>
      <c r="U41">
        <f t="shared" si="4"/>
        <v>2</v>
      </c>
    </row>
    <row r="42" spans="1:21" x14ac:dyDescent="0.2">
      <c r="A42">
        <v>28</v>
      </c>
      <c r="B42" t="s">
        <v>27</v>
      </c>
      <c r="C42" s="2">
        <v>93.150684931506802</v>
      </c>
      <c r="D42" s="2">
        <v>62.595419847328301</v>
      </c>
      <c r="E42" s="2">
        <v>9.2514124290000002</v>
      </c>
      <c r="F42" s="2">
        <v>16.857675910000001</v>
      </c>
      <c r="G42" s="7">
        <v>57</v>
      </c>
      <c r="H42" s="10">
        <v>7.9</v>
      </c>
      <c r="I42" s="10">
        <v>70.5</v>
      </c>
      <c r="J42">
        <f t="shared" si="5"/>
        <v>0.99616996490677334</v>
      </c>
      <c r="K42">
        <f t="shared" si="6"/>
        <v>0.67105799148495893</v>
      </c>
      <c r="L42">
        <f t="shared" si="7"/>
        <v>-0.66214687085188928</v>
      </c>
      <c r="M42">
        <f t="shared" si="8"/>
        <v>1.6246283216244803</v>
      </c>
      <c r="N42">
        <f t="shared" si="9"/>
        <v>0.20466054546117765</v>
      </c>
      <c r="O42">
        <f t="shared" si="10"/>
        <v>-1.663607881225216</v>
      </c>
      <c r="P42">
        <f t="shared" si="11"/>
        <v>1.6035065959050003</v>
      </c>
      <c r="Q42">
        <f t="shared" si="12"/>
        <v>21.078231379694017</v>
      </c>
      <c r="R42">
        <f t="shared" si="13"/>
        <v>7.5169388299752429</v>
      </c>
      <c r="S42">
        <f t="shared" si="14"/>
        <v>10.755252675652404</v>
      </c>
      <c r="T42">
        <f t="shared" si="15"/>
        <v>7.5169388299752429</v>
      </c>
      <c r="U42">
        <f t="shared" si="4"/>
        <v>2</v>
      </c>
    </row>
    <row r="43" spans="1:21" x14ac:dyDescent="0.2">
      <c r="A43">
        <v>29</v>
      </c>
      <c r="B43" t="s">
        <v>28</v>
      </c>
      <c r="C43" s="2">
        <v>90.322580645161295</v>
      </c>
      <c r="D43" s="2">
        <v>52.173913043478301</v>
      </c>
      <c r="E43" s="2">
        <v>13.32125057</v>
      </c>
      <c r="F43" s="2">
        <v>1.4885933229999999</v>
      </c>
      <c r="G43" s="7">
        <v>46</v>
      </c>
      <c r="H43" s="10">
        <v>92.5</v>
      </c>
      <c r="I43" s="10">
        <v>3.7</v>
      </c>
      <c r="J43">
        <f t="shared" si="5"/>
        <v>0.43308526516895784</v>
      </c>
      <c r="K43">
        <f t="shared" si="6"/>
        <v>-0.62625588838764801</v>
      </c>
      <c r="L43">
        <f t="shared" si="7"/>
        <v>-0.29958950343152396</v>
      </c>
      <c r="M43">
        <f t="shared" si="8"/>
        <v>-0.62881243397145981</v>
      </c>
      <c r="N43">
        <f t="shared" si="9"/>
        <v>-0.5367743647424893</v>
      </c>
      <c r="O43">
        <f t="shared" si="10"/>
        <v>0.98979337039132242</v>
      </c>
      <c r="P43">
        <f t="shared" si="11"/>
        <v>-0.91295286048514623</v>
      </c>
      <c r="Q43">
        <f t="shared" si="12"/>
        <v>2.0088373315193713</v>
      </c>
      <c r="R43">
        <f t="shared" si="13"/>
        <v>16.468274206284022</v>
      </c>
      <c r="S43">
        <f t="shared" si="14"/>
        <v>11.084078044924221</v>
      </c>
      <c r="T43">
        <f t="shared" si="15"/>
        <v>2.0088373315193713</v>
      </c>
      <c r="U43">
        <f t="shared" si="4"/>
        <v>1</v>
      </c>
    </row>
    <row r="44" spans="1:21" x14ac:dyDescent="0.2">
      <c r="A44">
        <v>30</v>
      </c>
      <c r="B44" t="s">
        <v>29</v>
      </c>
      <c r="C44" s="2">
        <v>94.482758620689694</v>
      </c>
      <c r="D44" s="2">
        <v>74.390243902438996</v>
      </c>
      <c r="E44" s="2">
        <v>3.3376679669999998</v>
      </c>
      <c r="F44" s="2">
        <v>4.0847665849999997</v>
      </c>
      <c r="G44" s="7">
        <v>42</v>
      </c>
      <c r="H44" s="10">
        <v>12.3</v>
      </c>
      <c r="I44" s="10">
        <v>74.2</v>
      </c>
      <c r="J44">
        <f t="shared" si="5"/>
        <v>1.2613901397509755</v>
      </c>
      <c r="K44">
        <f t="shared" si="6"/>
        <v>2.1393282949402681</v>
      </c>
      <c r="L44">
        <f t="shared" si="7"/>
        <v>-1.1889667465958089</v>
      </c>
      <c r="M44">
        <f t="shared" si="8"/>
        <v>-0.24815714084890381</v>
      </c>
      <c r="N44">
        <f t="shared" si="9"/>
        <v>-0.8063870593620045</v>
      </c>
      <c r="O44">
        <f t="shared" si="10"/>
        <v>-1.5256059248763651</v>
      </c>
      <c r="P44">
        <f t="shared" si="11"/>
        <v>1.7428913262739159</v>
      </c>
      <c r="Q44">
        <f t="shared" si="12"/>
        <v>26.499389529172671</v>
      </c>
      <c r="R44">
        <f t="shared" si="13"/>
        <v>0.94722515205917479</v>
      </c>
      <c r="S44">
        <f t="shared" si="14"/>
        <v>26.421715620655458</v>
      </c>
      <c r="T44">
        <f t="shared" si="15"/>
        <v>0.94722515205917479</v>
      </c>
      <c r="U44">
        <f t="shared" si="4"/>
        <v>2</v>
      </c>
    </row>
    <row r="45" spans="1:21" x14ac:dyDescent="0.2">
      <c r="A45">
        <v>31</v>
      </c>
      <c r="B45" t="s">
        <v>30</v>
      </c>
      <c r="C45" s="2">
        <v>87.121212121212096</v>
      </c>
      <c r="D45" s="2">
        <v>61.9402985074627</v>
      </c>
      <c r="E45" s="2">
        <v>6.004213483</v>
      </c>
      <c r="F45" s="2">
        <v>3.8879359629999999</v>
      </c>
      <c r="G45" s="7">
        <v>44</v>
      </c>
      <c r="H45" s="10">
        <v>56.7</v>
      </c>
      <c r="I45" s="10">
        <v>34.299999999999997</v>
      </c>
      <c r="J45">
        <f t="shared" si="5"/>
        <v>-0.20431755012375988</v>
      </c>
      <c r="K45">
        <f t="shared" si="6"/>
        <v>0.58950567633467676</v>
      </c>
      <c r="L45">
        <f t="shared" si="7"/>
        <v>-0.95142026713065919</v>
      </c>
      <c r="M45">
        <f t="shared" si="8"/>
        <v>-0.27701677791919149</v>
      </c>
      <c r="N45">
        <f t="shared" si="9"/>
        <v>-0.6715807120522469</v>
      </c>
      <c r="O45">
        <f t="shared" si="10"/>
        <v>-0.13304072899250818</v>
      </c>
      <c r="P45">
        <f t="shared" si="11"/>
        <v>0.23979653121453159</v>
      </c>
      <c r="Q45">
        <f t="shared" si="12"/>
        <v>6.4377181277560878</v>
      </c>
      <c r="R45">
        <f t="shared" si="13"/>
        <v>4.951889599643474</v>
      </c>
      <c r="S45">
        <f t="shared" si="14"/>
        <v>12.569566518651555</v>
      </c>
      <c r="T45">
        <f t="shared" si="15"/>
        <v>4.951889599643474</v>
      </c>
      <c r="U45">
        <f t="shared" si="4"/>
        <v>2</v>
      </c>
    </row>
    <row r="46" spans="1:21" x14ac:dyDescent="0.2">
      <c r="A46">
        <v>32</v>
      </c>
      <c r="B46" t="s">
        <v>31</v>
      </c>
      <c r="C46" s="2">
        <v>84.662576687116598</v>
      </c>
      <c r="D46" s="2">
        <v>54.970760233918099</v>
      </c>
      <c r="E46" s="2">
        <v>8.7287104620000004</v>
      </c>
      <c r="F46" s="2">
        <v>1.723475141</v>
      </c>
      <c r="G46" s="7">
        <v>45</v>
      </c>
      <c r="H46" s="10">
        <v>86.6</v>
      </c>
      <c r="I46" s="10">
        <v>6.9</v>
      </c>
      <c r="J46">
        <f t="shared" si="5"/>
        <v>-0.69383980779176579</v>
      </c>
      <c r="K46">
        <f t="shared" si="6"/>
        <v>-0.27809235039525088</v>
      </c>
      <c r="L46">
        <f t="shared" si="7"/>
        <v>-0.7087112408674503</v>
      </c>
      <c r="M46">
        <f t="shared" si="8"/>
        <v>-0.59437366650219181</v>
      </c>
      <c r="N46">
        <f t="shared" si="9"/>
        <v>-0.6041775383973681</v>
      </c>
      <c r="O46">
        <f t="shared" si="10"/>
        <v>0.80474529255990879</v>
      </c>
      <c r="P46">
        <f t="shared" si="11"/>
        <v>-0.79240390449040854</v>
      </c>
      <c r="Q46">
        <f t="shared" si="12"/>
        <v>2.3034109758036534</v>
      </c>
      <c r="R46">
        <f t="shared" si="13"/>
        <v>15.299874928510729</v>
      </c>
      <c r="S46">
        <f t="shared" si="14"/>
        <v>13.182256010928088</v>
      </c>
      <c r="T46">
        <f t="shared" si="15"/>
        <v>2.3034109758036534</v>
      </c>
      <c r="U46">
        <f t="shared" si="4"/>
        <v>1</v>
      </c>
    </row>
    <row r="47" spans="1:21" x14ac:dyDescent="0.2">
      <c r="A47">
        <v>33</v>
      </c>
      <c r="B47" t="s">
        <v>32</v>
      </c>
      <c r="C47" s="2">
        <v>82.300884955752196</v>
      </c>
      <c r="D47" s="2">
        <v>50.2923976608187</v>
      </c>
      <c r="E47" s="2">
        <v>34.449760769999997</v>
      </c>
      <c r="F47" s="2">
        <v>8.7278497749999993</v>
      </c>
      <c r="G47" s="7">
        <v>76</v>
      </c>
      <c r="H47" s="10">
        <v>86.1</v>
      </c>
      <c r="I47" s="10">
        <v>3</v>
      </c>
      <c r="J47">
        <f t="shared" si="5"/>
        <v>-1.1640602610647333</v>
      </c>
      <c r="K47">
        <f t="shared" si="6"/>
        <v>-0.86047499576436393</v>
      </c>
      <c r="L47">
        <f t="shared" si="7"/>
        <v>1.5826222136526658</v>
      </c>
      <c r="M47">
        <f t="shared" si="8"/>
        <v>0.43261953093620997</v>
      </c>
      <c r="N47">
        <f t="shared" si="9"/>
        <v>1.4853208449038751</v>
      </c>
      <c r="O47">
        <f t="shared" si="10"/>
        <v>0.78906325206572125</v>
      </c>
      <c r="P47">
        <f t="shared" si="11"/>
        <v>-0.93932294460899501</v>
      </c>
      <c r="Q47">
        <f t="shared" si="12"/>
        <v>4.3149454864309087</v>
      </c>
      <c r="R47">
        <f t="shared" si="13"/>
        <v>35.4791362965831</v>
      </c>
      <c r="S47">
        <f t="shared" si="14"/>
        <v>7.4751041130722076</v>
      </c>
      <c r="T47">
        <f t="shared" si="15"/>
        <v>4.3149454864309087</v>
      </c>
      <c r="U47">
        <f t="shared" ref="U47:U78" si="16">MATCH(T47, Q47:S47, 0)</f>
        <v>1</v>
      </c>
    </row>
    <row r="48" spans="1:21" x14ac:dyDescent="0.2">
      <c r="A48">
        <v>34</v>
      </c>
      <c r="B48" t="s">
        <v>33</v>
      </c>
      <c r="C48" s="2">
        <v>91.981132075471706</v>
      </c>
      <c r="D48" s="2">
        <v>67.948717948717999</v>
      </c>
      <c r="E48" s="2">
        <v>5.3855569159999996</v>
      </c>
      <c r="F48" s="2">
        <v>3.448275862</v>
      </c>
      <c r="G48" s="7">
        <v>31</v>
      </c>
      <c r="H48" s="10">
        <v>10.3</v>
      </c>
      <c r="I48" s="10">
        <v>77.8</v>
      </c>
      <c r="J48">
        <f t="shared" si="5"/>
        <v>0.76330821297363705</v>
      </c>
      <c r="K48">
        <f t="shared" si="6"/>
        <v>1.3374595071911983</v>
      </c>
      <c r="L48">
        <f t="shared" si="7"/>
        <v>-1.0065326545274045</v>
      </c>
      <c r="M48">
        <f t="shared" si="8"/>
        <v>-0.34148048189075159</v>
      </c>
      <c r="N48">
        <f t="shared" si="9"/>
        <v>-1.5478219695656714</v>
      </c>
      <c r="O48">
        <f t="shared" si="10"/>
        <v>-1.5883340868531155</v>
      </c>
      <c r="P48">
        <f t="shared" si="11"/>
        <v>1.8785089017679955</v>
      </c>
      <c r="Q48">
        <f t="shared" si="12"/>
        <v>24.237517851311512</v>
      </c>
      <c r="R48">
        <f t="shared" si="13"/>
        <v>0.89015963915403229</v>
      </c>
      <c r="S48">
        <f t="shared" si="14"/>
        <v>25.421598453902771</v>
      </c>
      <c r="T48">
        <f t="shared" si="15"/>
        <v>0.89015963915403229</v>
      </c>
      <c r="U48">
        <f t="shared" si="16"/>
        <v>2</v>
      </c>
    </row>
    <row r="49" spans="1:21" x14ac:dyDescent="0.2">
      <c r="A49">
        <v>35</v>
      </c>
      <c r="B49" t="s">
        <v>34</v>
      </c>
      <c r="C49" s="2">
        <v>96.551724137931004</v>
      </c>
      <c r="D49" s="2">
        <v>66.115702479338907</v>
      </c>
      <c r="E49" s="2">
        <v>6.5228826929999997</v>
      </c>
      <c r="F49" s="2">
        <v>5.9594680179999999</v>
      </c>
      <c r="G49" s="7">
        <v>23</v>
      </c>
      <c r="H49" s="10">
        <v>34</v>
      </c>
      <c r="I49" s="10">
        <v>48.7</v>
      </c>
      <c r="J49">
        <f t="shared" si="5"/>
        <v>1.6733278581259723</v>
      </c>
      <c r="K49">
        <f t="shared" si="6"/>
        <v>1.109277877105979</v>
      </c>
      <c r="L49">
        <f t="shared" si="7"/>
        <v>-0.90521515114700601</v>
      </c>
      <c r="M49">
        <f t="shared" si="8"/>
        <v>2.6714738443985569E-2</v>
      </c>
      <c r="N49">
        <f t="shared" si="9"/>
        <v>-2.087047358804702</v>
      </c>
      <c r="O49">
        <f t="shared" si="10"/>
        <v>-0.84500536742862431</v>
      </c>
      <c r="P49">
        <f t="shared" si="11"/>
        <v>0.78226683319085077</v>
      </c>
      <c r="Q49">
        <f t="shared" si="12"/>
        <v>20.896062777214738</v>
      </c>
      <c r="R49">
        <f t="shared" si="13"/>
        <v>2.1507179143732937</v>
      </c>
      <c r="S49">
        <f t="shared" si="14"/>
        <v>21.606757527323474</v>
      </c>
      <c r="T49">
        <f t="shared" si="15"/>
        <v>2.1507179143732937</v>
      </c>
      <c r="U49">
        <f t="shared" si="16"/>
        <v>2</v>
      </c>
    </row>
    <row r="50" spans="1:21" x14ac:dyDescent="0.2">
      <c r="A50">
        <v>36</v>
      </c>
      <c r="B50" t="s">
        <v>35</v>
      </c>
      <c r="C50" s="2">
        <v>81.132075471698101</v>
      </c>
      <c r="D50" s="2">
        <v>51.366120218579198</v>
      </c>
      <c r="E50" s="2">
        <v>23.51816444</v>
      </c>
      <c r="F50" s="2">
        <v>0.56523243739999995</v>
      </c>
      <c r="G50" s="7">
        <v>70</v>
      </c>
      <c r="H50" s="10">
        <v>93.3</v>
      </c>
      <c r="I50" s="10">
        <v>3.7</v>
      </c>
      <c r="J50">
        <f t="shared" si="5"/>
        <v>-1.3967740052349531</v>
      </c>
      <c r="K50">
        <f t="shared" si="6"/>
        <v>-0.72681340502391423</v>
      </c>
      <c r="L50">
        <f t="shared" si="7"/>
        <v>0.60879213741943827</v>
      </c>
      <c r="M50">
        <f t="shared" si="8"/>
        <v>-0.76419716106598412</v>
      </c>
      <c r="N50">
        <f t="shared" si="9"/>
        <v>1.0809018029746023</v>
      </c>
      <c r="O50">
        <f t="shared" si="10"/>
        <v>1.0148846351820224</v>
      </c>
      <c r="P50">
        <f t="shared" si="11"/>
        <v>-0.91295286048514623</v>
      </c>
      <c r="Q50">
        <f t="shared" si="12"/>
        <v>1.6980227528509255</v>
      </c>
      <c r="R50">
        <f t="shared" si="13"/>
        <v>29.789575083837455</v>
      </c>
      <c r="S50">
        <f t="shared" si="14"/>
        <v>12.549417876193784</v>
      </c>
      <c r="T50">
        <f t="shared" si="15"/>
        <v>1.6980227528509255</v>
      </c>
      <c r="U50">
        <f t="shared" si="16"/>
        <v>1</v>
      </c>
    </row>
    <row r="51" spans="1:21" x14ac:dyDescent="0.2">
      <c r="A51">
        <v>37</v>
      </c>
      <c r="B51" t="s">
        <v>36</v>
      </c>
      <c r="C51" s="2">
        <v>85.714285714285694</v>
      </c>
      <c r="D51" s="2">
        <v>58.119658119658098</v>
      </c>
      <c r="E51" s="2">
        <v>10.91703057</v>
      </c>
      <c r="F51" s="2">
        <v>5.6382843319999996</v>
      </c>
      <c r="G51" s="7">
        <v>52</v>
      </c>
      <c r="H51" s="10">
        <v>27.8</v>
      </c>
      <c r="I51" s="10">
        <v>57.4</v>
      </c>
      <c r="J51">
        <f t="shared" si="5"/>
        <v>-0.48444114288598666</v>
      </c>
      <c r="K51">
        <f t="shared" si="6"/>
        <v>0.1138959686031929</v>
      </c>
      <c r="L51">
        <f t="shared" si="7"/>
        <v>-0.51376698265805987</v>
      </c>
      <c r="M51">
        <f t="shared" si="8"/>
        <v>-2.0377754160428724E-2</v>
      </c>
      <c r="N51">
        <f t="shared" si="9"/>
        <v>-0.13235532281321641</v>
      </c>
      <c r="O51">
        <f t="shared" si="10"/>
        <v>-1.0394626695565501</v>
      </c>
      <c r="P51">
        <f t="shared" si="11"/>
        <v>1.1100093073015433</v>
      </c>
      <c r="Q51">
        <f t="shared" si="12"/>
        <v>9.0864819476576244</v>
      </c>
      <c r="R51">
        <f t="shared" si="13"/>
        <v>6.3947832289292812</v>
      </c>
      <c r="S51">
        <f t="shared" si="14"/>
        <v>10.86152092803365</v>
      </c>
      <c r="T51">
        <f t="shared" si="15"/>
        <v>6.3947832289292812</v>
      </c>
      <c r="U51">
        <f t="shared" si="16"/>
        <v>2</v>
      </c>
    </row>
    <row r="52" spans="1:21" x14ac:dyDescent="0.2">
      <c r="A52">
        <v>38</v>
      </c>
      <c r="B52" t="s">
        <v>37</v>
      </c>
      <c r="C52" s="2">
        <v>92.647058823529406</v>
      </c>
      <c r="D52" s="2">
        <v>70.909090909090907</v>
      </c>
      <c r="E52" s="2">
        <v>2.6337448559999999</v>
      </c>
      <c r="F52" s="2">
        <v>4.2294322129999999</v>
      </c>
      <c r="G52" s="7">
        <v>35</v>
      </c>
      <c r="H52" s="10">
        <v>27.9</v>
      </c>
      <c r="I52" s="10">
        <v>63.6</v>
      </c>
      <c r="J52">
        <f t="shared" si="5"/>
        <v>0.89589637982019721</v>
      </c>
      <c r="K52">
        <f t="shared" si="6"/>
        <v>1.7059794346236241</v>
      </c>
      <c r="L52">
        <f t="shared" si="7"/>
        <v>-1.2516750168386657</v>
      </c>
      <c r="M52">
        <f t="shared" si="8"/>
        <v>-0.22694602299435951</v>
      </c>
      <c r="N52">
        <f t="shared" si="9"/>
        <v>-1.2782092749461562</v>
      </c>
      <c r="O52">
        <f t="shared" si="10"/>
        <v>-1.0363262614577129</v>
      </c>
      <c r="P52">
        <f t="shared" si="11"/>
        <v>1.3435729095413473</v>
      </c>
      <c r="Q52">
        <f t="shared" si="12"/>
        <v>20.821464313329749</v>
      </c>
      <c r="R52">
        <f t="shared" si="13"/>
        <v>0</v>
      </c>
      <c r="S52">
        <f t="shared" si="14"/>
        <v>22.968914523975883</v>
      </c>
      <c r="T52">
        <f t="shared" si="15"/>
        <v>0</v>
      </c>
      <c r="U52">
        <f t="shared" si="16"/>
        <v>2</v>
      </c>
    </row>
    <row r="53" spans="1:21" x14ac:dyDescent="0.2">
      <c r="A53">
        <v>39</v>
      </c>
      <c r="B53" t="s">
        <v>38</v>
      </c>
      <c r="C53" s="2">
        <v>95.454545454545496</v>
      </c>
      <c r="D53" s="2">
        <v>72.340425531914903</v>
      </c>
      <c r="E53" s="2">
        <v>4.9907578560000001</v>
      </c>
      <c r="F53" s="2">
        <v>3.4955098329999998</v>
      </c>
      <c r="G53" s="7">
        <v>24</v>
      </c>
      <c r="H53" s="10">
        <v>15.4</v>
      </c>
      <c r="I53" s="10">
        <v>64.2</v>
      </c>
      <c r="J53">
        <f t="shared" si="5"/>
        <v>1.4548760377756023</v>
      </c>
      <c r="K53">
        <f t="shared" si="6"/>
        <v>1.8841581095390216</v>
      </c>
      <c r="L53">
        <f t="shared" si="7"/>
        <v>-1.0417029249152248</v>
      </c>
      <c r="M53">
        <f t="shared" si="8"/>
        <v>-0.33455495756634801</v>
      </c>
      <c r="N53">
        <f t="shared" si="9"/>
        <v>-2.019644185149823</v>
      </c>
      <c r="O53">
        <f t="shared" si="10"/>
        <v>-1.4283772738124023</v>
      </c>
      <c r="P53">
        <f t="shared" si="11"/>
        <v>1.3661758387903611</v>
      </c>
      <c r="Q53">
        <f t="shared" si="12"/>
        <v>27.726403562803068</v>
      </c>
      <c r="R53">
        <f t="shared" si="13"/>
        <v>1.1038144751566652</v>
      </c>
      <c r="S53">
        <f t="shared" si="14"/>
        <v>29.063411964827615</v>
      </c>
      <c r="T53">
        <f t="shared" si="15"/>
        <v>1.1038144751566652</v>
      </c>
      <c r="U53">
        <f t="shared" si="16"/>
        <v>2</v>
      </c>
    </row>
    <row r="54" spans="1:21" x14ac:dyDescent="0.2">
      <c r="A54">
        <v>40</v>
      </c>
      <c r="B54" t="s">
        <v>39</v>
      </c>
      <c r="C54" s="2">
        <v>87.394957983193294</v>
      </c>
      <c r="D54" s="2">
        <v>57.615894039735103</v>
      </c>
      <c r="E54" s="2">
        <v>3.5495321070000001</v>
      </c>
      <c r="F54" s="2">
        <v>4.8373360590000001</v>
      </c>
      <c r="G54" s="7">
        <v>39</v>
      </c>
      <c r="H54" s="10">
        <v>81.5</v>
      </c>
      <c r="I54" s="10">
        <v>8.9</v>
      </c>
      <c r="J54">
        <f t="shared" si="5"/>
        <v>-0.14981386465417793</v>
      </c>
      <c r="K54">
        <f t="shared" si="6"/>
        <v>5.1185254560966488E-2</v>
      </c>
      <c r="L54">
        <f t="shared" si="7"/>
        <v>-1.1700930464170824</v>
      </c>
      <c r="M54">
        <f t="shared" si="8"/>
        <v>-0.1378141379709403</v>
      </c>
      <c r="N54">
        <f t="shared" si="9"/>
        <v>-1.008596580326641</v>
      </c>
      <c r="O54">
        <f t="shared" si="10"/>
        <v>0.6447884795191956</v>
      </c>
      <c r="P54">
        <f t="shared" si="11"/>
        <v>-0.71706080699369756</v>
      </c>
      <c r="Q54">
        <f t="shared" si="12"/>
        <v>4.8418828416300208</v>
      </c>
      <c r="R54">
        <f t="shared" si="13"/>
        <v>10.991502895744482</v>
      </c>
      <c r="S54">
        <f t="shared" si="14"/>
        <v>13.023978101700013</v>
      </c>
      <c r="T54">
        <f t="shared" si="15"/>
        <v>4.8418828416300208</v>
      </c>
      <c r="U54">
        <f t="shared" si="16"/>
        <v>1</v>
      </c>
    </row>
    <row r="55" spans="1:21" x14ac:dyDescent="0.2">
      <c r="A55">
        <v>41</v>
      </c>
      <c r="B55" t="s">
        <v>40</v>
      </c>
      <c r="C55" s="2">
        <v>83.687943262411395</v>
      </c>
      <c r="D55" s="2">
        <v>54.901960784313701</v>
      </c>
      <c r="E55" s="2">
        <v>35.526315789999998</v>
      </c>
      <c r="F55" s="2">
        <v>1.8003273319999999</v>
      </c>
      <c r="G55" s="7">
        <v>65</v>
      </c>
      <c r="H55" s="10">
        <v>85.6</v>
      </c>
      <c r="I55" s="10">
        <v>8.5</v>
      </c>
      <c r="J55">
        <f t="shared" si="5"/>
        <v>-0.88789247125055659</v>
      </c>
      <c r="K55">
        <f t="shared" si="6"/>
        <v>-0.28665680106244312</v>
      </c>
      <c r="L55">
        <f t="shared" si="7"/>
        <v>1.6785260163131015</v>
      </c>
      <c r="M55">
        <f t="shared" si="8"/>
        <v>-0.58310546891291404</v>
      </c>
      <c r="N55">
        <f t="shared" si="9"/>
        <v>0.74388593470020814</v>
      </c>
      <c r="O55">
        <f t="shared" si="10"/>
        <v>0.77338121157153361</v>
      </c>
      <c r="P55">
        <f t="shared" si="11"/>
        <v>-0.73212942649303991</v>
      </c>
      <c r="Q55">
        <f t="shared" si="12"/>
        <v>2.6309192783612896</v>
      </c>
      <c r="R55">
        <f t="shared" si="13"/>
        <v>27.537879841205442</v>
      </c>
      <c r="S55">
        <f t="shared" si="14"/>
        <v>10.577281498547039</v>
      </c>
      <c r="T55">
        <f t="shared" si="15"/>
        <v>2.6309192783612896</v>
      </c>
      <c r="U55">
        <f t="shared" si="16"/>
        <v>1</v>
      </c>
    </row>
    <row r="56" spans="1:21" x14ac:dyDescent="0.2">
      <c r="A56">
        <v>42</v>
      </c>
      <c r="B56" t="s">
        <v>41</v>
      </c>
      <c r="C56" s="2">
        <v>89.867841409691593</v>
      </c>
      <c r="D56" s="2">
        <v>45.132743362831903</v>
      </c>
      <c r="E56" s="2">
        <v>12.33258929</v>
      </c>
      <c r="F56" s="2">
        <v>35.766208249999998</v>
      </c>
      <c r="G56" s="7">
        <v>60</v>
      </c>
      <c r="H56" s="10">
        <v>9</v>
      </c>
      <c r="I56" s="10">
        <v>46.4</v>
      </c>
      <c r="J56">
        <f t="shared" si="5"/>
        <v>0.34254521433004792</v>
      </c>
      <c r="K56">
        <f t="shared" si="6"/>
        <v>-1.5027709000044096</v>
      </c>
      <c r="L56">
        <f t="shared" si="7"/>
        <v>-0.38766338217776203</v>
      </c>
      <c r="M56">
        <f t="shared" si="8"/>
        <v>4.3970291570198912</v>
      </c>
      <c r="N56">
        <f t="shared" si="9"/>
        <v>0.40687006642581408</v>
      </c>
      <c r="O56">
        <f t="shared" si="10"/>
        <v>-1.6291073921380033</v>
      </c>
      <c r="P56">
        <f t="shared" si="11"/>
        <v>0.69562227106963304</v>
      </c>
      <c r="Q56">
        <f t="shared" si="12"/>
        <v>33.567180795832712</v>
      </c>
      <c r="R56">
        <f t="shared" si="13"/>
        <v>36.340660678047151</v>
      </c>
      <c r="S56">
        <f t="shared" si="14"/>
        <v>11.161951174981027</v>
      </c>
      <c r="T56">
        <f t="shared" si="15"/>
        <v>11.161951174981027</v>
      </c>
      <c r="U56">
        <f t="shared" si="16"/>
        <v>3</v>
      </c>
    </row>
    <row r="57" spans="1:21" x14ac:dyDescent="0.2">
      <c r="A57">
        <v>43</v>
      </c>
      <c r="B57" t="s">
        <v>42</v>
      </c>
      <c r="C57" s="2">
        <v>93.436293436293397</v>
      </c>
      <c r="D57" s="2">
        <v>52.650176678445199</v>
      </c>
      <c r="E57" s="2">
        <v>24.168694240000001</v>
      </c>
      <c r="F57" s="2">
        <v>13.853467139999999</v>
      </c>
      <c r="G57" s="7">
        <v>58</v>
      </c>
      <c r="H57" s="10">
        <v>35.299999999999997</v>
      </c>
      <c r="I57" s="10">
        <v>44</v>
      </c>
      <c r="J57">
        <f t="shared" si="5"/>
        <v>1.053035540881746</v>
      </c>
      <c r="K57">
        <f t="shared" si="6"/>
        <v>-0.56696854772277594</v>
      </c>
      <c r="L57">
        <f t="shared" si="7"/>
        <v>0.66674391917224907</v>
      </c>
      <c r="M57">
        <f t="shared" si="8"/>
        <v>1.1841461755812923</v>
      </c>
      <c r="N57">
        <f t="shared" si="9"/>
        <v>0.27206371911605648</v>
      </c>
      <c r="O57">
        <f t="shared" si="10"/>
        <v>-0.80423206214373677</v>
      </c>
      <c r="P57">
        <f t="shared" si="11"/>
        <v>0.60521055407357993</v>
      </c>
      <c r="Q57">
        <f t="shared" si="12"/>
        <v>9.77997707626505</v>
      </c>
      <c r="R57">
        <f t="shared" si="13"/>
        <v>13.864890694763741</v>
      </c>
      <c r="S57">
        <f t="shared" si="14"/>
        <v>2.6239478992502869</v>
      </c>
      <c r="T57">
        <f t="shared" si="15"/>
        <v>2.6239478992502869</v>
      </c>
      <c r="U57">
        <f t="shared" si="16"/>
        <v>3</v>
      </c>
    </row>
    <row r="58" spans="1:21" x14ac:dyDescent="0.2">
      <c r="A58">
        <v>44</v>
      </c>
      <c r="B58" t="s">
        <v>43</v>
      </c>
      <c r="C58" s="2">
        <v>85.321100917431195</v>
      </c>
      <c r="D58" s="2">
        <v>49.640287769784202</v>
      </c>
      <c r="E58" s="2">
        <v>17.498597870000001</v>
      </c>
      <c r="F58" s="2">
        <v>1.9583591010000001</v>
      </c>
      <c r="G58" s="7">
        <v>59</v>
      </c>
      <c r="H58" s="10">
        <v>84.8</v>
      </c>
      <c r="I58" s="10">
        <v>10.4</v>
      </c>
      <c r="J58">
        <f t="shared" si="5"/>
        <v>-0.56272550614204575</v>
      </c>
      <c r="K58">
        <f t="shared" si="6"/>
        <v>-0.94165243284368683</v>
      </c>
      <c r="L58">
        <f t="shared" si="7"/>
        <v>7.2545207438436329E-2</v>
      </c>
      <c r="M58">
        <f t="shared" si="8"/>
        <v>-0.55993458496927884</v>
      </c>
      <c r="N58">
        <f t="shared" si="9"/>
        <v>0.33946689277093528</v>
      </c>
      <c r="O58">
        <f t="shared" si="10"/>
        <v>0.7482899467808336</v>
      </c>
      <c r="P58">
        <f t="shared" si="11"/>
        <v>-0.6605534838711643</v>
      </c>
      <c r="Q58">
        <f t="shared" si="12"/>
        <v>0.21506792490359744</v>
      </c>
      <c r="R58">
        <f t="shared" si="13"/>
        <v>20.82022669170734</v>
      </c>
      <c r="S58">
        <f t="shared" si="14"/>
        <v>8.847924636917897</v>
      </c>
      <c r="T58">
        <f t="shared" si="15"/>
        <v>0.21506792490359744</v>
      </c>
      <c r="U58">
        <f t="shared" si="16"/>
        <v>1</v>
      </c>
    </row>
    <row r="59" spans="1:21" x14ac:dyDescent="0.2">
      <c r="A59">
        <v>45</v>
      </c>
      <c r="B59" t="s">
        <v>44</v>
      </c>
      <c r="C59" s="2">
        <v>90.178571428571402</v>
      </c>
      <c r="D59" s="2">
        <v>50.955414012738899</v>
      </c>
      <c r="E59" s="2">
        <v>18.21621622</v>
      </c>
      <c r="F59" s="2">
        <v>0.63449136679999996</v>
      </c>
      <c r="G59" s="7">
        <v>51</v>
      </c>
      <c r="H59" s="10">
        <v>93.6</v>
      </c>
      <c r="I59" s="10">
        <v>3.2</v>
      </c>
      <c r="J59">
        <f t="shared" si="5"/>
        <v>0.40441256491723471</v>
      </c>
      <c r="K59">
        <f t="shared" si="6"/>
        <v>-0.77793987564038969</v>
      </c>
      <c r="L59">
        <f t="shared" si="7"/>
        <v>0.13647350403762676</v>
      </c>
      <c r="M59">
        <f t="shared" si="8"/>
        <v>-0.75404230027221653</v>
      </c>
      <c r="N59">
        <f t="shared" si="9"/>
        <v>-0.19975849646809524</v>
      </c>
      <c r="O59">
        <f t="shared" si="10"/>
        <v>1.0242938594785349</v>
      </c>
      <c r="P59">
        <f t="shared" si="11"/>
        <v>-0.93178863485932395</v>
      </c>
      <c r="Q59">
        <f t="shared" si="12"/>
        <v>1.221467078101524</v>
      </c>
      <c r="R59">
        <f t="shared" si="13"/>
        <v>19.2026798038899</v>
      </c>
      <c r="S59">
        <f t="shared" si="14"/>
        <v>10.3453013693711</v>
      </c>
      <c r="T59">
        <f t="shared" si="15"/>
        <v>1.221467078101524</v>
      </c>
      <c r="U59">
        <f t="shared" si="16"/>
        <v>1</v>
      </c>
    </row>
    <row r="60" spans="1:21" x14ac:dyDescent="0.2">
      <c r="A60">
        <v>46</v>
      </c>
      <c r="B60" t="s">
        <v>45</v>
      </c>
      <c r="C60" s="2">
        <v>84.848484848484802</v>
      </c>
      <c r="D60" s="2">
        <v>53.424657534246599</v>
      </c>
      <c r="E60" s="2">
        <v>40.632603410000002</v>
      </c>
      <c r="F60" s="2">
        <v>2.2615131580000001</v>
      </c>
      <c r="G60" s="7">
        <v>70</v>
      </c>
      <c r="H60" s="10">
        <v>77.099999999999994</v>
      </c>
      <c r="I60" s="10">
        <v>17.899999999999999</v>
      </c>
      <c r="J60">
        <f t="shared" si="5"/>
        <v>-0.65682489227813212</v>
      </c>
      <c r="K60">
        <f t="shared" si="6"/>
        <v>-0.47055784792305116</v>
      </c>
      <c r="L60">
        <f t="shared" si="7"/>
        <v>2.1334144253011593</v>
      </c>
      <c r="M60">
        <f t="shared" si="8"/>
        <v>-0.51548562691332489</v>
      </c>
      <c r="N60">
        <f t="shared" si="9"/>
        <v>1.0809018029746023</v>
      </c>
      <c r="O60">
        <f t="shared" si="10"/>
        <v>0.50678652317034478</v>
      </c>
      <c r="P60">
        <f t="shared" si="11"/>
        <v>-0.37801686825849834</v>
      </c>
      <c r="Q60">
        <f t="shared" si="12"/>
        <v>4.4722313458559624</v>
      </c>
      <c r="R60">
        <f t="shared" si="13"/>
        <v>29.600817032534465</v>
      </c>
      <c r="S60">
        <f t="shared" si="14"/>
        <v>10.104352483930262</v>
      </c>
      <c r="T60">
        <f t="shared" si="15"/>
        <v>4.4722313458559624</v>
      </c>
      <c r="U60">
        <f t="shared" si="16"/>
        <v>1</v>
      </c>
    </row>
    <row r="61" spans="1:21" x14ac:dyDescent="0.2">
      <c r="A61">
        <v>47</v>
      </c>
      <c r="B61" t="s">
        <v>46</v>
      </c>
      <c r="C61" s="2">
        <v>81.283422459893004</v>
      </c>
      <c r="D61" s="2">
        <v>56.149732620320897</v>
      </c>
      <c r="E61" s="2">
        <v>36.380172809999998</v>
      </c>
      <c r="F61" s="2">
        <v>0.43985789209999998</v>
      </c>
      <c r="G61" s="7">
        <v>68</v>
      </c>
      <c r="H61" s="10">
        <v>94.9</v>
      </c>
      <c r="I61" s="10">
        <v>2.5</v>
      </c>
      <c r="J61">
        <f t="shared" si="5"/>
        <v>-1.3666403309516499</v>
      </c>
      <c r="K61">
        <f t="shared" si="6"/>
        <v>-0.13132880941652791</v>
      </c>
      <c r="L61">
        <f t="shared" si="7"/>
        <v>1.7545909954595531</v>
      </c>
      <c r="M61">
        <f t="shared" si="8"/>
        <v>-0.78257978790750438</v>
      </c>
      <c r="N61">
        <f t="shared" si="9"/>
        <v>0.94609545566484465</v>
      </c>
      <c r="O61">
        <f t="shared" si="10"/>
        <v>1.0650671647634229</v>
      </c>
      <c r="P61">
        <f t="shared" si="11"/>
        <v>-0.95815871898317273</v>
      </c>
      <c r="Q61">
        <f t="shared" si="12"/>
        <v>3.9983644205773365</v>
      </c>
      <c r="R61">
        <f t="shared" si="13"/>
        <v>32.502492524753201</v>
      </c>
      <c r="S61">
        <f t="shared" si="14"/>
        <v>14.353131629340011</v>
      </c>
      <c r="T61">
        <f t="shared" si="15"/>
        <v>3.9983644205773365</v>
      </c>
      <c r="U61">
        <f t="shared" si="16"/>
        <v>1</v>
      </c>
    </row>
    <row r="62" spans="1:21" x14ac:dyDescent="0.2">
      <c r="A62">
        <v>48</v>
      </c>
      <c r="B62" t="s">
        <v>47</v>
      </c>
      <c r="C62" s="2">
        <v>96.350364963503694</v>
      </c>
      <c r="D62" s="2">
        <v>71.844660194174807</v>
      </c>
      <c r="E62" s="2">
        <v>0</v>
      </c>
      <c r="F62" s="2">
        <v>4.4435494699999998</v>
      </c>
      <c r="G62" s="7">
        <v>39</v>
      </c>
      <c r="H62" s="10">
        <v>2.4</v>
      </c>
      <c r="I62" s="10">
        <v>88.7</v>
      </c>
      <c r="J62">
        <f t="shared" si="5"/>
        <v>1.6332365959970323</v>
      </c>
      <c r="K62">
        <f t="shared" si="6"/>
        <v>1.822443113241907</v>
      </c>
      <c r="L62">
        <f t="shared" si="7"/>
        <v>-1.4862994830621958</v>
      </c>
      <c r="M62">
        <f t="shared" si="8"/>
        <v>-0.19555179040637571</v>
      </c>
      <c r="N62">
        <f t="shared" si="9"/>
        <v>-1.008596580326641</v>
      </c>
      <c r="O62">
        <f t="shared" si="10"/>
        <v>-1.8361103266612793</v>
      </c>
      <c r="P62">
        <f t="shared" si="11"/>
        <v>2.2891287831250704</v>
      </c>
      <c r="Q62">
        <f t="shared" si="12"/>
        <v>32.379663493628058</v>
      </c>
      <c r="R62">
        <f t="shared" si="13"/>
        <v>2.2196900869416858</v>
      </c>
      <c r="S62">
        <f t="shared" si="14"/>
        <v>30.568250106428625</v>
      </c>
      <c r="T62">
        <f t="shared" si="15"/>
        <v>2.2196900869416858</v>
      </c>
      <c r="U62">
        <f t="shared" si="16"/>
        <v>2</v>
      </c>
    </row>
    <row r="63" spans="1:21" x14ac:dyDescent="0.2">
      <c r="A63">
        <v>49</v>
      </c>
      <c r="B63" t="s">
        <v>48</v>
      </c>
      <c r="C63" s="2">
        <v>92.079207920792101</v>
      </c>
      <c r="D63" s="2">
        <v>50.943396226415103</v>
      </c>
      <c r="E63" s="2">
        <v>26.66132906</v>
      </c>
      <c r="F63" s="2">
        <v>28.234197859999998</v>
      </c>
      <c r="G63" s="7">
        <v>58</v>
      </c>
      <c r="H63" s="10">
        <v>29.4</v>
      </c>
      <c r="I63" s="10">
        <v>38.799999999999997</v>
      </c>
      <c r="J63">
        <f t="shared" si="5"/>
        <v>0.78283543061564598</v>
      </c>
      <c r="K63">
        <f t="shared" si="6"/>
        <v>-0.7794359012436588</v>
      </c>
      <c r="L63">
        <f t="shared" si="7"/>
        <v>0.88879774219172725</v>
      </c>
      <c r="M63">
        <f t="shared" si="8"/>
        <v>3.2926731170078023</v>
      </c>
      <c r="N63">
        <f t="shared" si="9"/>
        <v>0.27206371911605648</v>
      </c>
      <c r="O63">
        <f t="shared" si="10"/>
        <v>-0.98928013997515007</v>
      </c>
      <c r="P63">
        <f t="shared" si="11"/>
        <v>0.40931850058213126</v>
      </c>
      <c r="Q63">
        <f t="shared" si="12"/>
        <v>20.754964948969903</v>
      </c>
      <c r="R63">
        <f t="shared" si="13"/>
        <v>26.437805687144959</v>
      </c>
      <c r="S63">
        <f t="shared" si="14"/>
        <v>3.6458839039664634</v>
      </c>
      <c r="T63">
        <f t="shared" si="15"/>
        <v>3.6458839039664634</v>
      </c>
      <c r="U63">
        <f t="shared" si="16"/>
        <v>3</v>
      </c>
    </row>
    <row r="64" spans="1:21" x14ac:dyDescent="0.2">
      <c r="A64">
        <v>50</v>
      </c>
      <c r="B64" t="s">
        <v>49</v>
      </c>
      <c r="C64" s="2">
        <v>87.837837837837796</v>
      </c>
      <c r="D64" s="2">
        <v>47.524752475247503</v>
      </c>
      <c r="E64" s="2">
        <v>29.756915339999999</v>
      </c>
      <c r="F64" s="2">
        <v>2.802994107</v>
      </c>
      <c r="G64" s="7">
        <v>55</v>
      </c>
      <c r="H64" s="10">
        <v>90</v>
      </c>
      <c r="I64" s="10">
        <v>3.7</v>
      </c>
      <c r="J64">
        <f t="shared" si="5"/>
        <v>-6.1635054849863473E-2</v>
      </c>
      <c r="K64">
        <f t="shared" si="6"/>
        <v>-1.2050033429010445</v>
      </c>
      <c r="L64">
        <f t="shared" si="7"/>
        <v>1.1645648792168952</v>
      </c>
      <c r="M64">
        <f t="shared" si="8"/>
        <v>-0.43609277884004605</v>
      </c>
      <c r="N64">
        <f t="shared" si="9"/>
        <v>6.9854198151420022E-2</v>
      </c>
      <c r="O64">
        <f t="shared" si="10"/>
        <v>0.91138316792038454</v>
      </c>
      <c r="P64">
        <f t="shared" si="11"/>
        <v>-0.91295286048514623</v>
      </c>
      <c r="Q64">
        <f t="shared" si="12"/>
        <v>1.4645332990201241</v>
      </c>
      <c r="R64">
        <f t="shared" si="13"/>
        <v>25.975400479779815</v>
      </c>
      <c r="S64">
        <f t="shared" si="14"/>
        <v>8.4392098075684459</v>
      </c>
      <c r="T64">
        <f t="shared" si="15"/>
        <v>1.4645332990201241</v>
      </c>
      <c r="U64">
        <f t="shared" si="16"/>
        <v>1</v>
      </c>
    </row>
    <row r="65" spans="1:21" x14ac:dyDescent="0.2">
      <c r="A65">
        <v>51</v>
      </c>
      <c r="B65" t="s">
        <v>50</v>
      </c>
      <c r="C65" s="2">
        <v>79.906542056074798</v>
      </c>
      <c r="D65" s="2">
        <v>45.679012345678998</v>
      </c>
      <c r="E65" s="2">
        <v>33.668831169999997</v>
      </c>
      <c r="F65" s="2">
        <v>4.04366643</v>
      </c>
      <c r="G65" s="7">
        <v>65</v>
      </c>
      <c r="H65" s="10">
        <v>73.900000000000006</v>
      </c>
      <c r="I65" s="10">
        <v>15.8</v>
      </c>
      <c r="J65">
        <f t="shared" si="5"/>
        <v>-1.6407816674299818</v>
      </c>
      <c r="K65">
        <f t="shared" si="6"/>
        <v>-1.4347689932811303</v>
      </c>
      <c r="L65">
        <f t="shared" si="7"/>
        <v>1.5130538991134859</v>
      </c>
      <c r="M65">
        <f t="shared" si="8"/>
        <v>-0.2541833147479659</v>
      </c>
      <c r="N65">
        <f t="shared" si="9"/>
        <v>0.74388593470020814</v>
      </c>
      <c r="O65">
        <f t="shared" si="10"/>
        <v>0.40642146400754464</v>
      </c>
      <c r="P65">
        <f t="shared" si="11"/>
        <v>-0.45712712063004479</v>
      </c>
      <c r="Q65">
        <f t="shared" si="12"/>
        <v>4.3348563486233918</v>
      </c>
      <c r="R65">
        <f t="shared" si="13"/>
        <v>33.356414686420408</v>
      </c>
      <c r="S65">
        <f t="shared" si="14"/>
        <v>10.821954733684489</v>
      </c>
      <c r="T65">
        <f t="shared" si="15"/>
        <v>4.3348563486233918</v>
      </c>
      <c r="U65">
        <f t="shared" si="16"/>
        <v>1</v>
      </c>
    </row>
    <row r="66" spans="1:21" x14ac:dyDescent="0.2">
      <c r="A66">
        <v>52</v>
      </c>
      <c r="B66" t="s">
        <v>51</v>
      </c>
      <c r="C66" s="2">
        <v>86.585365853658502</v>
      </c>
      <c r="D66" s="2">
        <v>59.633027522935798</v>
      </c>
      <c r="E66" s="2">
        <v>18.589743590000001</v>
      </c>
      <c r="F66" s="2">
        <v>5.0626372210000001</v>
      </c>
      <c r="G66" s="7">
        <v>66</v>
      </c>
      <c r="H66" s="10">
        <v>69.7</v>
      </c>
      <c r="I66" s="10">
        <v>19.600000000000001</v>
      </c>
      <c r="J66">
        <f t="shared" si="5"/>
        <v>-0.31100627307072665</v>
      </c>
      <c r="K66">
        <f t="shared" si="6"/>
        <v>0.3022866849553984</v>
      </c>
      <c r="L66">
        <f t="shared" si="7"/>
        <v>0.16974880768235059</v>
      </c>
      <c r="M66">
        <f t="shared" si="8"/>
        <v>-0.10478010240896303</v>
      </c>
      <c r="N66">
        <f t="shared" si="9"/>
        <v>0.81128910835508694</v>
      </c>
      <c r="O66">
        <f t="shared" si="10"/>
        <v>0.27469232385636888</v>
      </c>
      <c r="P66">
        <f t="shared" si="11"/>
        <v>-0.3139752353862939</v>
      </c>
      <c r="Q66">
        <f t="shared" si="12"/>
        <v>1.7669395950866207</v>
      </c>
      <c r="R66">
        <f t="shared" si="13"/>
        <v>14.294576627705235</v>
      </c>
      <c r="S66">
        <f t="shared" si="14"/>
        <v>6.4085932657984452</v>
      </c>
      <c r="T66">
        <f t="shared" si="15"/>
        <v>1.7669395950866207</v>
      </c>
      <c r="U66">
        <f t="shared" si="16"/>
        <v>1</v>
      </c>
    </row>
    <row r="67" spans="1:21" x14ac:dyDescent="0.2">
      <c r="A67">
        <v>53</v>
      </c>
      <c r="B67" t="s">
        <v>52</v>
      </c>
      <c r="C67" s="2">
        <v>77.931034482758605</v>
      </c>
      <c r="D67" s="2">
        <v>49.740932642487003</v>
      </c>
      <c r="E67" s="2">
        <v>41.685267860000003</v>
      </c>
      <c r="F67" s="2">
        <v>0.94522019329999996</v>
      </c>
      <c r="G67" s="7">
        <v>71</v>
      </c>
      <c r="H67" s="10">
        <v>91.9</v>
      </c>
      <c r="I67" s="10">
        <v>4.5999999999999996</v>
      </c>
      <c r="J67">
        <f t="shared" si="5"/>
        <v>-2.0341116072491214</v>
      </c>
      <c r="K67">
        <f t="shared" si="6"/>
        <v>-0.92912372727808468</v>
      </c>
      <c r="L67">
        <f t="shared" si="7"/>
        <v>2.227189960972765</v>
      </c>
      <c r="M67">
        <f t="shared" si="8"/>
        <v>-0.70848271676357721</v>
      </c>
      <c r="N67">
        <f t="shared" si="9"/>
        <v>1.1483049766294811</v>
      </c>
      <c r="O67">
        <f t="shared" si="10"/>
        <v>0.97097492179829747</v>
      </c>
      <c r="P67">
        <f t="shared" si="11"/>
        <v>-0.87904846661162639</v>
      </c>
      <c r="Q67">
        <f t="shared" si="12"/>
        <v>7.3833721858655199</v>
      </c>
      <c r="R67">
        <f t="shared" si="13"/>
        <v>42.720369834576296</v>
      </c>
      <c r="S67">
        <f t="shared" si="14"/>
        <v>17.486409234308887</v>
      </c>
      <c r="T67">
        <f t="shared" si="15"/>
        <v>7.3833721858655199</v>
      </c>
      <c r="U67">
        <f t="shared" si="16"/>
        <v>1</v>
      </c>
    </row>
    <row r="68" spans="1:21" x14ac:dyDescent="0.2">
      <c r="A68">
        <v>54</v>
      </c>
      <c r="B68" t="s">
        <v>53</v>
      </c>
      <c r="C68" s="2">
        <v>92.424242424242394</v>
      </c>
      <c r="D68" s="2">
        <v>59.756097560975597</v>
      </c>
      <c r="E68" s="2">
        <v>25.32299742</v>
      </c>
      <c r="F68" s="2">
        <v>5.8176362729999997</v>
      </c>
      <c r="G68" s="7">
        <v>87</v>
      </c>
      <c r="H68" s="10">
        <v>55.7</v>
      </c>
      <c r="I68" s="10">
        <v>31.2</v>
      </c>
      <c r="J68">
        <f t="shared" si="5"/>
        <v>0.85153291490309735</v>
      </c>
      <c r="K68">
        <f t="shared" si="6"/>
        <v>0.31760697131614785</v>
      </c>
      <c r="L68">
        <f t="shared" si="7"/>
        <v>0.76957383713132688</v>
      </c>
      <c r="M68">
        <f t="shared" si="8"/>
        <v>5.9191292844229786E-3</v>
      </c>
      <c r="N68">
        <f t="shared" si="9"/>
        <v>2.2267557551075421</v>
      </c>
      <c r="O68">
        <f t="shared" si="10"/>
        <v>-0.16440480998088333</v>
      </c>
      <c r="P68">
        <f t="shared" si="11"/>
        <v>0.12301473009462965</v>
      </c>
      <c r="Q68">
        <f t="shared" si="12"/>
        <v>7.9967073884976827</v>
      </c>
      <c r="R68">
        <f t="shared" si="13"/>
        <v>20.60400847156982</v>
      </c>
      <c r="S68">
        <f t="shared" si="14"/>
        <v>7.1321438070423087</v>
      </c>
      <c r="T68">
        <f t="shared" si="15"/>
        <v>7.1321438070423087</v>
      </c>
      <c r="U68">
        <f t="shared" si="16"/>
        <v>3</v>
      </c>
    </row>
    <row r="69" spans="1:21" x14ac:dyDescent="0.2">
      <c r="A69">
        <v>55</v>
      </c>
      <c r="B69" t="s">
        <v>54</v>
      </c>
      <c r="C69" s="2">
        <v>91.129032258064498</v>
      </c>
      <c r="D69" s="2">
        <v>50.806451612903203</v>
      </c>
      <c r="E69" s="2">
        <v>24.04632153</v>
      </c>
      <c r="F69" s="2">
        <v>17.857708760000001</v>
      </c>
      <c r="G69" s="7">
        <v>59</v>
      </c>
      <c r="H69" s="10">
        <v>64.8</v>
      </c>
      <c r="I69" s="10">
        <v>13</v>
      </c>
      <c r="J69">
        <f t="shared" si="5"/>
        <v>0.59365238657856767</v>
      </c>
      <c r="K69">
        <f t="shared" si="6"/>
        <v>-0.7964833542873152</v>
      </c>
      <c r="L69">
        <f t="shared" si="7"/>
        <v>0.65584247148696229</v>
      </c>
      <c r="M69">
        <f t="shared" si="8"/>
        <v>1.771254821180863</v>
      </c>
      <c r="N69">
        <f t="shared" si="9"/>
        <v>0.33946689277093528</v>
      </c>
      <c r="O69">
        <f t="shared" si="10"/>
        <v>0.12100832701333043</v>
      </c>
      <c r="P69">
        <f t="shared" si="11"/>
        <v>-0.56260745712544014</v>
      </c>
      <c r="Q69">
        <f t="shared" si="12"/>
        <v>6.6854230921290005</v>
      </c>
      <c r="R69">
        <f t="shared" si="13"/>
        <v>21.574924146802466</v>
      </c>
      <c r="S69">
        <f t="shared" si="14"/>
        <v>0.44550417657910091</v>
      </c>
      <c r="T69">
        <f t="shared" si="15"/>
        <v>0.44550417657910091</v>
      </c>
      <c r="U69">
        <f t="shared" si="16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36DA-A7BF-B94B-AB45-B99ED7C6BC15}">
  <dimension ref="A1:D8"/>
  <sheetViews>
    <sheetView tabSelected="1" workbookViewId="0">
      <selection activeCell="B10" sqref="B10"/>
    </sheetView>
  </sheetViews>
  <sheetFormatPr baseColWidth="10" defaultRowHeight="16" x14ac:dyDescent="0.2"/>
  <cols>
    <col min="1" max="1" width="25.1640625" customWidth="1"/>
  </cols>
  <sheetData>
    <row r="1" spans="1:4" x14ac:dyDescent="0.2">
      <c r="B1" t="s">
        <v>88</v>
      </c>
      <c r="C1" t="s">
        <v>89</v>
      </c>
      <c r="D1" t="s">
        <v>90</v>
      </c>
    </row>
    <row r="2" spans="1:4" x14ac:dyDescent="0.2">
      <c r="A2" s="10" t="s">
        <v>70</v>
      </c>
      <c r="B2" s="10">
        <v>-0.4</v>
      </c>
      <c r="C2" s="10">
        <v>0.9</v>
      </c>
      <c r="D2" s="10">
        <v>0.5</v>
      </c>
    </row>
    <row r="3" spans="1:4" x14ac:dyDescent="0.2">
      <c r="A3" s="10" t="s">
        <v>71</v>
      </c>
      <c r="B3" s="10">
        <v>-0.7</v>
      </c>
      <c r="C3" s="10">
        <v>1.7</v>
      </c>
      <c r="D3" s="10">
        <v>-0.8</v>
      </c>
    </row>
    <row r="4" spans="1:4" x14ac:dyDescent="0.2">
      <c r="A4" s="10" t="s">
        <v>91</v>
      </c>
      <c r="B4" s="10">
        <v>0.2</v>
      </c>
      <c r="C4" s="10">
        <v>-1.3</v>
      </c>
      <c r="D4" s="10">
        <v>0.6</v>
      </c>
    </row>
    <row r="5" spans="1:4" x14ac:dyDescent="0.2">
      <c r="A5" s="10" t="s">
        <v>87</v>
      </c>
      <c r="B5" s="10">
        <v>-0.4</v>
      </c>
      <c r="C5" s="10">
        <v>-0.2</v>
      </c>
      <c r="D5" s="10">
        <v>1.9</v>
      </c>
    </row>
    <row r="6" spans="1:4" x14ac:dyDescent="0.2">
      <c r="A6" s="10" t="s">
        <v>79</v>
      </c>
      <c r="B6" s="10">
        <v>0.5</v>
      </c>
      <c r="C6" s="10">
        <v>-1.3</v>
      </c>
      <c r="D6" s="10">
        <v>0.9</v>
      </c>
    </row>
    <row r="7" spans="1:4" x14ac:dyDescent="0.2">
      <c r="A7" s="10" t="s">
        <v>78</v>
      </c>
      <c r="B7" s="10">
        <v>0.9</v>
      </c>
      <c r="C7" s="10">
        <v>-1</v>
      </c>
      <c r="D7" s="10">
        <v>-0.1</v>
      </c>
    </row>
    <row r="8" spans="1:4" x14ac:dyDescent="0.2">
      <c r="A8" s="10" t="s">
        <v>86</v>
      </c>
      <c r="B8" s="10">
        <v>-0.8</v>
      </c>
      <c r="C8" s="10">
        <v>1.3</v>
      </c>
      <c r="D8" s="10">
        <v>-0.3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A8FFA1C0F4CF47A8BA4A418C1929A7" ma:contentTypeVersion="2" ma:contentTypeDescription="Create a new document." ma:contentTypeScope="" ma:versionID="7f5ee31a4dcbc0cfc65f3b75dfe07b58">
  <xsd:schema xmlns:xsd="http://www.w3.org/2001/XMLSchema" xmlns:xs="http://www.w3.org/2001/XMLSchema" xmlns:p="http://schemas.microsoft.com/office/2006/metadata/properties" xmlns:ns2="6c29a2e1-86d8-4b3f-8e24-ed7c944281e8" targetNamespace="http://schemas.microsoft.com/office/2006/metadata/properties" ma:root="true" ma:fieldsID="ce276ac0794d3273d356b97c196a3416" ns2:_="">
    <xsd:import namespace="6c29a2e1-86d8-4b3f-8e24-ed7c944281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29a2e1-86d8-4b3f-8e24-ed7c944281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CAC4C0-E3EF-4DAB-854D-D4725F656F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29a2e1-86d8-4b3f-8e24-ed7c94428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ED9A11E-C853-48D1-93F7-EFF8024E422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6576AFA-345B-4DAD-A859-5C2A389AEB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Cluster Analysis</vt:lpstr>
      <vt:lpstr>Visualization</vt:lpstr>
      <vt:lpstr>group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Powelson</dc:creator>
  <cp:lastModifiedBy>Shannon Powelson</cp:lastModifiedBy>
  <dcterms:created xsi:type="dcterms:W3CDTF">2021-03-17T02:56:57Z</dcterms:created>
  <dcterms:modified xsi:type="dcterms:W3CDTF">2021-03-24T05:43:15Z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0x01010052A8FFA1C0F4CF47A8BA4A418C1929A7</vt:lpwstr>
  </property>
</Properties>
</file>