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nnonpowelson/Downloads/"/>
    </mc:Choice>
  </mc:AlternateContent>
  <xr:revisionPtr revIDLastSave="0" documentId="8_{126782A5-36DC-F940-8774-8A6988E12E3A}" xr6:coauthVersionLast="45" xr6:coauthVersionMax="45" xr10:uidLastSave="{00000000-0000-0000-0000-000000000000}"/>
  <bookViews>
    <workbookView xWindow="0" yWindow="460" windowWidth="27180" windowHeight="15400" xr2:uid="{32AEF5D9-48E3-044D-8A44-2E72D7C5E47B}"/>
  </bookViews>
  <sheets>
    <sheet name="Graphs" sheetId="14" r:id="rId1"/>
    <sheet name="MLR" sheetId="17" r:id="rId2"/>
    <sheet name="R-squared analysis" sheetId="16" r:id="rId3"/>
    <sheet name="Predominant Race Data" sheetId="23" r:id="rId4"/>
    <sheet name="SLR - Black" sheetId="21" r:id="rId5"/>
    <sheet name="SLR - White" sheetId="22" r:id="rId6"/>
    <sheet name="LR Analysis - Black" sheetId="24" r:id="rId7"/>
    <sheet name="LR Analysis - White" sheetId="25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8" i="22" l="1"/>
  <c r="Q18" i="22" s="1"/>
  <c r="O18" i="22"/>
  <c r="O17" i="22"/>
  <c r="P17" i="22" s="1"/>
  <c r="Q17" i="22" s="1"/>
  <c r="P16" i="22"/>
  <c r="Q16" i="22" s="1"/>
  <c r="O16" i="22"/>
  <c r="O15" i="22"/>
  <c r="P15" i="22" s="1"/>
  <c r="Q15" i="22" s="1"/>
  <c r="P14" i="22"/>
  <c r="Q14" i="22" s="1"/>
  <c r="O14" i="22"/>
  <c r="O13" i="22"/>
  <c r="P13" i="22" s="1"/>
  <c r="Q13" i="22" s="1"/>
  <c r="P12" i="22"/>
  <c r="Q12" i="22" s="1"/>
  <c r="O12" i="22"/>
  <c r="O11" i="22"/>
  <c r="P11" i="22" s="1"/>
  <c r="Q11" i="22" s="1"/>
  <c r="P10" i="22"/>
  <c r="Q10" i="22" s="1"/>
  <c r="O10" i="22"/>
  <c r="O9" i="22"/>
  <c r="P9" i="22" s="1"/>
  <c r="Q9" i="22" s="1"/>
  <c r="P8" i="22"/>
  <c r="Q8" i="22" s="1"/>
  <c r="O8" i="22"/>
  <c r="O7" i="22"/>
  <c r="P7" i="22" s="1"/>
  <c r="Q7" i="22" s="1"/>
  <c r="P6" i="22"/>
  <c r="Q6" i="22" s="1"/>
  <c r="O6" i="22"/>
  <c r="O5" i="22"/>
  <c r="P5" i="22" s="1"/>
  <c r="Q5" i="22" s="1"/>
  <c r="P4" i="22"/>
  <c r="Q4" i="22" s="1"/>
  <c r="O4" i="22"/>
  <c r="O3" i="22"/>
  <c r="P3" i="22" s="1"/>
  <c r="Q3" i="22" s="1"/>
  <c r="P2" i="22"/>
  <c r="Q2" i="22" s="1"/>
  <c r="O2" i="22"/>
  <c r="O39" i="21"/>
  <c r="P39" i="21" s="1"/>
  <c r="Q39" i="21" s="1"/>
  <c r="O38" i="21"/>
  <c r="P38" i="21" s="1"/>
  <c r="Q38" i="21" s="1"/>
  <c r="P37" i="21"/>
  <c r="Q37" i="21" s="1"/>
  <c r="O37" i="21"/>
  <c r="O36" i="21"/>
  <c r="P36" i="21" s="1"/>
  <c r="Q36" i="21" s="1"/>
  <c r="O35" i="21"/>
  <c r="P35" i="21" s="1"/>
  <c r="Q35" i="21" s="1"/>
  <c r="O34" i="21"/>
  <c r="P34" i="21" s="1"/>
  <c r="Q34" i="21" s="1"/>
  <c r="P33" i="21"/>
  <c r="Q33" i="21" s="1"/>
  <c r="O33" i="21"/>
  <c r="O32" i="21"/>
  <c r="P32" i="21" s="1"/>
  <c r="Q32" i="21" s="1"/>
  <c r="O31" i="21"/>
  <c r="P31" i="21" s="1"/>
  <c r="Q31" i="21" s="1"/>
  <c r="O30" i="21"/>
  <c r="P30" i="21" s="1"/>
  <c r="Q30" i="21" s="1"/>
  <c r="P29" i="21"/>
  <c r="Q29" i="21" s="1"/>
  <c r="O29" i="21"/>
  <c r="O28" i="21"/>
  <c r="P28" i="21" s="1"/>
  <c r="Q28" i="21" s="1"/>
  <c r="O27" i="21"/>
  <c r="P27" i="21" s="1"/>
  <c r="Q27" i="21" s="1"/>
  <c r="O26" i="21"/>
  <c r="P26" i="21" s="1"/>
  <c r="Q26" i="21" s="1"/>
  <c r="P25" i="21"/>
  <c r="Q25" i="21" s="1"/>
  <c r="O25" i="21"/>
  <c r="O24" i="21"/>
  <c r="P24" i="21" s="1"/>
  <c r="Q24" i="21" s="1"/>
  <c r="O23" i="21"/>
  <c r="P23" i="21" s="1"/>
  <c r="Q23" i="21" s="1"/>
  <c r="O22" i="21"/>
  <c r="P22" i="21" s="1"/>
  <c r="Q22" i="21" s="1"/>
  <c r="P21" i="21"/>
  <c r="Q21" i="21" s="1"/>
  <c r="O21" i="21"/>
  <c r="O20" i="21"/>
  <c r="P20" i="21" s="1"/>
  <c r="Q20" i="21" s="1"/>
  <c r="O19" i="21"/>
  <c r="P19" i="21" s="1"/>
  <c r="Q19" i="21" s="1"/>
  <c r="O18" i="21"/>
  <c r="P18" i="21" s="1"/>
  <c r="Q18" i="21" s="1"/>
  <c r="P17" i="21"/>
  <c r="Q17" i="21" s="1"/>
  <c r="O17" i="21"/>
  <c r="O16" i="21"/>
  <c r="P16" i="21" s="1"/>
  <c r="Q16" i="21" s="1"/>
  <c r="O15" i="21"/>
  <c r="P15" i="21" s="1"/>
  <c r="Q15" i="21" s="1"/>
  <c r="O14" i="21"/>
  <c r="P14" i="21" s="1"/>
  <c r="Q14" i="21" s="1"/>
  <c r="P13" i="21"/>
  <c r="Q13" i="21" s="1"/>
  <c r="O13" i="21"/>
  <c r="O12" i="21"/>
  <c r="P12" i="21" s="1"/>
  <c r="Q12" i="21" s="1"/>
  <c r="O11" i="21"/>
  <c r="P11" i="21" s="1"/>
  <c r="Q11" i="21" s="1"/>
  <c r="O10" i="21"/>
  <c r="P10" i="21" s="1"/>
  <c r="Q10" i="21" s="1"/>
  <c r="P9" i="21"/>
  <c r="Q9" i="21" s="1"/>
  <c r="O9" i="21"/>
  <c r="O8" i="21"/>
  <c r="P8" i="21" s="1"/>
  <c r="Q8" i="21" s="1"/>
  <c r="O7" i="21"/>
  <c r="P7" i="21" s="1"/>
  <c r="Q7" i="21" s="1"/>
  <c r="O6" i="21"/>
  <c r="P6" i="21" s="1"/>
  <c r="Q6" i="21" s="1"/>
  <c r="P5" i="21"/>
  <c r="Q5" i="21" s="1"/>
  <c r="O5" i="21"/>
  <c r="O4" i="21"/>
  <c r="P4" i="21" s="1"/>
  <c r="Q4" i="21" s="1"/>
  <c r="O3" i="21"/>
  <c r="P3" i="21" s="1"/>
  <c r="Q3" i="21" s="1"/>
  <c r="O2" i="21"/>
  <c r="P2" i="21" s="1"/>
  <c r="Q2" i="21" s="1"/>
  <c r="O56" i="23"/>
  <c r="P56" i="23" s="1"/>
  <c r="Q56" i="23" s="1"/>
  <c r="O55" i="23"/>
  <c r="P55" i="23" s="1"/>
  <c r="Q55" i="23" s="1"/>
  <c r="P54" i="23"/>
  <c r="Q54" i="23" s="1"/>
  <c r="O54" i="23"/>
  <c r="O53" i="23"/>
  <c r="P53" i="23" s="1"/>
  <c r="Q53" i="23" s="1"/>
  <c r="P52" i="23"/>
  <c r="Q52" i="23" s="1"/>
  <c r="O52" i="23"/>
  <c r="O51" i="23"/>
  <c r="P51" i="23" s="1"/>
  <c r="Q51" i="23" s="1"/>
  <c r="P50" i="23"/>
  <c r="Q50" i="23" s="1"/>
  <c r="O50" i="23"/>
  <c r="O49" i="23"/>
  <c r="P49" i="23" s="1"/>
  <c r="Q49" i="23" s="1"/>
  <c r="P48" i="23"/>
  <c r="Q48" i="23" s="1"/>
  <c r="O48" i="23"/>
  <c r="O47" i="23"/>
  <c r="P47" i="23" s="1"/>
  <c r="Q47" i="23" s="1"/>
  <c r="P46" i="23"/>
  <c r="Q46" i="23" s="1"/>
  <c r="O46" i="23"/>
  <c r="O45" i="23"/>
  <c r="P45" i="23" s="1"/>
  <c r="Q45" i="23" s="1"/>
  <c r="P44" i="23"/>
  <c r="Q44" i="23" s="1"/>
  <c r="O44" i="23"/>
  <c r="O43" i="23"/>
  <c r="P43" i="23" s="1"/>
  <c r="Q43" i="23" s="1"/>
  <c r="P42" i="23"/>
  <c r="Q42" i="23" s="1"/>
  <c r="O42" i="23"/>
  <c r="O41" i="23"/>
  <c r="P41" i="23" s="1"/>
  <c r="Q41" i="23" s="1"/>
  <c r="P40" i="23"/>
  <c r="Q40" i="23" s="1"/>
  <c r="O40" i="23"/>
  <c r="O39" i="23"/>
  <c r="P39" i="23" s="1"/>
  <c r="Q39" i="23" s="1"/>
  <c r="P38" i="23"/>
  <c r="Q38" i="23" s="1"/>
  <c r="O38" i="23"/>
  <c r="O37" i="23"/>
  <c r="P37" i="23" s="1"/>
  <c r="Q37" i="23" s="1"/>
  <c r="P36" i="23"/>
  <c r="Q36" i="23" s="1"/>
  <c r="O36" i="23"/>
  <c r="O35" i="23"/>
  <c r="P35" i="23" s="1"/>
  <c r="Q35" i="23" s="1"/>
  <c r="P34" i="23"/>
  <c r="Q34" i="23" s="1"/>
  <c r="O34" i="23"/>
  <c r="O33" i="23"/>
  <c r="P33" i="23" s="1"/>
  <c r="Q33" i="23" s="1"/>
  <c r="P32" i="23"/>
  <c r="Q32" i="23" s="1"/>
  <c r="O32" i="23"/>
  <c r="O31" i="23"/>
  <c r="P31" i="23" s="1"/>
  <c r="Q31" i="23" s="1"/>
  <c r="P30" i="23"/>
  <c r="Q30" i="23" s="1"/>
  <c r="O30" i="23"/>
  <c r="O29" i="23"/>
  <c r="P29" i="23" s="1"/>
  <c r="Q29" i="23" s="1"/>
  <c r="P28" i="23"/>
  <c r="Q28" i="23" s="1"/>
  <c r="O28" i="23"/>
  <c r="O27" i="23"/>
  <c r="P27" i="23" s="1"/>
  <c r="Q27" i="23" s="1"/>
  <c r="P26" i="23"/>
  <c r="Q26" i="23" s="1"/>
  <c r="O26" i="23"/>
  <c r="O25" i="23"/>
  <c r="P25" i="23" s="1"/>
  <c r="Q25" i="23" s="1"/>
  <c r="P24" i="23"/>
  <c r="Q24" i="23" s="1"/>
  <c r="O24" i="23"/>
  <c r="O23" i="23"/>
  <c r="P23" i="23" s="1"/>
  <c r="Q23" i="23" s="1"/>
  <c r="P22" i="23"/>
  <c r="Q22" i="23" s="1"/>
  <c r="O22" i="23"/>
  <c r="O21" i="23"/>
  <c r="P21" i="23" s="1"/>
  <c r="Q21" i="23" s="1"/>
  <c r="P20" i="23"/>
  <c r="Q20" i="23" s="1"/>
  <c r="O20" i="23"/>
  <c r="O19" i="23"/>
  <c r="P19" i="23" s="1"/>
  <c r="Q19" i="23" s="1"/>
  <c r="P18" i="23"/>
  <c r="Q18" i="23" s="1"/>
  <c r="O18" i="23"/>
  <c r="O17" i="23"/>
  <c r="P17" i="23" s="1"/>
  <c r="Q17" i="23" s="1"/>
  <c r="P16" i="23"/>
  <c r="Q16" i="23" s="1"/>
  <c r="O16" i="23"/>
  <c r="O15" i="23"/>
  <c r="P15" i="23" s="1"/>
  <c r="Q15" i="23" s="1"/>
  <c r="P14" i="23"/>
  <c r="Q14" i="23" s="1"/>
  <c r="O14" i="23"/>
  <c r="O13" i="23"/>
  <c r="P13" i="23" s="1"/>
  <c r="Q13" i="23" s="1"/>
  <c r="P12" i="23"/>
  <c r="Q12" i="23" s="1"/>
  <c r="O12" i="23"/>
  <c r="O11" i="23"/>
  <c r="P11" i="23" s="1"/>
  <c r="Q11" i="23" s="1"/>
  <c r="P10" i="23"/>
  <c r="Q10" i="23" s="1"/>
  <c r="O10" i="23"/>
  <c r="O9" i="23"/>
  <c r="P9" i="23" s="1"/>
  <c r="Q9" i="23" s="1"/>
  <c r="P8" i="23"/>
  <c r="Q8" i="23" s="1"/>
  <c r="O8" i="23"/>
  <c r="O7" i="23"/>
  <c r="P7" i="23" s="1"/>
  <c r="Q7" i="23" s="1"/>
  <c r="P6" i="23"/>
  <c r="Q6" i="23" s="1"/>
  <c r="O6" i="23"/>
  <c r="O5" i="23"/>
  <c r="P5" i="23" s="1"/>
  <c r="Q5" i="23" s="1"/>
  <c r="P4" i="23"/>
  <c r="Q4" i="23" s="1"/>
  <c r="O4" i="23"/>
  <c r="O3" i="23"/>
  <c r="P3" i="23" s="1"/>
  <c r="Q3" i="23" s="1"/>
  <c r="P2" i="23"/>
  <c r="Q2" i="23" s="1"/>
  <c r="O2" i="23"/>
  <c r="O12" i="16" l="1"/>
  <c r="P12" i="16"/>
  <c r="Q12" i="16"/>
  <c r="R12" i="16"/>
  <c r="S12" i="16"/>
  <c r="T12" i="16"/>
  <c r="O13" i="16"/>
  <c r="P13" i="16"/>
  <c r="Q13" i="16"/>
  <c r="R13" i="16"/>
  <c r="S13" i="16"/>
  <c r="T13" i="16"/>
  <c r="O14" i="16"/>
  <c r="P14" i="16"/>
  <c r="Q14" i="16"/>
  <c r="R14" i="16"/>
  <c r="S14" i="16"/>
  <c r="T14" i="16"/>
  <c r="O7" i="16"/>
  <c r="P7" i="16"/>
  <c r="Q7" i="16"/>
  <c r="R7" i="16"/>
  <c r="S7" i="16"/>
  <c r="T7" i="16"/>
  <c r="O8" i="16"/>
  <c r="P8" i="16"/>
  <c r="Q8" i="16"/>
  <c r="R8" i="16"/>
  <c r="S8" i="16"/>
  <c r="T8" i="16"/>
  <c r="O9" i="16"/>
  <c r="P9" i="16"/>
  <c r="Q9" i="16"/>
  <c r="R9" i="16"/>
  <c r="S9" i="16"/>
  <c r="T9" i="16"/>
  <c r="O2" i="16"/>
  <c r="P2" i="16"/>
  <c r="Q2" i="16"/>
  <c r="R2" i="16"/>
  <c r="S2" i="16"/>
  <c r="T2" i="16"/>
  <c r="O3" i="16"/>
  <c r="P3" i="16"/>
  <c r="Q3" i="16"/>
  <c r="R3" i="16"/>
  <c r="S3" i="16"/>
  <c r="T3" i="16"/>
  <c r="O4" i="16"/>
  <c r="P4" i="16"/>
  <c r="Q4" i="16"/>
  <c r="R4" i="16"/>
  <c r="S4" i="16"/>
  <c r="T4" i="16"/>
  <c r="N14" i="16"/>
  <c r="N13" i="16"/>
  <c r="N12" i="16"/>
  <c r="N9" i="16"/>
  <c r="N8" i="16"/>
  <c r="N7" i="16"/>
  <c r="N2" i="16"/>
  <c r="N4" i="16"/>
  <c r="N3" i="16"/>
  <c r="P56" i="14"/>
  <c r="P55" i="14"/>
  <c r="P54" i="14"/>
  <c r="P53" i="14"/>
  <c r="P52" i="14"/>
  <c r="P51" i="14"/>
  <c r="P50" i="14"/>
  <c r="P11" i="14"/>
  <c r="P49" i="14"/>
  <c r="P48" i="14"/>
  <c r="P47" i="14"/>
  <c r="P46" i="14"/>
  <c r="P24" i="14"/>
  <c r="P23" i="14"/>
  <c r="P45" i="14"/>
  <c r="P22" i="14"/>
  <c r="P10" i="14"/>
  <c r="P9" i="14"/>
  <c r="P21" i="14"/>
  <c r="P44" i="14"/>
  <c r="P8" i="14"/>
  <c r="P7" i="14"/>
  <c r="P43" i="14"/>
  <c r="P42" i="14"/>
  <c r="P20" i="14"/>
  <c r="P6" i="14"/>
  <c r="P41" i="14"/>
  <c r="P19" i="14"/>
  <c r="P18" i="14"/>
  <c r="P40" i="14"/>
  <c r="P17" i="14"/>
  <c r="P39" i="14"/>
  <c r="P38" i="14"/>
  <c r="P5" i="14"/>
  <c r="P37" i="14"/>
  <c r="P36" i="14"/>
  <c r="P16" i="14"/>
  <c r="P35" i="14"/>
  <c r="P34" i="14"/>
  <c r="P4" i="14"/>
  <c r="P33" i="14"/>
  <c r="P15" i="14"/>
  <c r="P32" i="14"/>
  <c r="P14" i="14"/>
  <c r="P3" i="14"/>
  <c r="P31" i="14"/>
  <c r="P30" i="14"/>
  <c r="P13" i="14"/>
  <c r="P29" i="14"/>
  <c r="P28" i="14"/>
  <c r="P2" i="14"/>
  <c r="P27" i="14"/>
  <c r="P26" i="14"/>
  <c r="P12" i="14"/>
  <c r="P25" i="14"/>
</calcChain>
</file>

<file path=xl/sharedStrings.xml><?xml version="1.0" encoding="utf-8"?>
<sst xmlns="http://schemas.openxmlformats.org/spreadsheetml/2006/main" count="474" uniqueCount="100">
  <si>
    <t>Allendale/Irvington/S. Hilton</t>
  </si>
  <si>
    <t>Beechfield/Ten Hills/West Hills</t>
  </si>
  <si>
    <t>Belair-Edison</t>
  </si>
  <si>
    <t>Brooklyn/Curtis Bay/Hawkins Point</t>
  </si>
  <si>
    <t>Canton</t>
  </si>
  <si>
    <t>Cedonia/Frankford</t>
  </si>
  <si>
    <t>Cherry Hill</t>
  </si>
  <si>
    <t>Chinquapin Park/Belvedere</t>
  </si>
  <si>
    <t>Claremont/Armistead</t>
  </si>
  <si>
    <t>Clifton-Berea</t>
  </si>
  <si>
    <t>Cross-Country/Cheswolde</t>
  </si>
  <si>
    <t>Dickeyville/Franklintown</t>
  </si>
  <si>
    <t>Dorchester/Ashburton</t>
  </si>
  <si>
    <t>Downtown/Seton Hill</t>
  </si>
  <si>
    <t>Edmondson Village</t>
  </si>
  <si>
    <t>Fells Point</t>
  </si>
  <si>
    <t>Forest Park/Walbrook</t>
  </si>
  <si>
    <t>Glen-Fallstaff</t>
  </si>
  <si>
    <t>Greater Charles Village/Barclay</t>
  </si>
  <si>
    <t>Greater Govans</t>
  </si>
  <si>
    <t>Greater Mondawmin</t>
  </si>
  <si>
    <t>Greater Roland Park/Poplar Hill</t>
  </si>
  <si>
    <t>Greater Rosemont</t>
  </si>
  <si>
    <t>Greenmount East</t>
  </si>
  <si>
    <t>Hamilton</t>
  </si>
  <si>
    <t>Harbor East/Little Italy</t>
  </si>
  <si>
    <t>Harford/Echodale</t>
  </si>
  <si>
    <t>Highlandtown</t>
  </si>
  <si>
    <t>Howard Park/West Arlington</t>
  </si>
  <si>
    <t>Inner Harbor/Federal Hill</t>
  </si>
  <si>
    <t>Lauraville</t>
  </si>
  <si>
    <t>Loch Raven</t>
  </si>
  <si>
    <t>Madison/East End</t>
  </si>
  <si>
    <t>Medfield/Hampden/Woodberry/Remington</t>
  </si>
  <si>
    <t>Midtown</t>
  </si>
  <si>
    <t>Midway/Coldstream</t>
  </si>
  <si>
    <t>Morrell Park/Violetville</t>
  </si>
  <si>
    <t>Mount Washington/Coldspring</t>
  </si>
  <si>
    <t>North Baltimore/Guilford/Homeland</t>
  </si>
  <si>
    <t>Northwood</t>
  </si>
  <si>
    <t>Oldtown/Middle East</t>
  </si>
  <si>
    <t>Orangeville/East Highlandtown</t>
  </si>
  <si>
    <t>Patterson Park North &amp; East</t>
  </si>
  <si>
    <t>Penn North/Reservoir Hill</t>
  </si>
  <si>
    <t>Pimlico/Arlington/Hilltop</t>
  </si>
  <si>
    <t>Poppleton/The Terraces/Hollins Market</t>
  </si>
  <si>
    <t>Sandtown-Winchester/Harlem Park</t>
  </si>
  <si>
    <t>South Baltimore</t>
  </si>
  <si>
    <t>Southeastern</t>
  </si>
  <si>
    <t>Southern Park Heights</t>
  </si>
  <si>
    <t>Southwest Baltimore</t>
  </si>
  <si>
    <t>The Waverlies</t>
  </si>
  <si>
    <t>Upton/Druid Heights</t>
  </si>
  <si>
    <t>Washington Village/Pigtown</t>
  </si>
  <si>
    <t>Westport/Mount Winans/Lakeland</t>
  </si>
  <si>
    <t>Life Expectancy</t>
  </si>
  <si>
    <t>% of Babies born with Satisfactory Birthweight</t>
  </si>
  <si>
    <t>Neighborhood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</si>
  <si>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</si>
  <si>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</si>
  <si>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</si>
  <si>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</si>
  <si>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</si>
  <si>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</si>
  <si>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</si>
  <si>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</si>
  <si>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</si>
  <si>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</si>
  <si>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</si>
  <si>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</si>
  <si>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</si>
  <si>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</si>
  <si>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</si>
  <si>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</si>
  <si>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</si>
  <si>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</si>
  <si>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</si>
  <si>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</si>
  <si>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</si>
  <si>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</si>
  <si>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</si>
  <si>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</si>
  <si>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Percent Births with Prenatal Care</t>
  </si>
  <si>
    <t>Household Poverty Rate</t>
  </si>
  <si>
    <t>Racial Diversity Index</t>
  </si>
  <si>
    <t>Percent White</t>
  </si>
  <si>
    <t>Percent Hispanic</t>
  </si>
  <si>
    <t>Percent Black</t>
  </si>
  <si>
    <t>Percent Other</t>
  </si>
  <si>
    <t>Property Crime</t>
  </si>
  <si>
    <t>Violent Crime</t>
  </si>
  <si>
    <t>Infant Mortality</t>
  </si>
  <si>
    <t>Domestic Violence</t>
  </si>
  <si>
    <t>Cluster</t>
  </si>
  <si>
    <t>Slope</t>
  </si>
  <si>
    <t>R-Squared</t>
  </si>
  <si>
    <t>Birthweight</t>
  </si>
  <si>
    <t>Most common race percentage</t>
  </si>
  <si>
    <t>Most common race (2=black, 1=white)</t>
  </si>
  <si>
    <t>Name of the most common 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</si>
</sst>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wrapText="1"/>
    </xf>
    <xf numFmtId="1" fontId="0" fillId="0" borderId="0" xfId="0" applyNumberFormat="1"/>
    <xf numFmtId="0" fontId="2" fillId="0" borderId="0" xfId="0" applyFont="1" applyAlignment="1">
      <alignment wrapText="1"/>
    </xf>
    <xf numFmtId="165" fontId="0" fillId="0" borderId="0" xfId="0" applyNumberFormat="1"/>
    <xf numFmtId="0" fontId="1" fillId="0" borderId="2" xfId="0" applyFont="1" applyBorder="1" applyAlignment="1">
      <alignment horizontal="centerContinuous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2" fillId="0" borderId="0" xfId="0" applyFont="1"/>
    <xf numFmtId="0" fontId="3" fillId="0" borderId="2" xfId="0" applyFont="1" applyBorder="1" applyAlignment="1">
      <alignment horizontal="centerContinuous"/>
    </xf>
    <xf numFmtId="0" fontId="2" fillId="0" borderId="1" xfId="0" applyFont="1" applyBorder="1"/>
    <xf numFmtId="0" fontId="3" fillId="0" borderId="2" xfId="0" applyFont="1" applyBorder="1" applyAlignment="1">
      <alignment horizontal="center"/>
    </xf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Domestic</a:t>
            </a:r>
            <a:r>
              <a:rPr lang="en-US" baseline="0"/>
              <a:t> Violence and Birth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234951881014874"/>
                  <c:y val="-0.312855424321959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Graphs!$O$2:$O$56</c:f>
              <c:numCache>
                <c:formatCode>0</c:formatCode>
                <c:ptCount val="55"/>
                <c:pt idx="0">
                  <c:v>35.802469135802397</c:v>
                </c:pt>
                <c:pt idx="1">
                  <c:v>20.638330520177899</c:v>
                </c:pt>
                <c:pt idx="2">
                  <c:v>48.6779511007854</c:v>
                </c:pt>
                <c:pt idx="3">
                  <c:v>28.466856445709599</c:v>
                </c:pt>
                <c:pt idx="4">
                  <c:v>41.540256709451498</c:v>
                </c:pt>
                <c:pt idx="5">
                  <c:v>30.595813204508801</c:v>
                </c:pt>
                <c:pt idx="6">
                  <c:v>23.368841544607101</c:v>
                </c:pt>
                <c:pt idx="7">
                  <c:v>35.410216718266199</c:v>
                </c:pt>
                <c:pt idx="8">
                  <c:v>23.591387998167601</c:v>
                </c:pt>
                <c:pt idx="9">
                  <c:v>39.182016859194498</c:v>
                </c:pt>
                <c:pt idx="10">
                  <c:v>42.400521852576603</c:v>
                </c:pt>
                <c:pt idx="11">
                  <c:v>47.318205260443499</c:v>
                </c:pt>
                <c:pt idx="12">
                  <c:v>45.354791514264797</c:v>
                </c:pt>
                <c:pt idx="13">
                  <c:v>81.290722928948099</c:v>
                </c:pt>
                <c:pt idx="14">
                  <c:v>46.9769995729363</c:v>
                </c:pt>
                <c:pt idx="15">
                  <c:v>46.531302876480503</c:v>
                </c:pt>
                <c:pt idx="16">
                  <c:v>46.855513985390999</c:v>
                </c:pt>
                <c:pt idx="17">
                  <c:v>56.551724137930997</c:v>
                </c:pt>
                <c:pt idx="18">
                  <c:v>44.243461256416502</c:v>
                </c:pt>
                <c:pt idx="19">
                  <c:v>51.539491298527402</c:v>
                </c:pt>
                <c:pt idx="20">
                  <c:v>39.055458751426997</c:v>
                </c:pt>
                <c:pt idx="21">
                  <c:v>60.453400503778298</c:v>
                </c:pt>
                <c:pt idx="22">
                  <c:v>57.598460375283501</c:v>
                </c:pt>
                <c:pt idx="23">
                  <c:v>60.985385706357498</c:v>
                </c:pt>
                <c:pt idx="24">
                  <c:v>60.863573725309998</c:v>
                </c:pt>
                <c:pt idx="25">
                  <c:v>63.4697746261321</c:v>
                </c:pt>
                <c:pt idx="26">
                  <c:v>66.731757014899998</c:v>
                </c:pt>
                <c:pt idx="27">
                  <c:v>78.639356254571993</c:v>
                </c:pt>
                <c:pt idx="28">
                  <c:v>67.428016036933499</c:v>
                </c:pt>
                <c:pt idx="29">
                  <c:v>61.778407940044502</c:v>
                </c:pt>
                <c:pt idx="30">
                  <c:v>52.010860342779502</c:v>
                </c:pt>
                <c:pt idx="31">
                  <c:v>44.303797468354396</c:v>
                </c:pt>
                <c:pt idx="32">
                  <c:v>56.655498020103501</c:v>
                </c:pt>
                <c:pt idx="33">
                  <c:v>47.673327075231299</c:v>
                </c:pt>
                <c:pt idx="34">
                  <c:v>45.594981743282403</c:v>
                </c:pt>
                <c:pt idx="35">
                  <c:v>60.502038189229701</c:v>
                </c:pt>
                <c:pt idx="36">
                  <c:v>56.908458383093603</c:v>
                </c:pt>
                <c:pt idx="37">
                  <c:v>70.869990224828896</c:v>
                </c:pt>
                <c:pt idx="38">
                  <c:v>66.950249676345393</c:v>
                </c:pt>
                <c:pt idx="39">
                  <c:v>46.077439529108801</c:v>
                </c:pt>
                <c:pt idx="40">
                  <c:v>45.392201685063</c:v>
                </c:pt>
                <c:pt idx="41">
                  <c:v>76.082765711348102</c:v>
                </c:pt>
                <c:pt idx="42">
                  <c:v>70.448877805486205</c:v>
                </c:pt>
                <c:pt idx="43">
                  <c:v>64.763995609220601</c:v>
                </c:pt>
                <c:pt idx="44">
                  <c:v>58.8539511791477</c:v>
                </c:pt>
                <c:pt idx="45">
                  <c:v>50.524712254569998</c:v>
                </c:pt>
                <c:pt idx="46">
                  <c:v>69.602831301612198</c:v>
                </c:pt>
                <c:pt idx="47">
                  <c:v>67.937701396348004</c:v>
                </c:pt>
                <c:pt idx="48">
                  <c:v>58.466453674121396</c:v>
                </c:pt>
                <c:pt idx="49">
                  <c:v>55.329719963866303</c:v>
                </c:pt>
                <c:pt idx="50">
                  <c:v>65.194296896840896</c:v>
                </c:pt>
                <c:pt idx="51">
                  <c:v>65.652005675222398</c:v>
                </c:pt>
                <c:pt idx="52">
                  <c:v>70.682653258557295</c:v>
                </c:pt>
                <c:pt idx="53">
                  <c:v>87.406868980555998</c:v>
                </c:pt>
                <c:pt idx="54">
                  <c:v>58.5756426464391</c:v>
                </c:pt>
              </c:numCache>
            </c:numRef>
          </c:xVal>
          <c:yVal>
            <c:numRef>
              <c:f>Graphs!$D$2:$D$56</c:f>
              <c:numCache>
                <c:formatCode>0.0</c:formatCode>
                <c:ptCount val="55"/>
                <c:pt idx="0">
                  <c:v>95.161290322580697</c:v>
                </c:pt>
                <c:pt idx="1">
                  <c:v>94.658753709198805</c:v>
                </c:pt>
                <c:pt idx="2">
                  <c:v>95.238095238095198</c:v>
                </c:pt>
                <c:pt idx="3">
                  <c:v>97.872340425531902</c:v>
                </c:pt>
                <c:pt idx="4">
                  <c:v>94.482758620689694</c:v>
                </c:pt>
                <c:pt idx="5">
                  <c:v>91.981132075471706</c:v>
                </c:pt>
                <c:pt idx="6">
                  <c:v>96.551724137931004</c:v>
                </c:pt>
                <c:pt idx="7">
                  <c:v>92.647058823529406</c:v>
                </c:pt>
                <c:pt idx="8">
                  <c:v>95.454545454545496</c:v>
                </c:pt>
                <c:pt idx="9">
                  <c:v>96.350364963503694</c:v>
                </c:pt>
                <c:pt idx="10">
                  <c:v>92.753623188405797</c:v>
                </c:pt>
                <c:pt idx="11">
                  <c:v>82.474226804123703</c:v>
                </c:pt>
                <c:pt idx="12">
                  <c:v>87.719298245613999</c:v>
                </c:pt>
                <c:pt idx="13">
                  <c:v>90.540540540540505</c:v>
                </c:pt>
                <c:pt idx="14">
                  <c:v>82.051282051282001</c:v>
                </c:pt>
                <c:pt idx="15">
                  <c:v>88.8888888888889</c:v>
                </c:pt>
                <c:pt idx="16">
                  <c:v>90.547263681592</c:v>
                </c:pt>
                <c:pt idx="17">
                  <c:v>93.150684931506802</c:v>
                </c:pt>
                <c:pt idx="18">
                  <c:v>87.121212121212096</c:v>
                </c:pt>
                <c:pt idx="19">
                  <c:v>85.714285714285694</c:v>
                </c:pt>
                <c:pt idx="20">
                  <c:v>87.394957983193294</c:v>
                </c:pt>
                <c:pt idx="21">
                  <c:v>89.867841409691593</c:v>
                </c:pt>
                <c:pt idx="22">
                  <c:v>93.436293436293397</c:v>
                </c:pt>
                <c:pt idx="23">
                  <c:v>86.255924170616098</c:v>
                </c:pt>
                <c:pt idx="24">
                  <c:v>83.838383838383805</c:v>
                </c:pt>
                <c:pt idx="25">
                  <c:v>84.126984126984098</c:v>
                </c:pt>
                <c:pt idx="26">
                  <c:v>88.808664259927795</c:v>
                </c:pt>
                <c:pt idx="27">
                  <c:v>84.615384615384599</c:v>
                </c:pt>
                <c:pt idx="28">
                  <c:v>90.625</c:v>
                </c:pt>
                <c:pt idx="29">
                  <c:v>78.899082568807302</c:v>
                </c:pt>
                <c:pt idx="30">
                  <c:v>82.417582417582395</c:v>
                </c:pt>
                <c:pt idx="31">
                  <c:v>87.356321839080493</c:v>
                </c:pt>
                <c:pt idx="32">
                  <c:v>88.235294117647101</c:v>
                </c:pt>
                <c:pt idx="33">
                  <c:v>90.196078431372598</c:v>
                </c:pt>
                <c:pt idx="34">
                  <c:v>85.840707964601805</c:v>
                </c:pt>
                <c:pt idx="35">
                  <c:v>89.772727272727295</c:v>
                </c:pt>
                <c:pt idx="36">
                  <c:v>87.323943661971796</c:v>
                </c:pt>
                <c:pt idx="37">
                  <c:v>78.350515463917503</c:v>
                </c:pt>
                <c:pt idx="38">
                  <c:v>87.755102040816297</c:v>
                </c:pt>
                <c:pt idx="39">
                  <c:v>90.322580645161295</c:v>
                </c:pt>
                <c:pt idx="40">
                  <c:v>84.662576687116598</c:v>
                </c:pt>
                <c:pt idx="41">
                  <c:v>82.300884955752196</c:v>
                </c:pt>
                <c:pt idx="42">
                  <c:v>81.132075471698101</c:v>
                </c:pt>
                <c:pt idx="43">
                  <c:v>83.687943262411395</c:v>
                </c:pt>
                <c:pt idx="44">
                  <c:v>85.321100917431195</c:v>
                </c:pt>
                <c:pt idx="45">
                  <c:v>90.178571428571402</c:v>
                </c:pt>
                <c:pt idx="46">
                  <c:v>84.848484848484802</c:v>
                </c:pt>
                <c:pt idx="47">
                  <c:v>81.283422459893004</c:v>
                </c:pt>
                <c:pt idx="48">
                  <c:v>92.079207920792101</c:v>
                </c:pt>
                <c:pt idx="49">
                  <c:v>87.837837837837796</c:v>
                </c:pt>
                <c:pt idx="50">
                  <c:v>79.906542056074798</c:v>
                </c:pt>
                <c:pt idx="51">
                  <c:v>86.585365853658502</c:v>
                </c:pt>
                <c:pt idx="52">
                  <c:v>77.931034482758605</c:v>
                </c:pt>
                <c:pt idx="53">
                  <c:v>92.424242424242394</c:v>
                </c:pt>
                <c:pt idx="54">
                  <c:v>91.129032258064498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4E-DF4D-A668-762E6D752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391120"/>
        <c:axId val="1383392800"/>
      </c:scatterChart>
      <c:valAx>
        <c:axId val="138339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Domestic</a:t>
                </a:r>
                <a:r>
                  <a:rPr lang="en-US" baseline="0"/>
                  <a:t> Violence Incidents per 1,000 Residents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92800"/>
        <c:crosses val="autoZero"/>
        <c:crossBetween val="midCat"/>
      </c:valAx>
      <c:valAx>
        <c:axId val="13833928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Births with </a:t>
                </a:r>
              </a:p>
              <a:p>
                <a:pPr>
                  <a:defRPr/>
                </a:pPr>
                <a:r>
                  <a:rPr lang="en-US"/>
                  <a:t>Satisfactory</a:t>
                </a:r>
                <a:r>
                  <a:rPr lang="en-US" baseline="0"/>
                  <a:t> </a:t>
                </a:r>
                <a:r>
                  <a:rPr lang="en-US"/>
                  <a:t>Birth 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9112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Satisfactory</a:t>
            </a:r>
            <a:r>
              <a:rPr lang="en-US" baseline="0"/>
              <a:t> Birth Weight vs. Prenatal Care for predominantly White Neighborhoods in Baltimore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[1]White!$D$1</c:f>
              <c:strCache>
                <c:ptCount val="1"/>
                <c:pt idx="0">
                  <c:v>Percent Births with Prenatal Care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9467166118798264E-2"/>
                  <c:y val="0.174242166377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[1]White!$D$2:$D$18</c:f>
              <c:numCache>
                <c:formatCode>General</c:formatCode>
                <c:ptCount val="17"/>
                <c:pt idx="0">
                  <c:v>50.943396226415103</c:v>
                </c:pt>
                <c:pt idx="1">
                  <c:v>47.232472324723197</c:v>
                </c:pt>
                <c:pt idx="2">
                  <c:v>52.650176678445199</c:v>
                </c:pt>
                <c:pt idx="3">
                  <c:v>56.204379562043798</c:v>
                </c:pt>
                <c:pt idx="4">
                  <c:v>45.132743362831903</c:v>
                </c:pt>
                <c:pt idx="5">
                  <c:v>66.115702479338907</c:v>
                </c:pt>
                <c:pt idx="6">
                  <c:v>58.119658119658098</c:v>
                </c:pt>
                <c:pt idx="7">
                  <c:v>70.909090909090907</c:v>
                </c:pt>
                <c:pt idx="8">
                  <c:v>72.340425531914903</c:v>
                </c:pt>
                <c:pt idx="9">
                  <c:v>60.150375939849603</c:v>
                </c:pt>
                <c:pt idx="10">
                  <c:v>62.595419847328301</c:v>
                </c:pt>
                <c:pt idx="11">
                  <c:v>66.423357664233606</c:v>
                </c:pt>
                <c:pt idx="12">
                  <c:v>74.390243902438996</c:v>
                </c:pt>
                <c:pt idx="13">
                  <c:v>74.285714285714306</c:v>
                </c:pt>
                <c:pt idx="14">
                  <c:v>67.948717948717999</c:v>
                </c:pt>
                <c:pt idx="15">
                  <c:v>79.365079365079396</c:v>
                </c:pt>
                <c:pt idx="16">
                  <c:v>71.844660194174807</c:v>
                </c:pt>
              </c:numCache>
            </c:numRef>
          </c:xVal>
          <c:yVal>
            <c:numRef>
              <c:f>[1]White!$C$2:$C$18</c:f>
              <c:numCache>
                <c:formatCode>General</c:formatCode>
                <c:ptCount val="17"/>
                <c:pt idx="0">
                  <c:v>92.079207920792101</c:v>
                </c:pt>
                <c:pt idx="1">
                  <c:v>84.126984126984098</c:v>
                </c:pt>
                <c:pt idx="2">
                  <c:v>93.436293436293397</c:v>
                </c:pt>
                <c:pt idx="3">
                  <c:v>82.051282051282001</c:v>
                </c:pt>
                <c:pt idx="4">
                  <c:v>89.867841409691593</c:v>
                </c:pt>
                <c:pt idx="5">
                  <c:v>96.551724137931004</c:v>
                </c:pt>
                <c:pt idx="6">
                  <c:v>85.714285714285694</c:v>
                </c:pt>
                <c:pt idx="7">
                  <c:v>92.647058823529406</c:v>
                </c:pt>
                <c:pt idx="8">
                  <c:v>95.454545454545496</c:v>
                </c:pt>
                <c:pt idx="9">
                  <c:v>94.658753709198805</c:v>
                </c:pt>
                <c:pt idx="10">
                  <c:v>93.150684931506802</c:v>
                </c:pt>
                <c:pt idx="11">
                  <c:v>95.238095238095198</c:v>
                </c:pt>
                <c:pt idx="12">
                  <c:v>94.482758620689694</c:v>
                </c:pt>
                <c:pt idx="13">
                  <c:v>97.872340425531902</c:v>
                </c:pt>
                <c:pt idx="14">
                  <c:v>91.981132075471706</c:v>
                </c:pt>
                <c:pt idx="15">
                  <c:v>95.161290322580697</c:v>
                </c:pt>
                <c:pt idx="16">
                  <c:v>96.350364963503694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64-F24B-8520-5A36B3972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553296"/>
        <c:axId val="1525612672"/>
      </c:scatterChart>
      <c:valAx>
        <c:axId val="152455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Births with Prenatal Care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612672"/>
        <c:crosses val="autoZero"/>
        <c:crossBetween val="midCat"/>
      </c:valAx>
      <c:valAx>
        <c:axId val="152561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of Babies with Satisfactory Birth Weight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55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Violent Crime and Birth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234951881014874"/>
                  <c:y val="-0.312855424321959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Graphs!$N$2:$N$56</c:f>
              <c:numCache>
                <c:formatCode>0</c:formatCode>
                <c:ptCount val="55"/>
                <c:pt idx="0">
                  <c:v>9.1358024691358004</c:v>
                </c:pt>
                <c:pt idx="1">
                  <c:v>1.84133803897499</c:v>
                </c:pt>
                <c:pt idx="2">
                  <c:v>19.028653612125201</c:v>
                </c:pt>
                <c:pt idx="3">
                  <c:v>2.5755727260404</c:v>
                </c:pt>
                <c:pt idx="4">
                  <c:v>14.0801244651886</c:v>
                </c:pt>
                <c:pt idx="5">
                  <c:v>10.6395215090867</c:v>
                </c:pt>
                <c:pt idx="6">
                  <c:v>19.1078561917443</c:v>
                </c:pt>
                <c:pt idx="7">
                  <c:v>5.2244582043343604</c:v>
                </c:pt>
                <c:pt idx="8">
                  <c:v>4.4663307375171799</c:v>
                </c:pt>
                <c:pt idx="9">
                  <c:v>4.9953168904152401</c:v>
                </c:pt>
                <c:pt idx="10">
                  <c:v>12.3124592302674</c:v>
                </c:pt>
                <c:pt idx="11">
                  <c:v>8.1227436823104693</c:v>
                </c:pt>
                <c:pt idx="12">
                  <c:v>5.8522311631309396</c:v>
                </c:pt>
                <c:pt idx="13">
                  <c:v>93.856655290102395</c:v>
                </c:pt>
                <c:pt idx="14">
                  <c:v>20.804099810871801</c:v>
                </c:pt>
                <c:pt idx="15">
                  <c:v>12.2288878634056</c:v>
                </c:pt>
                <c:pt idx="16">
                  <c:v>9.9174535304946794</c:v>
                </c:pt>
                <c:pt idx="17">
                  <c:v>31.034482758620701</c:v>
                </c:pt>
                <c:pt idx="18">
                  <c:v>7.4961297156359503</c:v>
                </c:pt>
                <c:pt idx="19">
                  <c:v>20.749665327978601</c:v>
                </c:pt>
                <c:pt idx="20">
                  <c:v>10.7552724869314</c:v>
                </c:pt>
                <c:pt idx="21">
                  <c:v>32.9646259993429</c:v>
                </c:pt>
                <c:pt idx="22">
                  <c:v>27.149632277132401</c:v>
                </c:pt>
                <c:pt idx="23">
                  <c:v>20.657334895480101</c:v>
                </c:pt>
                <c:pt idx="24">
                  <c:v>15.215893431327499</c:v>
                </c:pt>
                <c:pt idx="25">
                  <c:v>24.3628449062697</c:v>
                </c:pt>
                <c:pt idx="26">
                  <c:v>14.5179776711805</c:v>
                </c:pt>
                <c:pt idx="27">
                  <c:v>20.848573518654</c:v>
                </c:pt>
                <c:pt idx="28">
                  <c:v>14.093062811323</c:v>
                </c:pt>
                <c:pt idx="29">
                  <c:v>25.116467490378799</c:v>
                </c:pt>
                <c:pt idx="30">
                  <c:v>14.2541998981843</c:v>
                </c:pt>
                <c:pt idx="31">
                  <c:v>11.8987341772152</c:v>
                </c:pt>
                <c:pt idx="32">
                  <c:v>15.839171489491299</c:v>
                </c:pt>
                <c:pt idx="33">
                  <c:v>16.9639265120021</c:v>
                </c:pt>
                <c:pt idx="34">
                  <c:v>13.481883718752901</c:v>
                </c:pt>
                <c:pt idx="35">
                  <c:v>30.2510190946149</c:v>
                </c:pt>
                <c:pt idx="36">
                  <c:v>25.079183758242898</c:v>
                </c:pt>
                <c:pt idx="37">
                  <c:v>27.492668621700901</c:v>
                </c:pt>
                <c:pt idx="38">
                  <c:v>34.399852043647101</c:v>
                </c:pt>
                <c:pt idx="39">
                  <c:v>10.8525705876943</c:v>
                </c:pt>
                <c:pt idx="40">
                  <c:v>8.8171902553719494</c:v>
                </c:pt>
                <c:pt idx="41">
                  <c:v>28.274000771109101</c:v>
                </c:pt>
                <c:pt idx="42">
                  <c:v>24.9376558603491</c:v>
                </c:pt>
                <c:pt idx="43">
                  <c:v>37.321624588364401</c:v>
                </c:pt>
                <c:pt idx="44">
                  <c:v>20.2730657840298</c:v>
                </c:pt>
                <c:pt idx="45">
                  <c:v>19.465132024373698</c:v>
                </c:pt>
                <c:pt idx="46">
                  <c:v>28.7062524577271</c:v>
                </c:pt>
                <c:pt idx="47">
                  <c:v>25.3759398496241</c:v>
                </c:pt>
                <c:pt idx="48">
                  <c:v>16.773162939297102</c:v>
                </c:pt>
                <c:pt idx="49">
                  <c:v>16.4859981933153</c:v>
                </c:pt>
                <c:pt idx="50">
                  <c:v>29.857422421023202</c:v>
                </c:pt>
                <c:pt idx="51">
                  <c:v>23.861730942860799</c:v>
                </c:pt>
                <c:pt idx="52">
                  <c:v>27.847611680526001</c:v>
                </c:pt>
                <c:pt idx="53">
                  <c:v>39.796474650190802</c:v>
                </c:pt>
                <c:pt idx="54">
                  <c:v>33.0102542491923</c:v>
                </c:pt>
              </c:numCache>
            </c:numRef>
          </c:xVal>
          <c:yVal>
            <c:numRef>
              <c:f>Graphs!$D$2:$D$56</c:f>
              <c:numCache>
                <c:formatCode>0.0</c:formatCode>
                <c:ptCount val="55"/>
                <c:pt idx="0">
                  <c:v>95.161290322580697</c:v>
                </c:pt>
                <c:pt idx="1">
                  <c:v>94.658753709198805</c:v>
                </c:pt>
                <c:pt idx="2">
                  <c:v>95.238095238095198</c:v>
                </c:pt>
                <c:pt idx="3">
                  <c:v>97.872340425531902</c:v>
                </c:pt>
                <c:pt idx="4">
                  <c:v>94.482758620689694</c:v>
                </c:pt>
                <c:pt idx="5">
                  <c:v>91.981132075471706</c:v>
                </c:pt>
                <c:pt idx="6">
                  <c:v>96.551724137931004</c:v>
                </c:pt>
                <c:pt idx="7">
                  <c:v>92.647058823529406</c:v>
                </c:pt>
                <c:pt idx="8">
                  <c:v>95.454545454545496</c:v>
                </c:pt>
                <c:pt idx="9">
                  <c:v>96.350364963503694</c:v>
                </c:pt>
                <c:pt idx="10">
                  <c:v>92.753623188405797</c:v>
                </c:pt>
                <c:pt idx="11">
                  <c:v>82.474226804123703</c:v>
                </c:pt>
                <c:pt idx="12">
                  <c:v>87.719298245613999</c:v>
                </c:pt>
                <c:pt idx="13">
                  <c:v>90.540540540540505</c:v>
                </c:pt>
                <c:pt idx="14">
                  <c:v>82.051282051282001</c:v>
                </c:pt>
                <c:pt idx="15">
                  <c:v>88.8888888888889</c:v>
                </c:pt>
                <c:pt idx="16">
                  <c:v>90.547263681592</c:v>
                </c:pt>
                <c:pt idx="17">
                  <c:v>93.150684931506802</c:v>
                </c:pt>
                <c:pt idx="18">
                  <c:v>87.121212121212096</c:v>
                </c:pt>
                <c:pt idx="19">
                  <c:v>85.714285714285694</c:v>
                </c:pt>
                <c:pt idx="20">
                  <c:v>87.394957983193294</c:v>
                </c:pt>
                <c:pt idx="21">
                  <c:v>89.867841409691593</c:v>
                </c:pt>
                <c:pt idx="22">
                  <c:v>93.436293436293397</c:v>
                </c:pt>
                <c:pt idx="23">
                  <c:v>86.255924170616098</c:v>
                </c:pt>
                <c:pt idx="24">
                  <c:v>83.838383838383805</c:v>
                </c:pt>
                <c:pt idx="25">
                  <c:v>84.126984126984098</c:v>
                </c:pt>
                <c:pt idx="26">
                  <c:v>88.808664259927795</c:v>
                </c:pt>
                <c:pt idx="27">
                  <c:v>84.615384615384599</c:v>
                </c:pt>
                <c:pt idx="28">
                  <c:v>90.625</c:v>
                </c:pt>
                <c:pt idx="29">
                  <c:v>78.899082568807302</c:v>
                </c:pt>
                <c:pt idx="30">
                  <c:v>82.417582417582395</c:v>
                </c:pt>
                <c:pt idx="31">
                  <c:v>87.356321839080493</c:v>
                </c:pt>
                <c:pt idx="32">
                  <c:v>88.235294117647101</c:v>
                </c:pt>
                <c:pt idx="33">
                  <c:v>90.196078431372598</c:v>
                </c:pt>
                <c:pt idx="34">
                  <c:v>85.840707964601805</c:v>
                </c:pt>
                <c:pt idx="35">
                  <c:v>89.772727272727295</c:v>
                </c:pt>
                <c:pt idx="36">
                  <c:v>87.323943661971796</c:v>
                </c:pt>
                <c:pt idx="37">
                  <c:v>78.350515463917503</c:v>
                </c:pt>
                <c:pt idx="38">
                  <c:v>87.755102040816297</c:v>
                </c:pt>
                <c:pt idx="39">
                  <c:v>90.322580645161295</c:v>
                </c:pt>
                <c:pt idx="40">
                  <c:v>84.662576687116598</c:v>
                </c:pt>
                <c:pt idx="41">
                  <c:v>82.300884955752196</c:v>
                </c:pt>
                <c:pt idx="42">
                  <c:v>81.132075471698101</c:v>
                </c:pt>
                <c:pt idx="43">
                  <c:v>83.687943262411395</c:v>
                </c:pt>
                <c:pt idx="44">
                  <c:v>85.321100917431195</c:v>
                </c:pt>
                <c:pt idx="45">
                  <c:v>90.178571428571402</c:v>
                </c:pt>
                <c:pt idx="46">
                  <c:v>84.848484848484802</c:v>
                </c:pt>
                <c:pt idx="47">
                  <c:v>81.283422459893004</c:v>
                </c:pt>
                <c:pt idx="48">
                  <c:v>92.079207920792101</c:v>
                </c:pt>
                <c:pt idx="49">
                  <c:v>87.837837837837796</c:v>
                </c:pt>
                <c:pt idx="50">
                  <c:v>79.906542056074798</c:v>
                </c:pt>
                <c:pt idx="51">
                  <c:v>86.585365853658502</c:v>
                </c:pt>
                <c:pt idx="52">
                  <c:v>77.931034482758605</c:v>
                </c:pt>
                <c:pt idx="53">
                  <c:v>92.424242424242394</c:v>
                </c:pt>
                <c:pt idx="54">
                  <c:v>91.129032258064498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24-344A-9642-93755C7EF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391120"/>
        <c:axId val="1383392800"/>
      </c:scatterChart>
      <c:valAx>
        <c:axId val="138339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Violent Crimes </a:t>
                </a:r>
                <a:r>
                  <a:rPr lang="en-US" baseline="0"/>
                  <a:t>per 1,000 Residents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92800"/>
        <c:crosses val="autoZero"/>
        <c:crossBetween val="midCat"/>
      </c:valAx>
      <c:valAx>
        <c:axId val="13833928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Births with </a:t>
                </a:r>
              </a:p>
              <a:p>
                <a:pPr>
                  <a:defRPr/>
                </a:pPr>
                <a:r>
                  <a:rPr lang="en-US"/>
                  <a:t>Satisfactory</a:t>
                </a:r>
                <a:r>
                  <a:rPr lang="en-US" baseline="0"/>
                  <a:t> </a:t>
                </a:r>
                <a:r>
                  <a:rPr lang="en-US"/>
                  <a:t>Birth 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9112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Property Crime </a:t>
            </a:r>
            <a:r>
              <a:rPr lang="en-US" baseline="0"/>
              <a:t>and Birth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234951881014874"/>
                  <c:y val="-0.312855424321959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Graphs!$M$2:$M$56</c:f>
              <c:numCache>
                <c:formatCode>0</c:formatCode>
                <c:ptCount val="55"/>
                <c:pt idx="0">
                  <c:v>49.506172839506199</c:v>
                </c:pt>
                <c:pt idx="1">
                  <c:v>12.2755869264999</c:v>
                </c:pt>
                <c:pt idx="2">
                  <c:v>54.430799867242001</c:v>
                </c:pt>
                <c:pt idx="3">
                  <c:v>19.113460756405001</c:v>
                </c:pt>
                <c:pt idx="4">
                  <c:v>55.309218203033801</c:v>
                </c:pt>
                <c:pt idx="5">
                  <c:v>40.5452035886819</c:v>
                </c:pt>
                <c:pt idx="6">
                  <c:v>60.252996005326203</c:v>
                </c:pt>
                <c:pt idx="7">
                  <c:v>31.1532507739938</c:v>
                </c:pt>
                <c:pt idx="8">
                  <c:v>16.032982134676999</c:v>
                </c:pt>
                <c:pt idx="9">
                  <c:v>30.1280049953169</c:v>
                </c:pt>
                <c:pt idx="10">
                  <c:v>33.349641226353597</c:v>
                </c:pt>
                <c:pt idx="11">
                  <c:v>27.333677153171699</c:v>
                </c:pt>
                <c:pt idx="12">
                  <c:v>20.4828090709583</c:v>
                </c:pt>
                <c:pt idx="13">
                  <c:v>202.60626745268399</c:v>
                </c:pt>
                <c:pt idx="14">
                  <c:v>51.552681349521102</c:v>
                </c:pt>
                <c:pt idx="15">
                  <c:v>27.6111367481926</c:v>
                </c:pt>
                <c:pt idx="16">
                  <c:v>25.773501989429299</c:v>
                </c:pt>
                <c:pt idx="17">
                  <c:v>75.448275862068996</c:v>
                </c:pt>
                <c:pt idx="18">
                  <c:v>25.910535321437301</c:v>
                </c:pt>
                <c:pt idx="19">
                  <c:v>55.109326193663499</c:v>
                </c:pt>
                <c:pt idx="20">
                  <c:v>23.613531214324301</c:v>
                </c:pt>
                <c:pt idx="21">
                  <c:v>79.509363706056305</c:v>
                </c:pt>
                <c:pt idx="22">
                  <c:v>62.959653584438797</c:v>
                </c:pt>
                <c:pt idx="23">
                  <c:v>41.7463155947462</c:v>
                </c:pt>
                <c:pt idx="24">
                  <c:v>38.011024345429497</c:v>
                </c:pt>
                <c:pt idx="25">
                  <c:v>61.0826370848838</c:v>
                </c:pt>
                <c:pt idx="26">
                  <c:v>38.587256441821999</c:v>
                </c:pt>
                <c:pt idx="27">
                  <c:v>46.208241892221402</c:v>
                </c:pt>
                <c:pt idx="28">
                  <c:v>38.877414651925598</c:v>
                </c:pt>
                <c:pt idx="29">
                  <c:v>41.421916143406897</c:v>
                </c:pt>
                <c:pt idx="30">
                  <c:v>33.429492618360797</c:v>
                </c:pt>
                <c:pt idx="31">
                  <c:v>28.9873417721519</c:v>
                </c:pt>
                <c:pt idx="32">
                  <c:v>35.232003249060803</c:v>
                </c:pt>
                <c:pt idx="33">
                  <c:v>40.364757945554501</c:v>
                </c:pt>
                <c:pt idx="34">
                  <c:v>27.993633554910598</c:v>
                </c:pt>
                <c:pt idx="35">
                  <c:v>54.0656511478224</c:v>
                </c:pt>
                <c:pt idx="36">
                  <c:v>43.460200425775</c:v>
                </c:pt>
                <c:pt idx="37">
                  <c:v>41.6666666666667</c:v>
                </c:pt>
                <c:pt idx="38">
                  <c:v>86.9243573145922</c:v>
                </c:pt>
                <c:pt idx="39">
                  <c:v>33.845304883656802</c:v>
                </c:pt>
                <c:pt idx="40">
                  <c:v>22.336881980275599</c:v>
                </c:pt>
                <c:pt idx="41">
                  <c:v>63.230947179025797</c:v>
                </c:pt>
                <c:pt idx="42">
                  <c:v>49.875311720698299</c:v>
                </c:pt>
                <c:pt idx="43">
                  <c:v>76.339686658018195</c:v>
                </c:pt>
                <c:pt idx="44">
                  <c:v>46.855606123293299</c:v>
                </c:pt>
                <c:pt idx="45">
                  <c:v>34.275558564658098</c:v>
                </c:pt>
                <c:pt idx="46">
                  <c:v>50.530869052300403</c:v>
                </c:pt>
                <c:pt idx="47">
                  <c:v>37.929645542427501</c:v>
                </c:pt>
                <c:pt idx="48">
                  <c:v>79.872204472843407</c:v>
                </c:pt>
                <c:pt idx="49">
                  <c:v>24.239686841312899</c:v>
                </c:pt>
                <c:pt idx="50">
                  <c:v>50.712887894883998</c:v>
                </c:pt>
                <c:pt idx="51">
                  <c:v>54.430543015606901</c:v>
                </c:pt>
                <c:pt idx="52">
                  <c:v>46.896151614774702</c:v>
                </c:pt>
                <c:pt idx="53">
                  <c:v>100.85407959294901</c:v>
                </c:pt>
                <c:pt idx="54">
                  <c:v>47.899985953083302</c:v>
                </c:pt>
              </c:numCache>
            </c:numRef>
          </c:xVal>
          <c:yVal>
            <c:numRef>
              <c:f>Graphs!$D$2:$D$56</c:f>
              <c:numCache>
                <c:formatCode>0.0</c:formatCode>
                <c:ptCount val="55"/>
                <c:pt idx="0">
                  <c:v>95.161290322580697</c:v>
                </c:pt>
                <c:pt idx="1">
                  <c:v>94.658753709198805</c:v>
                </c:pt>
                <c:pt idx="2">
                  <c:v>95.238095238095198</c:v>
                </c:pt>
                <c:pt idx="3">
                  <c:v>97.872340425531902</c:v>
                </c:pt>
                <c:pt idx="4">
                  <c:v>94.482758620689694</c:v>
                </c:pt>
                <c:pt idx="5">
                  <c:v>91.981132075471706</c:v>
                </c:pt>
                <c:pt idx="6">
                  <c:v>96.551724137931004</c:v>
                </c:pt>
                <c:pt idx="7">
                  <c:v>92.647058823529406</c:v>
                </c:pt>
                <c:pt idx="8">
                  <c:v>95.454545454545496</c:v>
                </c:pt>
                <c:pt idx="9">
                  <c:v>96.350364963503694</c:v>
                </c:pt>
                <c:pt idx="10">
                  <c:v>92.753623188405797</c:v>
                </c:pt>
                <c:pt idx="11">
                  <c:v>82.474226804123703</c:v>
                </c:pt>
                <c:pt idx="12">
                  <c:v>87.719298245613999</c:v>
                </c:pt>
                <c:pt idx="13">
                  <c:v>90.540540540540505</c:v>
                </c:pt>
                <c:pt idx="14">
                  <c:v>82.051282051282001</c:v>
                </c:pt>
                <c:pt idx="15">
                  <c:v>88.8888888888889</c:v>
                </c:pt>
                <c:pt idx="16">
                  <c:v>90.547263681592</c:v>
                </c:pt>
                <c:pt idx="17">
                  <c:v>93.150684931506802</c:v>
                </c:pt>
                <c:pt idx="18">
                  <c:v>87.121212121212096</c:v>
                </c:pt>
                <c:pt idx="19">
                  <c:v>85.714285714285694</c:v>
                </c:pt>
                <c:pt idx="20">
                  <c:v>87.394957983193294</c:v>
                </c:pt>
                <c:pt idx="21">
                  <c:v>89.867841409691593</c:v>
                </c:pt>
                <c:pt idx="22">
                  <c:v>93.436293436293397</c:v>
                </c:pt>
                <c:pt idx="23">
                  <c:v>86.255924170616098</c:v>
                </c:pt>
                <c:pt idx="24">
                  <c:v>83.838383838383805</c:v>
                </c:pt>
                <c:pt idx="25">
                  <c:v>84.126984126984098</c:v>
                </c:pt>
                <c:pt idx="26">
                  <c:v>88.808664259927795</c:v>
                </c:pt>
                <c:pt idx="27">
                  <c:v>84.615384615384599</c:v>
                </c:pt>
                <c:pt idx="28">
                  <c:v>90.625</c:v>
                </c:pt>
                <c:pt idx="29">
                  <c:v>78.899082568807302</c:v>
                </c:pt>
                <c:pt idx="30">
                  <c:v>82.417582417582395</c:v>
                </c:pt>
                <c:pt idx="31">
                  <c:v>87.356321839080493</c:v>
                </c:pt>
                <c:pt idx="32">
                  <c:v>88.235294117647101</c:v>
                </c:pt>
                <c:pt idx="33">
                  <c:v>90.196078431372598</c:v>
                </c:pt>
                <c:pt idx="34">
                  <c:v>85.840707964601805</c:v>
                </c:pt>
                <c:pt idx="35">
                  <c:v>89.772727272727295</c:v>
                </c:pt>
                <c:pt idx="36">
                  <c:v>87.323943661971796</c:v>
                </c:pt>
                <c:pt idx="37">
                  <c:v>78.350515463917503</c:v>
                </c:pt>
                <c:pt idx="38">
                  <c:v>87.755102040816297</c:v>
                </c:pt>
                <c:pt idx="39">
                  <c:v>90.322580645161295</c:v>
                </c:pt>
                <c:pt idx="40">
                  <c:v>84.662576687116598</c:v>
                </c:pt>
                <c:pt idx="41">
                  <c:v>82.300884955752196</c:v>
                </c:pt>
                <c:pt idx="42">
                  <c:v>81.132075471698101</c:v>
                </c:pt>
                <c:pt idx="43">
                  <c:v>83.687943262411395</c:v>
                </c:pt>
                <c:pt idx="44">
                  <c:v>85.321100917431195</c:v>
                </c:pt>
                <c:pt idx="45">
                  <c:v>90.178571428571402</c:v>
                </c:pt>
                <c:pt idx="46">
                  <c:v>84.848484848484802</c:v>
                </c:pt>
                <c:pt idx="47">
                  <c:v>81.283422459893004</c:v>
                </c:pt>
                <c:pt idx="48">
                  <c:v>92.079207920792101</c:v>
                </c:pt>
                <c:pt idx="49">
                  <c:v>87.837837837837796</c:v>
                </c:pt>
                <c:pt idx="50">
                  <c:v>79.906542056074798</c:v>
                </c:pt>
                <c:pt idx="51">
                  <c:v>86.585365853658502</c:v>
                </c:pt>
                <c:pt idx="52">
                  <c:v>77.931034482758605</c:v>
                </c:pt>
                <c:pt idx="53">
                  <c:v>92.424242424242394</c:v>
                </c:pt>
                <c:pt idx="54">
                  <c:v>91.129032258064498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68-BA43-B3CB-EB4EA7F21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391120"/>
        <c:axId val="1383392800"/>
      </c:scatterChart>
      <c:valAx>
        <c:axId val="138339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Property Crime </a:t>
                </a:r>
                <a:r>
                  <a:rPr lang="en-US" baseline="0"/>
                  <a:t>Incidents per 1,000 Residents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92800"/>
        <c:crosses val="autoZero"/>
        <c:crossBetween val="midCat"/>
      </c:valAx>
      <c:valAx>
        <c:axId val="13833928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Births with </a:t>
                </a:r>
              </a:p>
              <a:p>
                <a:pPr>
                  <a:defRPr/>
                </a:pPr>
                <a:r>
                  <a:rPr lang="en-US"/>
                  <a:t>Satisfactory</a:t>
                </a:r>
                <a:r>
                  <a:rPr lang="en-US" baseline="0"/>
                  <a:t> </a:t>
                </a:r>
                <a:r>
                  <a:rPr lang="en-US"/>
                  <a:t>Birth 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39112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Poverty Rate vs Birthweight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Graphs!$G$2:$G$11</c:f>
              <c:numCache>
                <c:formatCode>0.0</c:formatCode>
                <c:ptCount val="10"/>
                <c:pt idx="0">
                  <c:v>2.21642764</c:v>
                </c:pt>
                <c:pt idx="1">
                  <c:v>7.803006076</c:v>
                </c:pt>
                <c:pt idx="2">
                  <c:v>5.7430007180000002</c:v>
                </c:pt>
                <c:pt idx="3">
                  <c:v>1.3513513509999999</c:v>
                </c:pt>
                <c:pt idx="4">
                  <c:v>3.3376679669999998</c:v>
                </c:pt>
                <c:pt idx="5">
                  <c:v>5.3855569159999996</c:v>
                </c:pt>
                <c:pt idx="6">
                  <c:v>6.5228826929999997</c:v>
                </c:pt>
                <c:pt idx="7">
                  <c:v>2.6337448559999999</c:v>
                </c:pt>
                <c:pt idx="8">
                  <c:v>4.9907578560000001</c:v>
                </c:pt>
                <c:pt idx="9">
                  <c:v>0</c:v>
                </c:pt>
              </c:numCache>
            </c:numRef>
          </c:xVal>
          <c:yVal>
            <c:numRef>
              <c:f>Graphs!$D$2:$D$11</c:f>
              <c:numCache>
                <c:formatCode>0.0</c:formatCode>
                <c:ptCount val="10"/>
                <c:pt idx="0">
                  <c:v>95.161290322580697</c:v>
                </c:pt>
                <c:pt idx="1">
                  <c:v>94.658753709198805</c:v>
                </c:pt>
                <c:pt idx="2">
                  <c:v>95.238095238095198</c:v>
                </c:pt>
                <c:pt idx="3">
                  <c:v>97.872340425531902</c:v>
                </c:pt>
                <c:pt idx="4">
                  <c:v>94.482758620689694</c:v>
                </c:pt>
                <c:pt idx="5">
                  <c:v>91.981132075471706</c:v>
                </c:pt>
                <c:pt idx="6">
                  <c:v>96.551724137931004</c:v>
                </c:pt>
                <c:pt idx="7">
                  <c:v>92.647058823529406</c:v>
                </c:pt>
                <c:pt idx="8">
                  <c:v>95.454545454545496</c:v>
                </c:pt>
                <c:pt idx="9">
                  <c:v>96.350364963503694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12-004D-BDF0-3771DC33A326}"/>
            </c:ext>
          </c:extLst>
        </c:ser>
        <c:ser>
          <c:idx val="1"/>
          <c:order val="1"/>
          <c:tx>
            <c:v>Cluster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Graphs!$G$12:$G$24</c:f>
              <c:numCache>
                <c:formatCode>0.0</c:formatCode>
                <c:ptCount val="13"/>
                <c:pt idx="0">
                  <c:v>8.8225078149999998</c:v>
                </c:pt>
                <c:pt idx="1">
                  <c:v>7.5955997899999996</c:v>
                </c:pt>
                <c:pt idx="2">
                  <c:v>6.1459667089999996</c:v>
                </c:pt>
                <c:pt idx="3">
                  <c:v>3.7444933919999999</c:v>
                </c:pt>
                <c:pt idx="4">
                  <c:v>13.18897638</c:v>
                </c:pt>
                <c:pt idx="5">
                  <c:v>6.0350218890000003</c:v>
                </c:pt>
                <c:pt idx="6">
                  <c:v>5.7088227260000002</c:v>
                </c:pt>
                <c:pt idx="7">
                  <c:v>9.2514124290000002</c:v>
                </c:pt>
                <c:pt idx="8">
                  <c:v>6.004213483</c:v>
                </c:pt>
                <c:pt idx="9">
                  <c:v>10.91703057</c:v>
                </c:pt>
                <c:pt idx="10">
                  <c:v>3.5495321070000001</c:v>
                </c:pt>
                <c:pt idx="11">
                  <c:v>12.33258929</c:v>
                </c:pt>
                <c:pt idx="12">
                  <c:v>24.168694240000001</c:v>
                </c:pt>
              </c:numCache>
            </c:numRef>
          </c:xVal>
          <c:yVal>
            <c:numRef>
              <c:f>Graphs!$D$12:$D$24</c:f>
              <c:numCache>
                <c:formatCode>0.0</c:formatCode>
                <c:ptCount val="13"/>
                <c:pt idx="0">
                  <c:v>92.753623188405797</c:v>
                </c:pt>
                <c:pt idx="1">
                  <c:v>82.474226804123703</c:v>
                </c:pt>
                <c:pt idx="2">
                  <c:v>87.719298245613999</c:v>
                </c:pt>
                <c:pt idx="3">
                  <c:v>90.540540540540505</c:v>
                </c:pt>
                <c:pt idx="4">
                  <c:v>82.051282051282001</c:v>
                </c:pt>
                <c:pt idx="5">
                  <c:v>88.8888888888889</c:v>
                </c:pt>
                <c:pt idx="6">
                  <c:v>90.547263681592</c:v>
                </c:pt>
                <c:pt idx="7">
                  <c:v>93.150684931506802</c:v>
                </c:pt>
                <c:pt idx="8">
                  <c:v>87.121212121212096</c:v>
                </c:pt>
                <c:pt idx="9">
                  <c:v>85.714285714285694</c:v>
                </c:pt>
                <c:pt idx="10">
                  <c:v>87.394957983193294</c:v>
                </c:pt>
                <c:pt idx="11">
                  <c:v>89.867841409691593</c:v>
                </c:pt>
                <c:pt idx="12">
                  <c:v>93.436293436293397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12-004D-BDF0-3771DC33A326}"/>
            </c:ext>
          </c:extLst>
        </c:ser>
        <c:ser>
          <c:idx val="2"/>
          <c:order val="2"/>
          <c:tx>
            <c:v>Cluster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Graphs!$G$25:$G$56</c:f>
              <c:numCache>
                <c:formatCode>0.0</c:formatCode>
                <c:ptCount val="32"/>
                <c:pt idx="0">
                  <c:v>19.17769642</c:v>
                </c:pt>
                <c:pt idx="1">
                  <c:v>22.525597269999999</c:v>
                </c:pt>
                <c:pt idx="2">
                  <c:v>24.595712670000001</c:v>
                </c:pt>
                <c:pt idx="3">
                  <c:v>10.876412820000001</c:v>
                </c:pt>
                <c:pt idx="4">
                  <c:v>37.76</c:v>
                </c:pt>
                <c:pt idx="5">
                  <c:v>23.884758359999999</c:v>
                </c:pt>
                <c:pt idx="6">
                  <c:v>19.2</c:v>
                </c:pt>
                <c:pt idx="7">
                  <c:v>14.70588235</c:v>
                </c:pt>
                <c:pt idx="8">
                  <c:v>10.40164779</c:v>
                </c:pt>
                <c:pt idx="9">
                  <c:v>16.757246380000002</c:v>
                </c:pt>
                <c:pt idx="10">
                  <c:v>16.9470405</c:v>
                </c:pt>
                <c:pt idx="11">
                  <c:v>20.5</c:v>
                </c:pt>
                <c:pt idx="12">
                  <c:v>17.416715369999999</c:v>
                </c:pt>
                <c:pt idx="13">
                  <c:v>26.432129509999999</c:v>
                </c:pt>
                <c:pt idx="14">
                  <c:v>25.545996030000001</c:v>
                </c:pt>
                <c:pt idx="15">
                  <c:v>25.454545450000001</c:v>
                </c:pt>
                <c:pt idx="16">
                  <c:v>13.32125057</c:v>
                </c:pt>
                <c:pt idx="17">
                  <c:v>8.7287104620000004</c:v>
                </c:pt>
                <c:pt idx="18">
                  <c:v>34.449760769999997</c:v>
                </c:pt>
                <c:pt idx="19">
                  <c:v>23.51816444</c:v>
                </c:pt>
                <c:pt idx="20">
                  <c:v>35.526315789999998</c:v>
                </c:pt>
                <c:pt idx="21">
                  <c:v>17.498597870000001</c:v>
                </c:pt>
                <c:pt idx="22">
                  <c:v>18.21621622</c:v>
                </c:pt>
                <c:pt idx="23">
                  <c:v>40.632603410000002</c:v>
                </c:pt>
                <c:pt idx="24">
                  <c:v>36.380172809999998</c:v>
                </c:pt>
                <c:pt idx="25">
                  <c:v>26.66132906</c:v>
                </c:pt>
                <c:pt idx="26">
                  <c:v>29.756915339999999</c:v>
                </c:pt>
                <c:pt idx="27">
                  <c:v>33.668831169999997</c:v>
                </c:pt>
                <c:pt idx="28">
                  <c:v>18.589743590000001</c:v>
                </c:pt>
                <c:pt idx="29">
                  <c:v>41.685267860000003</c:v>
                </c:pt>
                <c:pt idx="30">
                  <c:v>25.32299742</c:v>
                </c:pt>
                <c:pt idx="31">
                  <c:v>24.04632153</c:v>
                </c:pt>
              </c:numCache>
            </c:numRef>
          </c:xVal>
          <c:yVal>
            <c:numRef>
              <c:f>Graphs!$D$25:$D$56</c:f>
              <c:numCache>
                <c:formatCode>0.0</c:formatCode>
                <c:ptCount val="32"/>
                <c:pt idx="0">
                  <c:v>86.255924170616098</c:v>
                </c:pt>
                <c:pt idx="1">
                  <c:v>83.838383838383805</c:v>
                </c:pt>
                <c:pt idx="2">
                  <c:v>84.126984126984098</c:v>
                </c:pt>
                <c:pt idx="3">
                  <c:v>88.808664259927795</c:v>
                </c:pt>
                <c:pt idx="4">
                  <c:v>84.615384615384599</c:v>
                </c:pt>
                <c:pt idx="5">
                  <c:v>90.625</c:v>
                </c:pt>
                <c:pt idx="6">
                  <c:v>78.899082568807302</c:v>
                </c:pt>
                <c:pt idx="7">
                  <c:v>82.417582417582395</c:v>
                </c:pt>
                <c:pt idx="8">
                  <c:v>87.356321839080493</c:v>
                </c:pt>
                <c:pt idx="9">
                  <c:v>88.235294117647101</c:v>
                </c:pt>
                <c:pt idx="10">
                  <c:v>90.196078431372598</c:v>
                </c:pt>
                <c:pt idx="11">
                  <c:v>85.840707964601805</c:v>
                </c:pt>
                <c:pt idx="12">
                  <c:v>89.772727272727295</c:v>
                </c:pt>
                <c:pt idx="13">
                  <c:v>87.323943661971796</c:v>
                </c:pt>
                <c:pt idx="14">
                  <c:v>78.350515463917503</c:v>
                </c:pt>
                <c:pt idx="15">
                  <c:v>87.755102040816297</c:v>
                </c:pt>
                <c:pt idx="16">
                  <c:v>90.322580645161295</c:v>
                </c:pt>
                <c:pt idx="17">
                  <c:v>84.662576687116598</c:v>
                </c:pt>
                <c:pt idx="18">
                  <c:v>82.300884955752196</c:v>
                </c:pt>
                <c:pt idx="19">
                  <c:v>81.132075471698101</c:v>
                </c:pt>
                <c:pt idx="20">
                  <c:v>83.687943262411395</c:v>
                </c:pt>
                <c:pt idx="21">
                  <c:v>85.321100917431195</c:v>
                </c:pt>
                <c:pt idx="22">
                  <c:v>90.178571428571402</c:v>
                </c:pt>
                <c:pt idx="23">
                  <c:v>84.848484848484802</c:v>
                </c:pt>
                <c:pt idx="24">
                  <c:v>81.283422459893004</c:v>
                </c:pt>
                <c:pt idx="25">
                  <c:v>92.079207920792101</c:v>
                </c:pt>
                <c:pt idx="26">
                  <c:v>87.837837837837796</c:v>
                </c:pt>
                <c:pt idx="27">
                  <c:v>79.906542056074798</c:v>
                </c:pt>
                <c:pt idx="28">
                  <c:v>86.585365853658502</c:v>
                </c:pt>
                <c:pt idx="29">
                  <c:v>77.931034482758605</c:v>
                </c:pt>
                <c:pt idx="30">
                  <c:v>92.424242424242394</c:v>
                </c:pt>
                <c:pt idx="31">
                  <c:v>91.129032258064498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12-004D-BDF0-3771DC33A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788000"/>
        <c:axId val="1394112768"/>
      </c:scatterChart>
      <c:valAx>
        <c:axId val="144778800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Household Poverty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112768"/>
        <c:crosses val="autoZero"/>
        <c:crossBetween val="midCat"/>
      </c:valAx>
      <c:valAx>
        <c:axId val="1394112768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Babies Born with</a:t>
                </a:r>
              </a:p>
              <a:p>
                <a:pPr>
                  <a:defRPr/>
                </a:pPr>
                <a:r>
                  <a:rPr lang="en-US"/>
                  <a:t>Satisfactory Birthweight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78800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Prenatal Care vs Birthweight (Black</a:t>
            </a:r>
            <a:r>
              <a:rPr lang="en-US" baseline="0"/>
              <a:t> Clustering)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Graphs!$F$2:$F$11</c:f>
              <c:numCache>
                <c:formatCode>0.0</c:formatCode>
                <c:ptCount val="10"/>
                <c:pt idx="0">
                  <c:v>79.365079365079396</c:v>
                </c:pt>
                <c:pt idx="1">
                  <c:v>60.150375939849603</c:v>
                </c:pt>
                <c:pt idx="2">
                  <c:v>66.423357664233606</c:v>
                </c:pt>
                <c:pt idx="3">
                  <c:v>74.285714285714306</c:v>
                </c:pt>
                <c:pt idx="4">
                  <c:v>74.390243902438996</c:v>
                </c:pt>
                <c:pt idx="5">
                  <c:v>67.948717948717999</c:v>
                </c:pt>
                <c:pt idx="6">
                  <c:v>66.115702479338907</c:v>
                </c:pt>
                <c:pt idx="7">
                  <c:v>70.909090909090907</c:v>
                </c:pt>
                <c:pt idx="8">
                  <c:v>72.340425531914903</c:v>
                </c:pt>
                <c:pt idx="9">
                  <c:v>71.844660194174807</c:v>
                </c:pt>
              </c:numCache>
            </c:numRef>
          </c:xVal>
          <c:yVal>
            <c:numRef>
              <c:f>Graphs!$D$2:$D$11</c:f>
              <c:numCache>
                <c:formatCode>0.0</c:formatCode>
                <c:ptCount val="10"/>
                <c:pt idx="0">
                  <c:v>95.161290322580697</c:v>
                </c:pt>
                <c:pt idx="1">
                  <c:v>94.658753709198805</c:v>
                </c:pt>
                <c:pt idx="2">
                  <c:v>95.238095238095198</c:v>
                </c:pt>
                <c:pt idx="3">
                  <c:v>97.872340425531902</c:v>
                </c:pt>
                <c:pt idx="4">
                  <c:v>94.482758620689694</c:v>
                </c:pt>
                <c:pt idx="5">
                  <c:v>91.981132075471706</c:v>
                </c:pt>
                <c:pt idx="6">
                  <c:v>96.551724137931004</c:v>
                </c:pt>
                <c:pt idx="7">
                  <c:v>92.647058823529406</c:v>
                </c:pt>
                <c:pt idx="8">
                  <c:v>95.454545454545496</c:v>
                </c:pt>
                <c:pt idx="9">
                  <c:v>96.350364963503694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5F-544D-A17A-C4DF520DE103}"/>
            </c:ext>
          </c:extLst>
        </c:ser>
        <c:ser>
          <c:idx val="1"/>
          <c:order val="1"/>
          <c:tx>
            <c:v>Cluster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Graphs!$F$12:$F$24</c:f>
              <c:numCache>
                <c:formatCode>0.0</c:formatCode>
                <c:ptCount val="13"/>
                <c:pt idx="0">
                  <c:v>58.7570621468927</c:v>
                </c:pt>
                <c:pt idx="1">
                  <c:v>58.1967213114754</c:v>
                </c:pt>
                <c:pt idx="2">
                  <c:v>55.769230769230802</c:v>
                </c:pt>
                <c:pt idx="3">
                  <c:v>64</c:v>
                </c:pt>
                <c:pt idx="4">
                  <c:v>56.204379562043798</c:v>
                </c:pt>
                <c:pt idx="5">
                  <c:v>65.822784810126606</c:v>
                </c:pt>
                <c:pt idx="6">
                  <c:v>57.964601769911503</c:v>
                </c:pt>
                <c:pt idx="7">
                  <c:v>62.595419847328301</c:v>
                </c:pt>
                <c:pt idx="8">
                  <c:v>61.9402985074627</c:v>
                </c:pt>
                <c:pt idx="9">
                  <c:v>58.119658119658098</c:v>
                </c:pt>
                <c:pt idx="10">
                  <c:v>57.615894039735103</c:v>
                </c:pt>
                <c:pt idx="11">
                  <c:v>45.132743362831903</c:v>
                </c:pt>
                <c:pt idx="12">
                  <c:v>52.650176678445199</c:v>
                </c:pt>
              </c:numCache>
            </c:numRef>
          </c:xVal>
          <c:yVal>
            <c:numRef>
              <c:f>Graphs!$D$12:$D$24</c:f>
              <c:numCache>
                <c:formatCode>0.0</c:formatCode>
                <c:ptCount val="13"/>
                <c:pt idx="0">
                  <c:v>92.753623188405797</c:v>
                </c:pt>
                <c:pt idx="1">
                  <c:v>82.474226804123703</c:v>
                </c:pt>
                <c:pt idx="2">
                  <c:v>87.719298245613999</c:v>
                </c:pt>
                <c:pt idx="3">
                  <c:v>90.540540540540505</c:v>
                </c:pt>
                <c:pt idx="4">
                  <c:v>82.051282051282001</c:v>
                </c:pt>
                <c:pt idx="5">
                  <c:v>88.8888888888889</c:v>
                </c:pt>
                <c:pt idx="6">
                  <c:v>90.547263681592</c:v>
                </c:pt>
                <c:pt idx="7">
                  <c:v>93.150684931506802</c:v>
                </c:pt>
                <c:pt idx="8">
                  <c:v>87.121212121212096</c:v>
                </c:pt>
                <c:pt idx="9">
                  <c:v>85.714285714285694</c:v>
                </c:pt>
                <c:pt idx="10">
                  <c:v>87.394957983193294</c:v>
                </c:pt>
                <c:pt idx="11">
                  <c:v>89.867841409691593</c:v>
                </c:pt>
                <c:pt idx="12">
                  <c:v>93.436293436293397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5F-544D-A17A-C4DF520DE103}"/>
            </c:ext>
          </c:extLst>
        </c:ser>
        <c:ser>
          <c:idx val="2"/>
          <c:order val="2"/>
          <c:tx>
            <c:v>Cluster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Graphs!$F$25:$F$56</c:f>
              <c:numCache>
                <c:formatCode>0.0</c:formatCode>
                <c:ptCount val="32"/>
                <c:pt idx="0">
                  <c:v>51.948051948051898</c:v>
                </c:pt>
                <c:pt idx="1">
                  <c:v>63.157894736842103</c:v>
                </c:pt>
                <c:pt idx="2">
                  <c:v>47.232472324723197</c:v>
                </c:pt>
                <c:pt idx="3">
                  <c:v>56.603773584905703</c:v>
                </c:pt>
                <c:pt idx="4">
                  <c:v>52.469135802469097</c:v>
                </c:pt>
                <c:pt idx="5">
                  <c:v>50.769230769230802</c:v>
                </c:pt>
                <c:pt idx="6">
                  <c:v>52.238805970149301</c:v>
                </c:pt>
                <c:pt idx="7">
                  <c:v>56.043956043956001</c:v>
                </c:pt>
                <c:pt idx="8">
                  <c:v>55.140186915887803</c:v>
                </c:pt>
                <c:pt idx="9">
                  <c:v>51.879699248120303</c:v>
                </c:pt>
                <c:pt idx="10">
                  <c:v>48.039215686274503</c:v>
                </c:pt>
                <c:pt idx="11">
                  <c:v>57.142857142857103</c:v>
                </c:pt>
                <c:pt idx="12">
                  <c:v>49.640287769784202</c:v>
                </c:pt>
                <c:pt idx="13">
                  <c:v>49.621212121212103</c:v>
                </c:pt>
                <c:pt idx="14">
                  <c:v>50</c:v>
                </c:pt>
                <c:pt idx="15">
                  <c:v>57.831325301204799</c:v>
                </c:pt>
                <c:pt idx="16">
                  <c:v>52.173913043478301</c:v>
                </c:pt>
                <c:pt idx="17">
                  <c:v>54.970760233918099</c:v>
                </c:pt>
                <c:pt idx="18">
                  <c:v>50.2923976608187</c:v>
                </c:pt>
                <c:pt idx="19">
                  <c:v>51.366120218579198</c:v>
                </c:pt>
                <c:pt idx="20">
                  <c:v>54.901960784313701</c:v>
                </c:pt>
                <c:pt idx="21">
                  <c:v>49.640287769784202</c:v>
                </c:pt>
                <c:pt idx="22">
                  <c:v>50.955414012738899</c:v>
                </c:pt>
                <c:pt idx="23">
                  <c:v>53.424657534246599</c:v>
                </c:pt>
                <c:pt idx="24">
                  <c:v>56.149732620320897</c:v>
                </c:pt>
                <c:pt idx="25">
                  <c:v>50.943396226415103</c:v>
                </c:pt>
                <c:pt idx="26">
                  <c:v>47.524752475247503</c:v>
                </c:pt>
                <c:pt idx="27">
                  <c:v>45.679012345678998</c:v>
                </c:pt>
                <c:pt idx="28">
                  <c:v>59.633027522935798</c:v>
                </c:pt>
                <c:pt idx="29">
                  <c:v>49.740932642487003</c:v>
                </c:pt>
                <c:pt idx="30">
                  <c:v>59.756097560975597</c:v>
                </c:pt>
                <c:pt idx="31">
                  <c:v>50.806451612903203</c:v>
                </c:pt>
              </c:numCache>
            </c:numRef>
          </c:xVal>
          <c:yVal>
            <c:numRef>
              <c:f>Graphs!$D$25:$D$56</c:f>
              <c:numCache>
                <c:formatCode>0.0</c:formatCode>
                <c:ptCount val="32"/>
                <c:pt idx="0">
                  <c:v>86.255924170616098</c:v>
                </c:pt>
                <c:pt idx="1">
                  <c:v>83.838383838383805</c:v>
                </c:pt>
                <c:pt idx="2">
                  <c:v>84.126984126984098</c:v>
                </c:pt>
                <c:pt idx="3">
                  <c:v>88.808664259927795</c:v>
                </c:pt>
                <c:pt idx="4">
                  <c:v>84.615384615384599</c:v>
                </c:pt>
                <c:pt idx="5">
                  <c:v>90.625</c:v>
                </c:pt>
                <c:pt idx="6">
                  <c:v>78.899082568807302</c:v>
                </c:pt>
                <c:pt idx="7">
                  <c:v>82.417582417582395</c:v>
                </c:pt>
                <c:pt idx="8">
                  <c:v>87.356321839080493</c:v>
                </c:pt>
                <c:pt idx="9">
                  <c:v>88.235294117647101</c:v>
                </c:pt>
                <c:pt idx="10">
                  <c:v>90.196078431372598</c:v>
                </c:pt>
                <c:pt idx="11">
                  <c:v>85.840707964601805</c:v>
                </c:pt>
                <c:pt idx="12">
                  <c:v>89.772727272727295</c:v>
                </c:pt>
                <c:pt idx="13">
                  <c:v>87.323943661971796</c:v>
                </c:pt>
                <c:pt idx="14">
                  <c:v>78.350515463917503</c:v>
                </c:pt>
                <c:pt idx="15">
                  <c:v>87.755102040816297</c:v>
                </c:pt>
                <c:pt idx="16">
                  <c:v>90.322580645161295</c:v>
                </c:pt>
                <c:pt idx="17">
                  <c:v>84.662576687116598</c:v>
                </c:pt>
                <c:pt idx="18">
                  <c:v>82.300884955752196</c:v>
                </c:pt>
                <c:pt idx="19">
                  <c:v>81.132075471698101</c:v>
                </c:pt>
                <c:pt idx="20">
                  <c:v>83.687943262411395</c:v>
                </c:pt>
                <c:pt idx="21">
                  <c:v>85.321100917431195</c:v>
                </c:pt>
                <c:pt idx="22">
                  <c:v>90.178571428571402</c:v>
                </c:pt>
                <c:pt idx="23">
                  <c:v>84.848484848484802</c:v>
                </c:pt>
                <c:pt idx="24">
                  <c:v>81.283422459893004</c:v>
                </c:pt>
                <c:pt idx="25">
                  <c:v>92.079207920792101</c:v>
                </c:pt>
                <c:pt idx="26">
                  <c:v>87.837837837837796</c:v>
                </c:pt>
                <c:pt idx="27">
                  <c:v>79.906542056074798</c:v>
                </c:pt>
                <c:pt idx="28">
                  <c:v>86.585365853658502</c:v>
                </c:pt>
                <c:pt idx="29">
                  <c:v>77.931034482758605</c:v>
                </c:pt>
                <c:pt idx="30">
                  <c:v>92.424242424242394</c:v>
                </c:pt>
                <c:pt idx="31">
                  <c:v>91.129032258064498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5F-544D-A17A-C4DF520DE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788000"/>
        <c:axId val="1394112768"/>
      </c:scatterChart>
      <c:valAx>
        <c:axId val="1447788000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Mothers Receiving Prenatal Care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112768"/>
        <c:crosses val="autoZero"/>
        <c:crossBetween val="midCat"/>
        <c:majorUnit val="10"/>
        <c:minorUnit val="5"/>
      </c:valAx>
      <c:valAx>
        <c:axId val="1394112768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Babies Born with</a:t>
                </a:r>
              </a:p>
              <a:p>
                <a:pPr>
                  <a:defRPr/>
                </a:pPr>
                <a:r>
                  <a:rPr lang="en-US"/>
                  <a:t>Satisfactory</a:t>
                </a:r>
                <a:r>
                  <a:rPr lang="en-US" baseline="0"/>
                  <a:t> Birthweight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788000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Domestic Violence vs Birthweight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Graphs!$O$2:$O$11</c:f>
              <c:numCache>
                <c:formatCode>0</c:formatCode>
                <c:ptCount val="10"/>
                <c:pt idx="0">
                  <c:v>35.802469135802397</c:v>
                </c:pt>
                <c:pt idx="1">
                  <c:v>20.638330520177899</c:v>
                </c:pt>
                <c:pt idx="2">
                  <c:v>48.6779511007854</c:v>
                </c:pt>
                <c:pt idx="3">
                  <c:v>28.466856445709599</c:v>
                </c:pt>
                <c:pt idx="4">
                  <c:v>41.540256709451498</c:v>
                </c:pt>
                <c:pt idx="5">
                  <c:v>30.595813204508801</c:v>
                </c:pt>
                <c:pt idx="6">
                  <c:v>23.368841544607101</c:v>
                </c:pt>
                <c:pt idx="7">
                  <c:v>35.410216718266199</c:v>
                </c:pt>
                <c:pt idx="8">
                  <c:v>23.591387998167601</c:v>
                </c:pt>
                <c:pt idx="9">
                  <c:v>39.182016859194498</c:v>
                </c:pt>
              </c:numCache>
            </c:numRef>
          </c:xVal>
          <c:yVal>
            <c:numRef>
              <c:f>Graphs!$D$2:$D$11</c:f>
              <c:numCache>
                <c:formatCode>0.0</c:formatCode>
                <c:ptCount val="10"/>
                <c:pt idx="0">
                  <c:v>95.161290322580697</c:v>
                </c:pt>
                <c:pt idx="1">
                  <c:v>94.658753709198805</c:v>
                </c:pt>
                <c:pt idx="2">
                  <c:v>95.238095238095198</c:v>
                </c:pt>
                <c:pt idx="3">
                  <c:v>97.872340425531902</c:v>
                </c:pt>
                <c:pt idx="4">
                  <c:v>94.482758620689694</c:v>
                </c:pt>
                <c:pt idx="5">
                  <c:v>91.981132075471706</c:v>
                </c:pt>
                <c:pt idx="6">
                  <c:v>96.551724137931004</c:v>
                </c:pt>
                <c:pt idx="7">
                  <c:v>92.647058823529406</c:v>
                </c:pt>
                <c:pt idx="8">
                  <c:v>95.454545454545496</c:v>
                </c:pt>
                <c:pt idx="9">
                  <c:v>96.350364963503694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E7-D149-BEB6-0A77BA7E6927}"/>
            </c:ext>
          </c:extLst>
        </c:ser>
        <c:ser>
          <c:idx val="1"/>
          <c:order val="1"/>
          <c:tx>
            <c:v>Cluster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Graphs!$O$12:$O$24</c:f>
              <c:numCache>
                <c:formatCode>0</c:formatCode>
                <c:ptCount val="13"/>
                <c:pt idx="0">
                  <c:v>42.400521852576603</c:v>
                </c:pt>
                <c:pt idx="1">
                  <c:v>47.318205260443499</c:v>
                </c:pt>
                <c:pt idx="2">
                  <c:v>45.354791514264797</c:v>
                </c:pt>
                <c:pt idx="3">
                  <c:v>81.290722928948099</c:v>
                </c:pt>
                <c:pt idx="4">
                  <c:v>46.9769995729363</c:v>
                </c:pt>
                <c:pt idx="5">
                  <c:v>46.531302876480503</c:v>
                </c:pt>
                <c:pt idx="6">
                  <c:v>46.855513985390999</c:v>
                </c:pt>
                <c:pt idx="7">
                  <c:v>56.551724137930997</c:v>
                </c:pt>
                <c:pt idx="8">
                  <c:v>44.243461256416502</c:v>
                </c:pt>
                <c:pt idx="9">
                  <c:v>51.539491298527402</c:v>
                </c:pt>
                <c:pt idx="10">
                  <c:v>39.055458751426997</c:v>
                </c:pt>
                <c:pt idx="11">
                  <c:v>60.453400503778298</c:v>
                </c:pt>
                <c:pt idx="12">
                  <c:v>57.598460375283501</c:v>
                </c:pt>
              </c:numCache>
            </c:numRef>
          </c:xVal>
          <c:yVal>
            <c:numRef>
              <c:f>Graphs!$D$12:$D$24</c:f>
              <c:numCache>
                <c:formatCode>0.0</c:formatCode>
                <c:ptCount val="13"/>
                <c:pt idx="0">
                  <c:v>92.753623188405797</c:v>
                </c:pt>
                <c:pt idx="1">
                  <c:v>82.474226804123703</c:v>
                </c:pt>
                <c:pt idx="2">
                  <c:v>87.719298245613999</c:v>
                </c:pt>
                <c:pt idx="3">
                  <c:v>90.540540540540505</c:v>
                </c:pt>
                <c:pt idx="4">
                  <c:v>82.051282051282001</c:v>
                </c:pt>
                <c:pt idx="5">
                  <c:v>88.8888888888889</c:v>
                </c:pt>
                <c:pt idx="6">
                  <c:v>90.547263681592</c:v>
                </c:pt>
                <c:pt idx="7">
                  <c:v>93.150684931506802</c:v>
                </c:pt>
                <c:pt idx="8">
                  <c:v>87.121212121212096</c:v>
                </c:pt>
                <c:pt idx="9">
                  <c:v>85.714285714285694</c:v>
                </c:pt>
                <c:pt idx="10">
                  <c:v>87.394957983193294</c:v>
                </c:pt>
                <c:pt idx="11">
                  <c:v>89.867841409691593</c:v>
                </c:pt>
                <c:pt idx="12">
                  <c:v>93.436293436293397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E7-D149-BEB6-0A77BA7E6927}"/>
            </c:ext>
          </c:extLst>
        </c:ser>
        <c:ser>
          <c:idx val="2"/>
          <c:order val="2"/>
          <c:tx>
            <c:v>Cluster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Graphs!$O$25:$O$56</c:f>
              <c:numCache>
                <c:formatCode>0</c:formatCode>
                <c:ptCount val="32"/>
                <c:pt idx="0">
                  <c:v>60.985385706357498</c:v>
                </c:pt>
                <c:pt idx="1">
                  <c:v>60.863573725309998</c:v>
                </c:pt>
                <c:pt idx="2">
                  <c:v>63.4697746261321</c:v>
                </c:pt>
                <c:pt idx="3">
                  <c:v>66.731757014899998</c:v>
                </c:pt>
                <c:pt idx="4">
                  <c:v>78.639356254571993</c:v>
                </c:pt>
                <c:pt idx="5">
                  <c:v>67.428016036933499</c:v>
                </c:pt>
                <c:pt idx="6">
                  <c:v>61.778407940044502</c:v>
                </c:pt>
                <c:pt idx="7">
                  <c:v>52.010860342779502</c:v>
                </c:pt>
                <c:pt idx="8">
                  <c:v>44.303797468354396</c:v>
                </c:pt>
                <c:pt idx="9">
                  <c:v>56.655498020103501</c:v>
                </c:pt>
                <c:pt idx="10">
                  <c:v>47.673327075231299</c:v>
                </c:pt>
                <c:pt idx="11">
                  <c:v>45.594981743282403</c:v>
                </c:pt>
                <c:pt idx="12">
                  <c:v>60.502038189229701</c:v>
                </c:pt>
                <c:pt idx="13">
                  <c:v>56.908458383093603</c:v>
                </c:pt>
                <c:pt idx="14">
                  <c:v>70.869990224828896</c:v>
                </c:pt>
                <c:pt idx="15">
                  <c:v>66.950249676345393</c:v>
                </c:pt>
                <c:pt idx="16">
                  <c:v>46.077439529108801</c:v>
                </c:pt>
                <c:pt idx="17">
                  <c:v>45.392201685063</c:v>
                </c:pt>
                <c:pt idx="18">
                  <c:v>76.082765711348102</c:v>
                </c:pt>
                <c:pt idx="19">
                  <c:v>70.448877805486205</c:v>
                </c:pt>
                <c:pt idx="20">
                  <c:v>64.763995609220601</c:v>
                </c:pt>
                <c:pt idx="21">
                  <c:v>58.8539511791477</c:v>
                </c:pt>
                <c:pt idx="22">
                  <c:v>50.524712254569998</c:v>
                </c:pt>
                <c:pt idx="23">
                  <c:v>69.602831301612198</c:v>
                </c:pt>
                <c:pt idx="24">
                  <c:v>67.937701396348004</c:v>
                </c:pt>
                <c:pt idx="25">
                  <c:v>58.466453674121396</c:v>
                </c:pt>
                <c:pt idx="26">
                  <c:v>55.329719963866303</c:v>
                </c:pt>
                <c:pt idx="27">
                  <c:v>65.194296896840896</c:v>
                </c:pt>
                <c:pt idx="28">
                  <c:v>65.652005675222398</c:v>
                </c:pt>
                <c:pt idx="29">
                  <c:v>70.682653258557295</c:v>
                </c:pt>
                <c:pt idx="30">
                  <c:v>87.406868980555998</c:v>
                </c:pt>
                <c:pt idx="31">
                  <c:v>58.5756426464391</c:v>
                </c:pt>
              </c:numCache>
            </c:numRef>
          </c:xVal>
          <c:yVal>
            <c:numRef>
              <c:f>Graphs!$D$25:$D$56</c:f>
              <c:numCache>
                <c:formatCode>0.0</c:formatCode>
                <c:ptCount val="32"/>
                <c:pt idx="0">
                  <c:v>86.255924170616098</c:v>
                </c:pt>
                <c:pt idx="1">
                  <c:v>83.838383838383805</c:v>
                </c:pt>
                <c:pt idx="2">
                  <c:v>84.126984126984098</c:v>
                </c:pt>
                <c:pt idx="3">
                  <c:v>88.808664259927795</c:v>
                </c:pt>
                <c:pt idx="4">
                  <c:v>84.615384615384599</c:v>
                </c:pt>
                <c:pt idx="5">
                  <c:v>90.625</c:v>
                </c:pt>
                <c:pt idx="6">
                  <c:v>78.899082568807302</c:v>
                </c:pt>
                <c:pt idx="7">
                  <c:v>82.417582417582395</c:v>
                </c:pt>
                <c:pt idx="8">
                  <c:v>87.356321839080493</c:v>
                </c:pt>
                <c:pt idx="9">
                  <c:v>88.235294117647101</c:v>
                </c:pt>
                <c:pt idx="10">
                  <c:v>90.196078431372598</c:v>
                </c:pt>
                <c:pt idx="11">
                  <c:v>85.840707964601805</c:v>
                </c:pt>
                <c:pt idx="12">
                  <c:v>89.772727272727295</c:v>
                </c:pt>
                <c:pt idx="13">
                  <c:v>87.323943661971796</c:v>
                </c:pt>
                <c:pt idx="14">
                  <c:v>78.350515463917503</c:v>
                </c:pt>
                <c:pt idx="15">
                  <c:v>87.755102040816297</c:v>
                </c:pt>
                <c:pt idx="16">
                  <c:v>90.322580645161295</c:v>
                </c:pt>
                <c:pt idx="17">
                  <c:v>84.662576687116598</c:v>
                </c:pt>
                <c:pt idx="18">
                  <c:v>82.300884955752196</c:v>
                </c:pt>
                <c:pt idx="19">
                  <c:v>81.132075471698101</c:v>
                </c:pt>
                <c:pt idx="20">
                  <c:v>83.687943262411395</c:v>
                </c:pt>
                <c:pt idx="21">
                  <c:v>85.321100917431195</c:v>
                </c:pt>
                <c:pt idx="22">
                  <c:v>90.178571428571402</c:v>
                </c:pt>
                <c:pt idx="23">
                  <c:v>84.848484848484802</c:v>
                </c:pt>
                <c:pt idx="24">
                  <c:v>81.283422459893004</c:v>
                </c:pt>
                <c:pt idx="25">
                  <c:v>92.079207920792101</c:v>
                </c:pt>
                <c:pt idx="26">
                  <c:v>87.837837837837796</c:v>
                </c:pt>
                <c:pt idx="27">
                  <c:v>79.906542056074798</c:v>
                </c:pt>
                <c:pt idx="28">
                  <c:v>86.585365853658502</c:v>
                </c:pt>
                <c:pt idx="29">
                  <c:v>77.931034482758605</c:v>
                </c:pt>
                <c:pt idx="30">
                  <c:v>92.424242424242394</c:v>
                </c:pt>
                <c:pt idx="31">
                  <c:v>91.129032258064498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E7-D149-BEB6-0A77BA7E6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788000"/>
        <c:axId val="1394112768"/>
      </c:scatterChart>
      <c:valAx>
        <c:axId val="144778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Incidence of Domestic Violence per 1,000</a:t>
                </a:r>
                <a:r>
                  <a:rPr lang="en-US" baseline="0"/>
                  <a:t> Residents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112768"/>
        <c:crosses val="autoZero"/>
        <c:crossBetween val="midCat"/>
      </c:valAx>
      <c:valAx>
        <c:axId val="1394112768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Babies Born with</a:t>
                </a:r>
              </a:p>
              <a:p>
                <a:pPr>
                  <a:defRPr/>
                </a:pPr>
                <a:r>
                  <a:rPr lang="en-US"/>
                  <a:t>Satisfactory Birthweight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78800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Prenatal Care vs Birthweight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Graphs!$F$2:$F$11</c:f>
              <c:numCache>
                <c:formatCode>0.0</c:formatCode>
                <c:ptCount val="10"/>
                <c:pt idx="0">
                  <c:v>79.365079365079396</c:v>
                </c:pt>
                <c:pt idx="1">
                  <c:v>60.150375939849603</c:v>
                </c:pt>
                <c:pt idx="2">
                  <c:v>66.423357664233606</c:v>
                </c:pt>
                <c:pt idx="3">
                  <c:v>74.285714285714306</c:v>
                </c:pt>
                <c:pt idx="4">
                  <c:v>74.390243902438996</c:v>
                </c:pt>
                <c:pt idx="5">
                  <c:v>67.948717948717999</c:v>
                </c:pt>
                <c:pt idx="6">
                  <c:v>66.115702479338907</c:v>
                </c:pt>
                <c:pt idx="7">
                  <c:v>70.909090909090907</c:v>
                </c:pt>
                <c:pt idx="8">
                  <c:v>72.340425531914903</c:v>
                </c:pt>
                <c:pt idx="9">
                  <c:v>71.844660194174807</c:v>
                </c:pt>
              </c:numCache>
            </c:numRef>
          </c:xVal>
          <c:yVal>
            <c:numRef>
              <c:f>Graphs!$D$2:$D$11</c:f>
              <c:numCache>
                <c:formatCode>0.0</c:formatCode>
                <c:ptCount val="10"/>
                <c:pt idx="0">
                  <c:v>95.161290322580697</c:v>
                </c:pt>
                <c:pt idx="1">
                  <c:v>94.658753709198805</c:v>
                </c:pt>
                <c:pt idx="2">
                  <c:v>95.238095238095198</c:v>
                </c:pt>
                <c:pt idx="3">
                  <c:v>97.872340425531902</c:v>
                </c:pt>
                <c:pt idx="4">
                  <c:v>94.482758620689694</c:v>
                </c:pt>
                <c:pt idx="5">
                  <c:v>91.981132075471706</c:v>
                </c:pt>
                <c:pt idx="6">
                  <c:v>96.551724137931004</c:v>
                </c:pt>
                <c:pt idx="7">
                  <c:v>92.647058823529406</c:v>
                </c:pt>
                <c:pt idx="8">
                  <c:v>95.454545454545496</c:v>
                </c:pt>
                <c:pt idx="9">
                  <c:v>96.350364963503694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96-6D40-9903-BF0A8F207E5F}"/>
            </c:ext>
          </c:extLst>
        </c:ser>
        <c:ser>
          <c:idx val="1"/>
          <c:order val="1"/>
          <c:tx>
            <c:v>Cluster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Graphs!$F$12:$F$24</c:f>
              <c:numCache>
                <c:formatCode>0.0</c:formatCode>
                <c:ptCount val="13"/>
                <c:pt idx="0">
                  <c:v>58.7570621468927</c:v>
                </c:pt>
                <c:pt idx="1">
                  <c:v>58.1967213114754</c:v>
                </c:pt>
                <c:pt idx="2">
                  <c:v>55.769230769230802</c:v>
                </c:pt>
                <c:pt idx="3">
                  <c:v>64</c:v>
                </c:pt>
                <c:pt idx="4">
                  <c:v>56.204379562043798</c:v>
                </c:pt>
                <c:pt idx="5">
                  <c:v>65.822784810126606</c:v>
                </c:pt>
                <c:pt idx="6">
                  <c:v>57.964601769911503</c:v>
                </c:pt>
                <c:pt idx="7">
                  <c:v>62.595419847328301</c:v>
                </c:pt>
                <c:pt idx="8">
                  <c:v>61.9402985074627</c:v>
                </c:pt>
                <c:pt idx="9">
                  <c:v>58.119658119658098</c:v>
                </c:pt>
                <c:pt idx="10">
                  <c:v>57.615894039735103</c:v>
                </c:pt>
                <c:pt idx="11">
                  <c:v>45.132743362831903</c:v>
                </c:pt>
                <c:pt idx="12">
                  <c:v>52.650176678445199</c:v>
                </c:pt>
              </c:numCache>
            </c:numRef>
          </c:xVal>
          <c:yVal>
            <c:numRef>
              <c:f>Graphs!$D$12:$D$24</c:f>
              <c:numCache>
                <c:formatCode>0.0</c:formatCode>
                <c:ptCount val="13"/>
                <c:pt idx="0">
                  <c:v>92.753623188405797</c:v>
                </c:pt>
                <c:pt idx="1">
                  <c:v>82.474226804123703</c:v>
                </c:pt>
                <c:pt idx="2">
                  <c:v>87.719298245613999</c:v>
                </c:pt>
                <c:pt idx="3">
                  <c:v>90.540540540540505</c:v>
                </c:pt>
                <c:pt idx="4">
                  <c:v>82.051282051282001</c:v>
                </c:pt>
                <c:pt idx="5">
                  <c:v>88.8888888888889</c:v>
                </c:pt>
                <c:pt idx="6">
                  <c:v>90.547263681592</c:v>
                </c:pt>
                <c:pt idx="7">
                  <c:v>93.150684931506802</c:v>
                </c:pt>
                <c:pt idx="8">
                  <c:v>87.121212121212096</c:v>
                </c:pt>
                <c:pt idx="9">
                  <c:v>85.714285714285694</c:v>
                </c:pt>
                <c:pt idx="10">
                  <c:v>87.394957983193294</c:v>
                </c:pt>
                <c:pt idx="11">
                  <c:v>89.867841409691593</c:v>
                </c:pt>
                <c:pt idx="12">
                  <c:v>93.436293436293397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96-6D40-9903-BF0A8F207E5F}"/>
            </c:ext>
          </c:extLst>
        </c:ser>
        <c:ser>
          <c:idx val="2"/>
          <c:order val="2"/>
          <c:tx>
            <c:v>Cluster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Graphs!$F$25:$F$56</c:f>
              <c:numCache>
                <c:formatCode>0.0</c:formatCode>
                <c:ptCount val="32"/>
                <c:pt idx="0">
                  <c:v>51.948051948051898</c:v>
                </c:pt>
                <c:pt idx="1">
                  <c:v>63.157894736842103</c:v>
                </c:pt>
                <c:pt idx="2">
                  <c:v>47.232472324723197</c:v>
                </c:pt>
                <c:pt idx="3">
                  <c:v>56.603773584905703</c:v>
                </c:pt>
                <c:pt idx="4">
                  <c:v>52.469135802469097</c:v>
                </c:pt>
                <c:pt idx="5">
                  <c:v>50.769230769230802</c:v>
                </c:pt>
                <c:pt idx="6">
                  <c:v>52.238805970149301</c:v>
                </c:pt>
                <c:pt idx="7">
                  <c:v>56.043956043956001</c:v>
                </c:pt>
                <c:pt idx="8">
                  <c:v>55.140186915887803</c:v>
                </c:pt>
                <c:pt idx="9">
                  <c:v>51.879699248120303</c:v>
                </c:pt>
                <c:pt idx="10">
                  <c:v>48.039215686274503</c:v>
                </c:pt>
                <c:pt idx="11">
                  <c:v>57.142857142857103</c:v>
                </c:pt>
                <c:pt idx="12">
                  <c:v>49.640287769784202</c:v>
                </c:pt>
                <c:pt idx="13">
                  <c:v>49.621212121212103</c:v>
                </c:pt>
                <c:pt idx="14">
                  <c:v>50</c:v>
                </c:pt>
                <c:pt idx="15">
                  <c:v>57.831325301204799</c:v>
                </c:pt>
                <c:pt idx="16">
                  <c:v>52.173913043478301</c:v>
                </c:pt>
                <c:pt idx="17">
                  <c:v>54.970760233918099</c:v>
                </c:pt>
                <c:pt idx="18">
                  <c:v>50.2923976608187</c:v>
                </c:pt>
                <c:pt idx="19">
                  <c:v>51.366120218579198</c:v>
                </c:pt>
                <c:pt idx="20">
                  <c:v>54.901960784313701</c:v>
                </c:pt>
                <c:pt idx="21">
                  <c:v>49.640287769784202</c:v>
                </c:pt>
                <c:pt idx="22">
                  <c:v>50.955414012738899</c:v>
                </c:pt>
                <c:pt idx="23">
                  <c:v>53.424657534246599</c:v>
                </c:pt>
                <c:pt idx="24">
                  <c:v>56.149732620320897</c:v>
                </c:pt>
                <c:pt idx="25">
                  <c:v>50.943396226415103</c:v>
                </c:pt>
                <c:pt idx="26">
                  <c:v>47.524752475247503</c:v>
                </c:pt>
                <c:pt idx="27">
                  <c:v>45.679012345678998</c:v>
                </c:pt>
                <c:pt idx="28">
                  <c:v>59.633027522935798</c:v>
                </c:pt>
                <c:pt idx="29">
                  <c:v>49.740932642487003</c:v>
                </c:pt>
                <c:pt idx="30">
                  <c:v>59.756097560975597</c:v>
                </c:pt>
                <c:pt idx="31">
                  <c:v>50.806451612903203</c:v>
                </c:pt>
              </c:numCache>
            </c:numRef>
          </c:xVal>
          <c:yVal>
            <c:numRef>
              <c:f>Graphs!$D$25:$D$56</c:f>
              <c:numCache>
                <c:formatCode>0.0</c:formatCode>
                <c:ptCount val="32"/>
                <c:pt idx="0">
                  <c:v>86.255924170616098</c:v>
                </c:pt>
                <c:pt idx="1">
                  <c:v>83.838383838383805</c:v>
                </c:pt>
                <c:pt idx="2">
                  <c:v>84.126984126984098</c:v>
                </c:pt>
                <c:pt idx="3">
                  <c:v>88.808664259927795</c:v>
                </c:pt>
                <c:pt idx="4">
                  <c:v>84.615384615384599</c:v>
                </c:pt>
                <c:pt idx="5">
                  <c:v>90.625</c:v>
                </c:pt>
                <c:pt idx="6">
                  <c:v>78.899082568807302</c:v>
                </c:pt>
                <c:pt idx="7">
                  <c:v>82.417582417582395</c:v>
                </c:pt>
                <c:pt idx="8">
                  <c:v>87.356321839080493</c:v>
                </c:pt>
                <c:pt idx="9">
                  <c:v>88.235294117647101</c:v>
                </c:pt>
                <c:pt idx="10">
                  <c:v>90.196078431372598</c:v>
                </c:pt>
                <c:pt idx="11">
                  <c:v>85.840707964601805</c:v>
                </c:pt>
                <c:pt idx="12">
                  <c:v>89.772727272727295</c:v>
                </c:pt>
                <c:pt idx="13">
                  <c:v>87.323943661971796</c:v>
                </c:pt>
                <c:pt idx="14">
                  <c:v>78.350515463917503</c:v>
                </c:pt>
                <c:pt idx="15">
                  <c:v>87.755102040816297</c:v>
                </c:pt>
                <c:pt idx="16">
                  <c:v>90.322580645161295</c:v>
                </c:pt>
                <c:pt idx="17">
                  <c:v>84.662576687116598</c:v>
                </c:pt>
                <c:pt idx="18">
                  <c:v>82.300884955752196</c:v>
                </c:pt>
                <c:pt idx="19">
                  <c:v>81.132075471698101</c:v>
                </c:pt>
                <c:pt idx="20">
                  <c:v>83.687943262411395</c:v>
                </c:pt>
                <c:pt idx="21">
                  <c:v>85.321100917431195</c:v>
                </c:pt>
                <c:pt idx="22">
                  <c:v>90.178571428571402</c:v>
                </c:pt>
                <c:pt idx="23">
                  <c:v>84.848484848484802</c:v>
                </c:pt>
                <c:pt idx="24">
                  <c:v>81.283422459893004</c:v>
                </c:pt>
                <c:pt idx="25">
                  <c:v>92.079207920792101</c:v>
                </c:pt>
                <c:pt idx="26">
                  <c:v>87.837837837837796</c:v>
                </c:pt>
                <c:pt idx="27">
                  <c:v>79.906542056074798</c:v>
                </c:pt>
                <c:pt idx="28">
                  <c:v>86.585365853658502</c:v>
                </c:pt>
                <c:pt idx="29">
                  <c:v>77.931034482758605</c:v>
                </c:pt>
                <c:pt idx="30">
                  <c:v>92.424242424242394</c:v>
                </c:pt>
                <c:pt idx="31">
                  <c:v>91.129032258064498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96-6D40-9903-BF0A8F207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788000"/>
        <c:axId val="1394112768"/>
      </c:scatterChart>
      <c:valAx>
        <c:axId val="14477880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Mothers Receiving</a:t>
                </a:r>
                <a:r>
                  <a:rPr lang="en-US" baseline="0"/>
                  <a:t> Prenatal Care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112768"/>
        <c:crosses val="autoZero"/>
        <c:crossBetween val="midCat"/>
      </c:valAx>
      <c:valAx>
        <c:axId val="13941127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Babies Born with</a:t>
                </a:r>
              </a:p>
              <a:p>
                <a:pPr>
                  <a:defRPr/>
                </a:pPr>
                <a:r>
                  <a:rPr lang="en-US"/>
                  <a:t>Satisfactory Birthweight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78800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Birthweight vs Infant Mortality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8781933508311462E-2"/>
                  <c:y val="-0.395287620297462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'R-squared analysis'!$D$2:$D$56</c:f>
              <c:numCache>
                <c:formatCode>0.0</c:formatCode>
                <c:ptCount val="55"/>
                <c:pt idx="0">
                  <c:v>86.255924170616098</c:v>
                </c:pt>
                <c:pt idx="1">
                  <c:v>92.753623188405797</c:v>
                </c:pt>
                <c:pt idx="2">
                  <c:v>83.838383838383805</c:v>
                </c:pt>
                <c:pt idx="3">
                  <c:v>84.126984126984098</c:v>
                </c:pt>
                <c:pt idx="4">
                  <c:v>95.161290322580697</c:v>
                </c:pt>
                <c:pt idx="5">
                  <c:v>88.808664259927795</c:v>
                </c:pt>
                <c:pt idx="6">
                  <c:v>84.615384615384599</c:v>
                </c:pt>
                <c:pt idx="7">
                  <c:v>82.474226804123703</c:v>
                </c:pt>
                <c:pt idx="8">
                  <c:v>90.625</c:v>
                </c:pt>
                <c:pt idx="9">
                  <c:v>78.899082568807302</c:v>
                </c:pt>
                <c:pt idx="10">
                  <c:v>94.658753709198805</c:v>
                </c:pt>
                <c:pt idx="11">
                  <c:v>87.719298245613999</c:v>
                </c:pt>
                <c:pt idx="12">
                  <c:v>82.417582417582395</c:v>
                </c:pt>
                <c:pt idx="13">
                  <c:v>90.540540540540505</c:v>
                </c:pt>
                <c:pt idx="14">
                  <c:v>87.356321839080493</c:v>
                </c:pt>
                <c:pt idx="15">
                  <c:v>95.238095238095198</c:v>
                </c:pt>
                <c:pt idx="16">
                  <c:v>88.235294117647101</c:v>
                </c:pt>
                <c:pt idx="17">
                  <c:v>90.196078431372598</c:v>
                </c:pt>
                <c:pt idx="18">
                  <c:v>82.051282051282001</c:v>
                </c:pt>
                <c:pt idx="19">
                  <c:v>85.840707964601805</c:v>
                </c:pt>
                <c:pt idx="20">
                  <c:v>89.772727272727295</c:v>
                </c:pt>
                <c:pt idx="21">
                  <c:v>97.872340425531902</c:v>
                </c:pt>
                <c:pt idx="22">
                  <c:v>87.323943661971796</c:v>
                </c:pt>
                <c:pt idx="23">
                  <c:v>78.350515463917503</c:v>
                </c:pt>
                <c:pt idx="24">
                  <c:v>88.8888888888889</c:v>
                </c:pt>
                <c:pt idx="25">
                  <c:v>87.755102040816297</c:v>
                </c:pt>
                <c:pt idx="26">
                  <c:v>90.547263681592</c:v>
                </c:pt>
                <c:pt idx="27">
                  <c:v>93.150684931506802</c:v>
                </c:pt>
                <c:pt idx="28">
                  <c:v>90.322580645161295</c:v>
                </c:pt>
                <c:pt idx="29">
                  <c:v>94.482758620689694</c:v>
                </c:pt>
                <c:pt idx="30">
                  <c:v>87.121212121212096</c:v>
                </c:pt>
                <c:pt idx="31">
                  <c:v>84.662576687116598</c:v>
                </c:pt>
                <c:pt idx="32">
                  <c:v>82.300884955752196</c:v>
                </c:pt>
                <c:pt idx="33">
                  <c:v>91.981132075471706</c:v>
                </c:pt>
                <c:pt idx="34">
                  <c:v>96.551724137931004</c:v>
                </c:pt>
                <c:pt idx="35">
                  <c:v>81.132075471698101</c:v>
                </c:pt>
                <c:pt idx="36">
                  <c:v>85.714285714285694</c:v>
                </c:pt>
                <c:pt idx="37">
                  <c:v>92.647058823529406</c:v>
                </c:pt>
                <c:pt idx="38">
                  <c:v>95.454545454545496</c:v>
                </c:pt>
                <c:pt idx="39">
                  <c:v>87.394957983193294</c:v>
                </c:pt>
                <c:pt idx="40">
                  <c:v>83.687943262411395</c:v>
                </c:pt>
                <c:pt idx="41">
                  <c:v>89.867841409691593</c:v>
                </c:pt>
                <c:pt idx="42">
                  <c:v>93.436293436293397</c:v>
                </c:pt>
                <c:pt idx="43">
                  <c:v>85.321100917431195</c:v>
                </c:pt>
                <c:pt idx="44">
                  <c:v>90.178571428571402</c:v>
                </c:pt>
                <c:pt idx="45">
                  <c:v>84.848484848484802</c:v>
                </c:pt>
                <c:pt idx="46">
                  <c:v>81.283422459893004</c:v>
                </c:pt>
                <c:pt idx="47">
                  <c:v>96.350364963503694</c:v>
                </c:pt>
                <c:pt idx="48">
                  <c:v>92.079207920792101</c:v>
                </c:pt>
                <c:pt idx="49">
                  <c:v>87.837837837837796</c:v>
                </c:pt>
                <c:pt idx="50">
                  <c:v>79.906542056074798</c:v>
                </c:pt>
                <c:pt idx="51">
                  <c:v>86.585365853658502</c:v>
                </c:pt>
                <c:pt idx="52">
                  <c:v>77.931034482758605</c:v>
                </c:pt>
                <c:pt idx="53">
                  <c:v>92.424242424242394</c:v>
                </c:pt>
                <c:pt idx="54">
                  <c:v>91.129032258064498</c:v>
                </c:pt>
              </c:numCache>
            </c:numRef>
          </c:xVal>
          <c:yVal>
            <c:numRef>
              <c:f>'R-squared analysis'!$C$2:$C$56</c:f>
              <c:numCache>
                <c:formatCode>0.0</c:formatCode>
                <c:ptCount val="55"/>
                <c:pt idx="0">
                  <c:v>10.50620821</c:v>
                </c:pt>
                <c:pt idx="1">
                  <c:v>6.4766839379999999</c:v>
                </c:pt>
                <c:pt idx="2">
                  <c:v>7.6117982870000001</c:v>
                </c:pt>
                <c:pt idx="3">
                  <c:v>10.48689139</c:v>
                </c:pt>
                <c:pt idx="4">
                  <c:v>7.8616352200000001</c:v>
                </c:pt>
                <c:pt idx="5">
                  <c:v>13.01921885</c:v>
                </c:pt>
                <c:pt idx="6">
                  <c:v>11.523687580000001</c:v>
                </c:pt>
                <c:pt idx="7">
                  <c:v>14.76793249</c:v>
                </c:pt>
                <c:pt idx="8">
                  <c:v>11.06500692</c:v>
                </c:pt>
                <c:pt idx="9">
                  <c:v>23.041474650000001</c:v>
                </c:pt>
                <c:pt idx="10">
                  <c:v>4.599211564</c:v>
                </c:pt>
                <c:pt idx="11">
                  <c:v>13.15789474</c:v>
                </c:pt>
                <c:pt idx="12">
                  <c:v>6.896551724</c:v>
                </c:pt>
                <c:pt idx="13">
                  <c:v>14.96259352</c:v>
                </c:pt>
                <c:pt idx="14">
                  <c:v>8.6393088549999995</c:v>
                </c:pt>
                <c:pt idx="15">
                  <c:v>7.5075075079999998</c:v>
                </c:pt>
                <c:pt idx="16">
                  <c:v>8.4175084180000006</c:v>
                </c:pt>
                <c:pt idx="17">
                  <c:v>4.9115913559999997</c:v>
                </c:pt>
                <c:pt idx="18">
                  <c:v>4.8154093099999997</c:v>
                </c:pt>
                <c:pt idx="19">
                  <c:v>8.9955022489999994</c:v>
                </c:pt>
                <c:pt idx="20">
                  <c:v>7.5471698109999998</c:v>
                </c:pt>
                <c:pt idx="21">
                  <c:v>0</c:v>
                </c:pt>
                <c:pt idx="22">
                  <c:v>12.924071079999999</c:v>
                </c:pt>
                <c:pt idx="23">
                  <c:v>11.66666667</c:v>
                </c:pt>
                <c:pt idx="24">
                  <c:v>10.174418599999999</c:v>
                </c:pt>
                <c:pt idx="25">
                  <c:v>11.49425287</c:v>
                </c:pt>
                <c:pt idx="26">
                  <c:v>9.2506938020000007</c:v>
                </c:pt>
                <c:pt idx="27">
                  <c:v>2.5641025640000001</c:v>
                </c:pt>
                <c:pt idx="28">
                  <c:v>17.30769231</c:v>
                </c:pt>
                <c:pt idx="29">
                  <c:v>1.262626263</c:v>
                </c:pt>
                <c:pt idx="30">
                  <c:v>9.2879256970000004</c:v>
                </c:pt>
                <c:pt idx="31">
                  <c:v>10.843373489999999</c:v>
                </c:pt>
                <c:pt idx="32">
                  <c:v>7.5414781299999998</c:v>
                </c:pt>
                <c:pt idx="33">
                  <c:v>4.5085662759999998</c:v>
                </c:pt>
                <c:pt idx="34">
                  <c:v>9.8619329390000008</c:v>
                </c:pt>
                <c:pt idx="35">
                  <c:v>16.10305958</c:v>
                </c:pt>
                <c:pt idx="36">
                  <c:v>0</c:v>
                </c:pt>
                <c:pt idx="37">
                  <c:v>0</c:v>
                </c:pt>
                <c:pt idx="38">
                  <c:v>1.552795031</c:v>
                </c:pt>
                <c:pt idx="39">
                  <c:v>13.9275766</c:v>
                </c:pt>
                <c:pt idx="40">
                  <c:v>13.089005240000001</c:v>
                </c:pt>
                <c:pt idx="41">
                  <c:v>10.791366910000001</c:v>
                </c:pt>
                <c:pt idx="42">
                  <c:v>4.8309178739999998</c:v>
                </c:pt>
                <c:pt idx="43">
                  <c:v>5.0590219220000003</c:v>
                </c:pt>
                <c:pt idx="44">
                  <c:v>17.85714286</c:v>
                </c:pt>
                <c:pt idx="45">
                  <c:v>11.204481790000001</c:v>
                </c:pt>
                <c:pt idx="46">
                  <c:v>8.7890625</c:v>
                </c:pt>
                <c:pt idx="47">
                  <c:v>2.8694404590000002</c:v>
                </c:pt>
                <c:pt idx="48">
                  <c:v>3.5650623889999999</c:v>
                </c:pt>
                <c:pt idx="49">
                  <c:v>12.793176969999999</c:v>
                </c:pt>
                <c:pt idx="50">
                  <c:v>10.301109350000001</c:v>
                </c:pt>
                <c:pt idx="51">
                  <c:v>16.84210526</c:v>
                </c:pt>
                <c:pt idx="52">
                  <c:v>3.7926675090000002</c:v>
                </c:pt>
                <c:pt idx="53">
                  <c:v>10.07556675</c:v>
                </c:pt>
                <c:pt idx="54">
                  <c:v>6.5359477119999996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F-9C47-9CE0-AF561F5E8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497744"/>
        <c:axId val="1353372000"/>
      </c:scatterChart>
      <c:valAx>
        <c:axId val="1353497744"/>
        <c:scaling>
          <c:orientation val="minMax"/>
          <c:max val="100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Babies</a:t>
                </a:r>
                <a:r>
                  <a:rPr lang="en-US" baseline="0"/>
                  <a:t> Born with</a:t>
                </a:r>
              </a:p>
              <a:p>
                <a:pPr>
                  <a:defRPr/>
                </a:pPr>
                <a:r>
                  <a:rPr lang="en-US" baseline="0"/>
                  <a:t>Satisfactory Birthweight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372000"/>
        <c:crosses val="autoZero"/>
        <c:crossBetween val="midCat"/>
      </c:valAx>
      <c:valAx>
        <c:axId val="135337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Infant Mortality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49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Satisfactory</a:t>
            </a:r>
            <a:r>
              <a:rPr lang="en-US" baseline="0"/>
              <a:t> Birth Weight vs. Prenatal Care for predominantly Black Neighborhoods in Baltimore City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[1]Black!$D$1</c:f>
              <c:strCache>
                <c:ptCount val="1"/>
                <c:pt idx="0">
                  <c:v>Percent Births with Prenatal Care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919452189098931E-2"/>
                  <c:y val="0.390810908016595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[1]Black!$D$2:$D$39</c:f>
              <c:numCache>
                <c:formatCode>General</c:formatCode>
                <c:ptCount val="38"/>
                <c:pt idx="0">
                  <c:v>51.948051948051898</c:v>
                </c:pt>
                <c:pt idx="1">
                  <c:v>58.7570621468927</c:v>
                </c:pt>
                <c:pt idx="2">
                  <c:v>63.157894736842103</c:v>
                </c:pt>
                <c:pt idx="3">
                  <c:v>56.603773584905703</c:v>
                </c:pt>
                <c:pt idx="4">
                  <c:v>52.469135802469097</c:v>
                </c:pt>
                <c:pt idx="5">
                  <c:v>58.1967213114754</c:v>
                </c:pt>
                <c:pt idx="6">
                  <c:v>50.769230769230802</c:v>
                </c:pt>
                <c:pt idx="7">
                  <c:v>52.238805970149301</c:v>
                </c:pt>
                <c:pt idx="8">
                  <c:v>55.769230769230802</c:v>
                </c:pt>
                <c:pt idx="9">
                  <c:v>56.043956043956001</c:v>
                </c:pt>
                <c:pt idx="10">
                  <c:v>64</c:v>
                </c:pt>
                <c:pt idx="11">
                  <c:v>55.140186915887803</c:v>
                </c:pt>
                <c:pt idx="12">
                  <c:v>51.879699248120303</c:v>
                </c:pt>
                <c:pt idx="13">
                  <c:v>48.039215686274503</c:v>
                </c:pt>
                <c:pt idx="14">
                  <c:v>57.142857142857103</c:v>
                </c:pt>
                <c:pt idx="15">
                  <c:v>49.640287769784202</c:v>
                </c:pt>
                <c:pt idx="16">
                  <c:v>49.621212121212103</c:v>
                </c:pt>
                <c:pt idx="17">
                  <c:v>50</c:v>
                </c:pt>
                <c:pt idx="18">
                  <c:v>65.822784810126606</c:v>
                </c:pt>
                <c:pt idx="19">
                  <c:v>57.831325301204799</c:v>
                </c:pt>
                <c:pt idx="20">
                  <c:v>57.964601769911503</c:v>
                </c:pt>
                <c:pt idx="21">
                  <c:v>52.173913043478301</c:v>
                </c:pt>
                <c:pt idx="22">
                  <c:v>61.9402985074627</c:v>
                </c:pt>
                <c:pt idx="23">
                  <c:v>54.970760233918099</c:v>
                </c:pt>
                <c:pt idx="24">
                  <c:v>50.2923976608187</c:v>
                </c:pt>
                <c:pt idx="25">
                  <c:v>51.366120218579198</c:v>
                </c:pt>
                <c:pt idx="26">
                  <c:v>57.615894039735103</c:v>
                </c:pt>
                <c:pt idx="27">
                  <c:v>54.901960784313701</c:v>
                </c:pt>
                <c:pt idx="28">
                  <c:v>49.640287769784202</c:v>
                </c:pt>
                <c:pt idx="29">
                  <c:v>50.955414012738899</c:v>
                </c:pt>
                <c:pt idx="30">
                  <c:v>53.424657534246599</c:v>
                </c:pt>
                <c:pt idx="31">
                  <c:v>56.149732620320897</c:v>
                </c:pt>
                <c:pt idx="32">
                  <c:v>47.524752475247503</c:v>
                </c:pt>
                <c:pt idx="33">
                  <c:v>45.679012345678998</c:v>
                </c:pt>
                <c:pt idx="34">
                  <c:v>59.633027522935798</c:v>
                </c:pt>
                <c:pt idx="35">
                  <c:v>49.740932642487003</c:v>
                </c:pt>
                <c:pt idx="36">
                  <c:v>59.756097560975597</c:v>
                </c:pt>
                <c:pt idx="37">
                  <c:v>50.806451612903203</c:v>
                </c:pt>
              </c:numCache>
            </c:numRef>
          </c:xVal>
          <c:yVal>
            <c:numRef>
              <c:f>[1]Black!$C$2:$C$39</c:f>
              <c:numCache>
                <c:formatCode>General</c:formatCode>
                <c:ptCount val="38"/>
                <c:pt idx="0">
                  <c:v>86.255924170616098</c:v>
                </c:pt>
                <c:pt idx="1">
                  <c:v>92.753623188405797</c:v>
                </c:pt>
                <c:pt idx="2">
                  <c:v>83.838383838383805</c:v>
                </c:pt>
                <c:pt idx="3">
                  <c:v>88.808664259927795</c:v>
                </c:pt>
                <c:pt idx="4">
                  <c:v>84.615384615384599</c:v>
                </c:pt>
                <c:pt idx="5">
                  <c:v>82.474226804123703</c:v>
                </c:pt>
                <c:pt idx="6">
                  <c:v>90.625</c:v>
                </c:pt>
                <c:pt idx="7">
                  <c:v>78.899082568807302</c:v>
                </c:pt>
                <c:pt idx="8">
                  <c:v>87.719298245613999</c:v>
                </c:pt>
                <c:pt idx="9">
                  <c:v>82.417582417582395</c:v>
                </c:pt>
                <c:pt idx="10">
                  <c:v>90.540540540540505</c:v>
                </c:pt>
                <c:pt idx="11">
                  <c:v>87.356321839080493</c:v>
                </c:pt>
                <c:pt idx="12">
                  <c:v>88.235294117647101</c:v>
                </c:pt>
                <c:pt idx="13">
                  <c:v>90.196078431372598</c:v>
                </c:pt>
                <c:pt idx="14">
                  <c:v>85.840707964601805</c:v>
                </c:pt>
                <c:pt idx="15">
                  <c:v>89.772727272727295</c:v>
                </c:pt>
                <c:pt idx="16">
                  <c:v>87.323943661971796</c:v>
                </c:pt>
                <c:pt idx="17">
                  <c:v>78.350515463917503</c:v>
                </c:pt>
                <c:pt idx="18">
                  <c:v>88.8888888888889</c:v>
                </c:pt>
                <c:pt idx="19">
                  <c:v>87.755102040816297</c:v>
                </c:pt>
                <c:pt idx="20">
                  <c:v>90.547263681592</c:v>
                </c:pt>
                <c:pt idx="21">
                  <c:v>90.322580645161295</c:v>
                </c:pt>
                <c:pt idx="22">
                  <c:v>87.121212121212096</c:v>
                </c:pt>
                <c:pt idx="23">
                  <c:v>84.662576687116598</c:v>
                </c:pt>
                <c:pt idx="24">
                  <c:v>82.300884955752196</c:v>
                </c:pt>
                <c:pt idx="25">
                  <c:v>81.132075471698101</c:v>
                </c:pt>
                <c:pt idx="26">
                  <c:v>87.394957983193294</c:v>
                </c:pt>
                <c:pt idx="27">
                  <c:v>83.687943262411395</c:v>
                </c:pt>
                <c:pt idx="28">
                  <c:v>85.321100917431195</c:v>
                </c:pt>
                <c:pt idx="29">
                  <c:v>90.178571428571402</c:v>
                </c:pt>
                <c:pt idx="30">
                  <c:v>84.848484848484802</c:v>
                </c:pt>
                <c:pt idx="31">
                  <c:v>81.283422459893004</c:v>
                </c:pt>
                <c:pt idx="32">
                  <c:v>87.837837837837796</c:v>
                </c:pt>
                <c:pt idx="33">
                  <c:v>79.906542056074798</c:v>
                </c:pt>
                <c:pt idx="34">
                  <c:v>86.585365853658502</c:v>
                </c:pt>
                <c:pt idx="35">
                  <c:v>77.931034482758605</c:v>
                </c:pt>
                <c:pt idx="36">
                  <c:v>92.424242424242394</c:v>
                </c:pt>
                <c:pt idx="37">
                  <c:v>91.129032258064498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12-6B4A-8D17-BBF28B0D5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450416"/>
        <c:axId val="1457301536"/>
      </c:scatterChart>
      <c:valAx>
        <c:axId val="145745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Births with Prenatal Care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301536"/>
        <c:crosses val="autoZero"/>
        <c:crossBetween val="midCat"/>
      </c:valAx>
      <c:valAx>
        <c:axId val="14573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of Babies born with Satisfactory Birth 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45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50800</xdr:colOff>
      <xdr:row>0</xdr:row>
      <xdr:rowOff>25400</xdr:rowOff>
    </xdr:from>
    <xdr:to>
      <xdr:col>21</xdr:col>
      <xdr:colOff>495300</xdr:colOff>
      <xdr:row>11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AA4CDA-DCD0-CE4F-A433-EA6A3D534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76200</xdr:colOff>
      <xdr:row>11</xdr:row>
      <xdr:rowOff>190500</xdr:rowOff>
    </xdr:from>
    <xdr:to>
      <xdr:col>21</xdr:col>
      <xdr:colOff>520700</xdr:colOff>
      <xdr:row>25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4A9237-CCB6-B048-B91A-0133CE0DB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88900</xdr:colOff>
      <xdr:row>25</xdr:row>
      <xdr:rowOff>165100</xdr:rowOff>
    </xdr:from>
    <xdr:to>
      <xdr:col>21</xdr:col>
      <xdr:colOff>533400</xdr:colOff>
      <xdr:row>39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86BB34-07F5-CE46-883D-8C9FA240B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127000</xdr:colOff>
      <xdr:row>0</xdr:row>
      <xdr:rowOff>209550</xdr:rowOff>
    </xdr:from>
    <xdr:to>
      <xdr:col>15</xdr:col>
      <xdr:colOff>596900</xdr:colOff>
      <xdr:row>12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729431-82D8-354B-9AEF-4D54EEA4F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266700</xdr:colOff>
      <xdr:row>14</xdr:row>
      <xdr:rowOff>114300</xdr:rowOff>
    </xdr:from>
    <xdr:to>
      <xdr:col>15</xdr:col>
      <xdr:colOff>736600</xdr:colOff>
      <xdr:row>28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D666A7E-5FF9-0A47-8EF0-F5AFB6AA2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317500</xdr:colOff>
      <xdr:row>25</xdr:row>
      <xdr:rowOff>177800</xdr:rowOff>
    </xdr:from>
    <xdr:to>
      <xdr:col>15</xdr:col>
      <xdr:colOff>787400</xdr:colOff>
      <xdr:row>39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3C4EB62-0072-274D-A0DA-7955921F4B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88900</xdr:colOff>
      <xdr:row>12</xdr:row>
      <xdr:rowOff>114300</xdr:rowOff>
    </xdr:from>
    <xdr:to>
      <xdr:col>15</xdr:col>
      <xdr:colOff>558800</xdr:colOff>
      <xdr:row>26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A30145-5824-1B41-B3A3-21BAADE5A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26</xdr:row>
      <xdr:rowOff>19050</xdr:rowOff>
    </xdr:from>
    <xdr:to>
      <xdr:col>6</xdr:col>
      <xdr:colOff>165100</xdr:colOff>
      <xdr:row>39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1EF739-7990-CB40-9AD0-C8DC11E9E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0</xdr:row>
      <xdr:rowOff>774700</xdr:rowOff>
    </xdr:from>
    <xdr:to>
      <xdr:col>15</xdr:col>
      <xdr:colOff>165100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A285C4-31F4-D04C-BFD2-B8B77F6A7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0</xdr:row>
      <xdr:rowOff>965200</xdr:rowOff>
    </xdr:from>
    <xdr:to>
      <xdr:col>15</xdr:col>
      <xdr:colOff>50800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D0DE44-66E7-E14E-8179-08348EA3F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rth_Data_Disparities%20-%20blackwhite%20regress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Black"/>
      <sheetName val="White"/>
      <sheetName val="Black-Regression"/>
      <sheetName val="White-Regression"/>
    </sheetNames>
    <sheetDataSet>
      <sheetData sheetId="0" refreshError="1"/>
      <sheetData sheetId="1">
        <row r="1">
          <cell r="D1" t="str">
            <v>Percent Births with Prenatal Care</v>
          </cell>
        </row>
        <row r="2">
          <cell r="C2">
            <v>86.255924170616098</v>
          </cell>
          <cell r="D2">
            <v>51.948051948051898</v>
          </cell>
        </row>
        <row r="3">
          <cell r="C3">
            <v>92.753623188405797</v>
          </cell>
          <cell r="D3">
            <v>58.7570621468927</v>
          </cell>
        </row>
        <row r="4">
          <cell r="C4">
            <v>83.838383838383805</v>
          </cell>
          <cell r="D4">
            <v>63.157894736842103</v>
          </cell>
        </row>
        <row r="5">
          <cell r="C5">
            <v>88.808664259927795</v>
          </cell>
          <cell r="D5">
            <v>56.603773584905703</v>
          </cell>
        </row>
        <row r="6">
          <cell r="C6">
            <v>84.615384615384599</v>
          </cell>
          <cell r="D6">
            <v>52.469135802469097</v>
          </cell>
        </row>
        <row r="7">
          <cell r="C7">
            <v>82.474226804123703</v>
          </cell>
          <cell r="D7">
            <v>58.1967213114754</v>
          </cell>
        </row>
        <row r="8">
          <cell r="C8">
            <v>90.625</v>
          </cell>
          <cell r="D8">
            <v>50.769230769230802</v>
          </cell>
        </row>
        <row r="9">
          <cell r="C9">
            <v>78.899082568807302</v>
          </cell>
          <cell r="D9">
            <v>52.238805970149301</v>
          </cell>
        </row>
        <row r="10">
          <cell r="C10">
            <v>87.719298245613999</v>
          </cell>
          <cell r="D10">
            <v>55.769230769230802</v>
          </cell>
        </row>
        <row r="11">
          <cell r="C11">
            <v>82.417582417582395</v>
          </cell>
          <cell r="D11">
            <v>56.043956043956001</v>
          </cell>
        </row>
        <row r="12">
          <cell r="C12">
            <v>90.540540540540505</v>
          </cell>
          <cell r="D12">
            <v>64</v>
          </cell>
        </row>
        <row r="13">
          <cell r="C13">
            <v>87.356321839080493</v>
          </cell>
          <cell r="D13">
            <v>55.140186915887803</v>
          </cell>
        </row>
        <row r="14">
          <cell r="C14">
            <v>88.235294117647101</v>
          </cell>
          <cell r="D14">
            <v>51.879699248120303</v>
          </cell>
        </row>
        <row r="15">
          <cell r="C15">
            <v>90.196078431372598</v>
          </cell>
          <cell r="D15">
            <v>48.039215686274503</v>
          </cell>
        </row>
        <row r="16">
          <cell r="C16">
            <v>85.840707964601805</v>
          </cell>
          <cell r="D16">
            <v>57.142857142857103</v>
          </cell>
        </row>
        <row r="17">
          <cell r="C17">
            <v>89.772727272727295</v>
          </cell>
          <cell r="D17">
            <v>49.640287769784202</v>
          </cell>
        </row>
        <row r="18">
          <cell r="C18">
            <v>87.323943661971796</v>
          </cell>
          <cell r="D18">
            <v>49.621212121212103</v>
          </cell>
        </row>
        <row r="19">
          <cell r="C19">
            <v>78.350515463917503</v>
          </cell>
          <cell r="D19">
            <v>50</v>
          </cell>
        </row>
        <row r="20">
          <cell r="C20">
            <v>88.8888888888889</v>
          </cell>
          <cell r="D20">
            <v>65.822784810126606</v>
          </cell>
        </row>
        <row r="21">
          <cell r="C21">
            <v>87.755102040816297</v>
          </cell>
          <cell r="D21">
            <v>57.831325301204799</v>
          </cell>
        </row>
        <row r="22">
          <cell r="C22">
            <v>90.547263681592</v>
          </cell>
          <cell r="D22">
            <v>57.964601769911503</v>
          </cell>
        </row>
        <row r="23">
          <cell r="C23">
            <v>90.322580645161295</v>
          </cell>
          <cell r="D23">
            <v>52.173913043478301</v>
          </cell>
        </row>
        <row r="24">
          <cell r="C24">
            <v>87.121212121212096</v>
          </cell>
          <cell r="D24">
            <v>61.9402985074627</v>
          </cell>
        </row>
        <row r="25">
          <cell r="C25">
            <v>84.662576687116598</v>
          </cell>
          <cell r="D25">
            <v>54.970760233918099</v>
          </cell>
        </row>
        <row r="26">
          <cell r="C26">
            <v>82.300884955752196</v>
          </cell>
          <cell r="D26">
            <v>50.2923976608187</v>
          </cell>
        </row>
        <row r="27">
          <cell r="C27">
            <v>81.132075471698101</v>
          </cell>
          <cell r="D27">
            <v>51.366120218579198</v>
          </cell>
        </row>
        <row r="28">
          <cell r="C28">
            <v>87.394957983193294</v>
          </cell>
          <cell r="D28">
            <v>57.615894039735103</v>
          </cell>
        </row>
        <row r="29">
          <cell r="C29">
            <v>83.687943262411395</v>
          </cell>
          <cell r="D29">
            <v>54.901960784313701</v>
          </cell>
        </row>
        <row r="30">
          <cell r="C30">
            <v>85.321100917431195</v>
          </cell>
          <cell r="D30">
            <v>49.640287769784202</v>
          </cell>
        </row>
        <row r="31">
          <cell r="C31">
            <v>90.178571428571402</v>
          </cell>
          <cell r="D31">
            <v>50.955414012738899</v>
          </cell>
        </row>
        <row r="32">
          <cell r="C32">
            <v>84.848484848484802</v>
          </cell>
          <cell r="D32">
            <v>53.424657534246599</v>
          </cell>
        </row>
        <row r="33">
          <cell r="C33">
            <v>81.283422459893004</v>
          </cell>
          <cell r="D33">
            <v>56.149732620320897</v>
          </cell>
        </row>
        <row r="34">
          <cell r="C34">
            <v>87.837837837837796</v>
          </cell>
          <cell r="D34">
            <v>47.524752475247503</v>
          </cell>
        </row>
        <row r="35">
          <cell r="C35">
            <v>79.906542056074798</v>
          </cell>
          <cell r="D35">
            <v>45.679012345678998</v>
          </cell>
        </row>
        <row r="36">
          <cell r="C36">
            <v>86.585365853658502</v>
          </cell>
          <cell r="D36">
            <v>59.633027522935798</v>
          </cell>
        </row>
        <row r="37">
          <cell r="C37">
            <v>77.931034482758605</v>
          </cell>
          <cell r="D37">
            <v>49.740932642487003</v>
          </cell>
        </row>
        <row r="38">
          <cell r="C38">
            <v>92.424242424242394</v>
          </cell>
          <cell r="D38">
            <v>59.756097560975597</v>
          </cell>
        </row>
        <row r="39">
          <cell r="C39">
            <v>91.129032258064498</v>
          </cell>
          <cell r="D39">
            <v>50.806451612903203</v>
          </cell>
        </row>
      </sheetData>
      <sheetData sheetId="2">
        <row r="1">
          <cell r="D1" t="str">
            <v>Percent Births with Prenatal Care</v>
          </cell>
        </row>
        <row r="2">
          <cell r="C2">
            <v>92.079207920792101</v>
          </cell>
          <cell r="D2">
            <v>50.943396226415103</v>
          </cell>
        </row>
        <row r="3">
          <cell r="C3">
            <v>84.126984126984098</v>
          </cell>
          <cell r="D3">
            <v>47.232472324723197</v>
          </cell>
        </row>
        <row r="4">
          <cell r="C4">
            <v>93.436293436293397</v>
          </cell>
          <cell r="D4">
            <v>52.650176678445199</v>
          </cell>
        </row>
        <row r="5">
          <cell r="C5">
            <v>82.051282051282001</v>
          </cell>
          <cell r="D5">
            <v>56.204379562043798</v>
          </cell>
        </row>
        <row r="6">
          <cell r="C6">
            <v>89.867841409691593</v>
          </cell>
          <cell r="D6">
            <v>45.132743362831903</v>
          </cell>
        </row>
        <row r="7">
          <cell r="C7">
            <v>96.551724137931004</v>
          </cell>
          <cell r="D7">
            <v>66.115702479338907</v>
          </cell>
        </row>
        <row r="8">
          <cell r="C8">
            <v>85.714285714285694</v>
          </cell>
          <cell r="D8">
            <v>58.119658119658098</v>
          </cell>
        </row>
        <row r="9">
          <cell r="C9">
            <v>92.647058823529406</v>
          </cell>
          <cell r="D9">
            <v>70.909090909090907</v>
          </cell>
        </row>
        <row r="10">
          <cell r="C10">
            <v>95.454545454545496</v>
          </cell>
          <cell r="D10">
            <v>72.340425531914903</v>
          </cell>
        </row>
        <row r="11">
          <cell r="C11">
            <v>94.658753709198805</v>
          </cell>
          <cell r="D11">
            <v>60.150375939849603</v>
          </cell>
        </row>
        <row r="12">
          <cell r="C12">
            <v>93.150684931506802</v>
          </cell>
          <cell r="D12">
            <v>62.595419847328301</v>
          </cell>
        </row>
        <row r="13">
          <cell r="C13">
            <v>95.238095238095198</v>
          </cell>
          <cell r="D13">
            <v>66.423357664233606</v>
          </cell>
        </row>
        <row r="14">
          <cell r="C14">
            <v>94.482758620689694</v>
          </cell>
          <cell r="D14">
            <v>74.390243902438996</v>
          </cell>
        </row>
        <row r="15">
          <cell r="C15">
            <v>97.872340425531902</v>
          </cell>
          <cell r="D15">
            <v>74.285714285714306</v>
          </cell>
        </row>
        <row r="16">
          <cell r="C16">
            <v>91.981132075471706</v>
          </cell>
          <cell r="D16">
            <v>67.948717948717999</v>
          </cell>
        </row>
        <row r="17">
          <cell r="C17">
            <v>95.161290322580697</v>
          </cell>
          <cell r="D17">
            <v>79.365079365079396</v>
          </cell>
        </row>
        <row r="18">
          <cell r="C18">
            <v>96.350364963503694</v>
          </cell>
          <cell r="D18">
            <v>71.844660194174807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5E92B-20CC-8F4E-99F8-E1525517BA9B}">
  <dimension ref="A1:P56"/>
  <sheetViews>
    <sheetView tabSelected="1" topLeftCell="F1" zoomScale="125" workbookViewId="0">
      <selection activeCell="I14" sqref="I14"/>
    </sheetView>
  </sheetViews>
  <sheetFormatPr baseColWidth="10" defaultRowHeight="16" x14ac:dyDescent="0.2"/>
  <cols>
    <col min="1" max="1" width="29.5" customWidth="1"/>
    <col min="2" max="2" width="7.33203125" customWidth="1"/>
    <col min="3" max="3" width="10.1640625" style="6" customWidth="1"/>
    <col min="4" max="4" width="20.6640625" style="6" customWidth="1"/>
    <col min="5" max="5" width="9.5" style="6" customWidth="1"/>
    <col min="6" max="6" width="16.1640625" style="6" customWidth="1"/>
    <col min="7" max="7" width="11.83203125" style="6" customWidth="1"/>
    <col min="8" max="8" width="13.1640625" customWidth="1"/>
    <col min="9" max="9" width="7.1640625" style="7" customWidth="1"/>
    <col min="10" max="10" width="7.5" customWidth="1"/>
    <col min="11" max="11" width="7.6640625" customWidth="1"/>
    <col min="12" max="12" width="7" customWidth="1"/>
    <col min="13" max="13" width="8.5" customWidth="1"/>
    <col min="14" max="14" width="7.1640625" customWidth="1"/>
    <col min="15" max="15" width="8.83203125" customWidth="1"/>
  </cols>
  <sheetData>
    <row r="1" spans="1:16" s="5" customFormat="1" ht="51" x14ac:dyDescent="0.2">
      <c r="A1" s="5" t="s">
        <v>57</v>
      </c>
      <c r="B1" s="5" t="s">
        <v>93</v>
      </c>
      <c r="C1" s="5" t="s">
        <v>55</v>
      </c>
      <c r="D1" s="5" t="s">
        <v>56</v>
      </c>
      <c r="E1" s="5" t="s">
        <v>91</v>
      </c>
      <c r="F1" s="5" t="s">
        <v>82</v>
      </c>
      <c r="G1" s="5" t="s">
        <v>83</v>
      </c>
      <c r="H1" s="5" t="s">
        <v>84</v>
      </c>
      <c r="I1" s="8" t="s">
        <v>85</v>
      </c>
      <c r="J1" s="5" t="s">
        <v>87</v>
      </c>
      <c r="K1" s="5" t="s">
        <v>86</v>
      </c>
      <c r="L1" s="5" t="s">
        <v>88</v>
      </c>
      <c r="M1" s="5" t="s">
        <v>89</v>
      </c>
      <c r="N1" s="5" t="s">
        <v>90</v>
      </c>
      <c r="O1" s="5" t="s">
        <v>92</v>
      </c>
      <c r="P1" s="5" t="s">
        <v>93</v>
      </c>
    </row>
    <row r="2" spans="1:16" x14ac:dyDescent="0.2">
      <c r="A2" t="s">
        <v>4</v>
      </c>
      <c r="B2">
        <v>1</v>
      </c>
      <c r="C2" s="6">
        <v>80.788521840000001</v>
      </c>
      <c r="D2" s="6">
        <v>95.161290322580697</v>
      </c>
      <c r="E2" s="6">
        <v>7.8616352200000001</v>
      </c>
      <c r="F2" s="6">
        <v>79.365079365079396</v>
      </c>
      <c r="G2" s="6">
        <v>2.21642764</v>
      </c>
      <c r="H2" s="6">
        <v>31.688519469999999</v>
      </c>
      <c r="I2" s="6">
        <v>82.979755119999993</v>
      </c>
      <c r="J2" s="6">
        <v>4.9824221120000001</v>
      </c>
      <c r="K2" s="6">
        <v>4.4126560799999996</v>
      </c>
      <c r="L2" s="6">
        <v>0.33943508300000003</v>
      </c>
      <c r="M2" s="9">
        <v>49.506172839506199</v>
      </c>
      <c r="N2" s="9">
        <v>9.1358024691358004</v>
      </c>
      <c r="O2" s="9">
        <v>35.802469135802397</v>
      </c>
      <c r="P2" t="e">
        <f>VLOOKUP(A2,#REF!,17,FALSE)</f>
        <v>#REF!</v>
      </c>
    </row>
    <row r="3" spans="1:16" x14ac:dyDescent="0.2">
      <c r="A3" t="s">
        <v>10</v>
      </c>
      <c r="B3">
        <v>1</v>
      </c>
      <c r="C3" s="6">
        <v>84.718390429999999</v>
      </c>
      <c r="D3" s="6">
        <v>94.658753709198805</v>
      </c>
      <c r="E3" s="6">
        <v>4.599211564</v>
      </c>
      <c r="F3" s="6">
        <v>60.150375939849603</v>
      </c>
      <c r="G3" s="6">
        <v>7.803006076</v>
      </c>
      <c r="H3" s="6">
        <v>50.815947440000002</v>
      </c>
      <c r="I3" s="6">
        <v>67.681619979999994</v>
      </c>
      <c r="J3" s="6">
        <v>20.656270790000001</v>
      </c>
      <c r="K3" s="6">
        <v>6.496193925</v>
      </c>
      <c r="L3" s="6">
        <v>1.795876136</v>
      </c>
      <c r="M3" s="9">
        <v>12.2755869264999</v>
      </c>
      <c r="N3" s="9">
        <v>1.84133803897499</v>
      </c>
      <c r="O3" s="9">
        <v>20.638330520177899</v>
      </c>
      <c r="P3" t="e">
        <f>VLOOKUP(A3,#REF!,17,FALSE)</f>
        <v>#REF!</v>
      </c>
    </row>
    <row r="4" spans="1:16" x14ac:dyDescent="0.2">
      <c r="A4" t="s">
        <v>15</v>
      </c>
      <c r="B4">
        <v>1</v>
      </c>
      <c r="C4" s="6">
        <v>77.961017960000007</v>
      </c>
      <c r="D4" s="6">
        <v>95.238095238095198</v>
      </c>
      <c r="E4" s="6">
        <v>7.5075075079999998</v>
      </c>
      <c r="F4" s="6">
        <v>66.423357664233606</v>
      </c>
      <c r="G4" s="6">
        <v>5.7430007180000002</v>
      </c>
      <c r="H4" s="6">
        <v>45.037873490000003</v>
      </c>
      <c r="I4" s="6">
        <v>73.223251140000002</v>
      </c>
      <c r="J4" s="6">
        <v>6.2813790029999996</v>
      </c>
      <c r="K4" s="6">
        <v>11.12350775</v>
      </c>
      <c r="L4" s="6">
        <v>0</v>
      </c>
      <c r="M4" s="9">
        <v>54.430799867242001</v>
      </c>
      <c r="N4" s="9">
        <v>19.028653612125201</v>
      </c>
      <c r="O4" s="9">
        <v>48.6779511007854</v>
      </c>
      <c r="P4" t="e">
        <f>VLOOKUP(A4,#REF!,17,FALSE)</f>
        <v>#REF!</v>
      </c>
    </row>
    <row r="5" spans="1:16" x14ac:dyDescent="0.2">
      <c r="A5" t="s">
        <v>21</v>
      </c>
      <c r="B5">
        <v>1</v>
      </c>
      <c r="C5" s="6">
        <v>82.683646449999998</v>
      </c>
      <c r="D5" s="6">
        <v>97.872340425531902</v>
      </c>
      <c r="E5" s="6">
        <v>0</v>
      </c>
      <c r="F5" s="6">
        <v>74.285714285714306</v>
      </c>
      <c r="G5" s="6">
        <v>1.3513513509999999</v>
      </c>
      <c r="H5" s="6">
        <v>41.253316830000003</v>
      </c>
      <c r="I5" s="6">
        <v>74.979580720000001</v>
      </c>
      <c r="J5" s="6">
        <v>6.7791995639999998</v>
      </c>
      <c r="K5" s="6">
        <v>5.4451402120000001</v>
      </c>
      <c r="L5" s="6">
        <v>1.524639259</v>
      </c>
      <c r="M5" s="9">
        <v>19.113460756405001</v>
      </c>
      <c r="N5" s="9">
        <v>2.5755727260404</v>
      </c>
      <c r="O5" s="9">
        <v>28.466856445709599</v>
      </c>
      <c r="P5" t="e">
        <f>VLOOKUP(A5,#REF!,17,FALSE)</f>
        <v>#REF!</v>
      </c>
    </row>
    <row r="6" spans="1:16" x14ac:dyDescent="0.2">
      <c r="A6" t="s">
        <v>29</v>
      </c>
      <c r="B6">
        <v>1</v>
      </c>
      <c r="C6" s="6">
        <v>80.789647959999996</v>
      </c>
      <c r="D6" s="6">
        <v>94.482758620689694</v>
      </c>
      <c r="E6" s="6">
        <v>1.262626263</v>
      </c>
      <c r="F6" s="6">
        <v>74.390243902438996</v>
      </c>
      <c r="G6" s="6">
        <v>3.3376679669999998</v>
      </c>
      <c r="H6" s="6">
        <v>42.219285300000003</v>
      </c>
      <c r="I6" s="6">
        <v>74.239864859999997</v>
      </c>
      <c r="J6" s="6">
        <v>12.30036855</v>
      </c>
      <c r="K6" s="6">
        <v>4.0847665849999997</v>
      </c>
      <c r="L6" s="6">
        <v>2.226658477</v>
      </c>
      <c r="M6" s="9">
        <v>55.309218203033801</v>
      </c>
      <c r="N6" s="9">
        <v>14.0801244651886</v>
      </c>
      <c r="O6" s="9">
        <v>41.540256709451498</v>
      </c>
      <c r="P6" t="e">
        <f>VLOOKUP(A6,#REF!,17,FALSE)</f>
        <v>#REF!</v>
      </c>
    </row>
    <row r="7" spans="1:16" x14ac:dyDescent="0.2">
      <c r="A7" t="s">
        <v>33</v>
      </c>
      <c r="B7">
        <v>1</v>
      </c>
      <c r="C7" s="6">
        <v>76.648676839999993</v>
      </c>
      <c r="D7" s="6">
        <v>91.981132075471706</v>
      </c>
      <c r="E7" s="6">
        <v>4.5085662759999998</v>
      </c>
      <c r="F7" s="6">
        <v>67.948717948717999</v>
      </c>
      <c r="G7" s="6">
        <v>5.3855569159999996</v>
      </c>
      <c r="H7" s="6">
        <v>38.009489930000001</v>
      </c>
      <c r="I7" s="6">
        <v>77.750700620000003</v>
      </c>
      <c r="J7" s="6">
        <v>10.28999634</v>
      </c>
      <c r="K7" s="6">
        <v>3.448275862</v>
      </c>
      <c r="L7" s="6">
        <v>0.1157548434</v>
      </c>
      <c r="M7" s="9">
        <v>40.5452035886819</v>
      </c>
      <c r="N7" s="9">
        <v>10.6395215090867</v>
      </c>
      <c r="O7" s="9">
        <v>30.595813204508801</v>
      </c>
      <c r="P7" t="e">
        <f>VLOOKUP(A7,#REF!,17,FALSE)</f>
        <v>#REF!</v>
      </c>
    </row>
    <row r="8" spans="1:16" x14ac:dyDescent="0.2">
      <c r="A8" t="s">
        <v>34</v>
      </c>
      <c r="B8">
        <v>1</v>
      </c>
      <c r="C8" s="6">
        <v>76.705062690000005</v>
      </c>
      <c r="D8" s="6">
        <v>96.551724137931004</v>
      </c>
      <c r="E8" s="6">
        <v>9.8619329390000008</v>
      </c>
      <c r="F8" s="6">
        <v>66.115702479338907</v>
      </c>
      <c r="G8" s="6">
        <v>6.5228826929999997</v>
      </c>
      <c r="H8" s="6">
        <v>66.13686276</v>
      </c>
      <c r="I8" s="6">
        <v>48.69537682</v>
      </c>
      <c r="J8" s="6">
        <v>34.034198859999997</v>
      </c>
      <c r="K8" s="6">
        <v>5.9594680179999999</v>
      </c>
      <c r="L8" s="6">
        <v>1.0006333119999999</v>
      </c>
      <c r="M8" s="9">
        <v>60.252996005326203</v>
      </c>
      <c r="N8" s="9">
        <v>19.1078561917443</v>
      </c>
      <c r="O8" s="9">
        <v>23.368841544607101</v>
      </c>
      <c r="P8" t="e">
        <f>VLOOKUP(A8,#REF!,17,FALSE)</f>
        <v>#REF!</v>
      </c>
    </row>
    <row r="9" spans="1:16" x14ac:dyDescent="0.2">
      <c r="A9" t="s">
        <v>37</v>
      </c>
      <c r="B9">
        <v>1</v>
      </c>
      <c r="C9" s="6">
        <v>79.88388818</v>
      </c>
      <c r="D9" s="6">
        <v>92.647058823529406</v>
      </c>
      <c r="E9" s="6">
        <v>0</v>
      </c>
      <c r="F9" s="6">
        <v>70.909090909090907</v>
      </c>
      <c r="G9" s="6">
        <v>2.6337448559999999</v>
      </c>
      <c r="H9" s="6">
        <v>52.278436360000001</v>
      </c>
      <c r="I9" s="6">
        <v>63.634607959999997</v>
      </c>
      <c r="J9" s="6">
        <v>27.925840090000001</v>
      </c>
      <c r="K9" s="6">
        <v>4.2294322129999999</v>
      </c>
      <c r="L9" s="6">
        <v>0</v>
      </c>
      <c r="M9" s="9">
        <v>31.1532507739938</v>
      </c>
      <c r="N9" s="9">
        <v>5.2244582043343604</v>
      </c>
      <c r="O9" s="9">
        <v>35.410216718266199</v>
      </c>
      <c r="P9" t="e">
        <f>VLOOKUP(A9,#REF!,17,FALSE)</f>
        <v>#REF!</v>
      </c>
    </row>
    <row r="10" spans="1:16" x14ac:dyDescent="0.2">
      <c r="A10" t="s">
        <v>38</v>
      </c>
      <c r="B10">
        <v>1</v>
      </c>
      <c r="C10" s="6">
        <v>82.647389450000006</v>
      </c>
      <c r="D10" s="6">
        <v>95.454545454545496</v>
      </c>
      <c r="E10" s="6">
        <v>1.552795031</v>
      </c>
      <c r="F10" s="6">
        <v>72.340425531914903</v>
      </c>
      <c r="G10" s="6">
        <v>4.9907578560000001</v>
      </c>
      <c r="H10" s="6">
        <v>54.87685982</v>
      </c>
      <c r="I10" s="6">
        <v>64.169603269999996</v>
      </c>
      <c r="J10" s="6">
        <v>15.38024326</v>
      </c>
      <c r="K10" s="6">
        <v>3.4955098329999998</v>
      </c>
      <c r="L10" s="6">
        <v>0.4092304195</v>
      </c>
      <c r="M10" s="9">
        <v>16.032982134676999</v>
      </c>
      <c r="N10" s="9">
        <v>4.4663307375171799</v>
      </c>
      <c r="O10" s="9">
        <v>23.591387998167601</v>
      </c>
      <c r="P10" t="e">
        <f>VLOOKUP(A10,#REF!,17,FALSE)</f>
        <v>#REF!</v>
      </c>
    </row>
    <row r="11" spans="1:16" x14ac:dyDescent="0.2">
      <c r="A11" t="s">
        <v>47</v>
      </c>
      <c r="B11">
        <v>1</v>
      </c>
      <c r="C11" s="6">
        <v>77.344143349999996</v>
      </c>
      <c r="D11" s="6">
        <v>96.350364963503694</v>
      </c>
      <c r="E11" s="6">
        <v>2.8694404590000002</v>
      </c>
      <c r="F11" s="6">
        <v>71.844660194174807</v>
      </c>
      <c r="G11" s="6">
        <v>0</v>
      </c>
      <c r="H11" s="6">
        <v>23.556265570000001</v>
      </c>
      <c r="I11" s="6">
        <v>88.709893949999994</v>
      </c>
      <c r="J11" s="6">
        <v>2.3895824939999999</v>
      </c>
      <c r="K11" s="6">
        <v>4.4435494699999998</v>
      </c>
      <c r="L11" s="6">
        <v>0.88602496980000001</v>
      </c>
      <c r="M11" s="9">
        <v>30.1280049953169</v>
      </c>
      <c r="N11" s="9">
        <v>4.9953168904152401</v>
      </c>
      <c r="O11" s="9">
        <v>39.182016859194498</v>
      </c>
      <c r="P11" t="e">
        <f>VLOOKUP(A11,#REF!,17,FALSE)</f>
        <v>#REF!</v>
      </c>
    </row>
    <row r="12" spans="1:16" x14ac:dyDescent="0.2">
      <c r="A12" t="s">
        <v>1</v>
      </c>
      <c r="B12">
        <v>2</v>
      </c>
      <c r="C12" s="6">
        <v>73.138086229999999</v>
      </c>
      <c r="D12" s="6">
        <v>92.753623188405797</v>
      </c>
      <c r="E12" s="6">
        <v>6.4766839379999999</v>
      </c>
      <c r="F12" s="6">
        <v>58.7570621468927</v>
      </c>
      <c r="G12" s="6">
        <v>8.8225078149999998</v>
      </c>
      <c r="H12" s="6">
        <v>37.429743780000003</v>
      </c>
      <c r="I12" s="6">
        <v>16.898778499999999</v>
      </c>
      <c r="J12" s="6">
        <v>77.989574419999997</v>
      </c>
      <c r="K12" s="6">
        <v>1.2137244220000001</v>
      </c>
      <c r="L12" s="6">
        <v>0.53683964829999997</v>
      </c>
      <c r="M12" s="9">
        <v>33.349641226353597</v>
      </c>
      <c r="N12" s="9">
        <v>12.3124592302674</v>
      </c>
      <c r="O12" s="9">
        <v>42.400521852576603</v>
      </c>
      <c r="P12" t="e">
        <f>VLOOKUP(A12,#REF!,17,FALSE)</f>
        <v>#REF!</v>
      </c>
    </row>
    <row r="13" spans="1:16" x14ac:dyDescent="0.2">
      <c r="A13" t="s">
        <v>7</v>
      </c>
      <c r="B13">
        <v>2</v>
      </c>
      <c r="C13" s="6">
        <v>74.05202405</v>
      </c>
      <c r="D13" s="6">
        <v>82.474226804123703</v>
      </c>
      <c r="E13" s="6">
        <v>14.76793249</v>
      </c>
      <c r="F13" s="6">
        <v>58.1967213114754</v>
      </c>
      <c r="G13" s="6">
        <v>7.5955997899999996</v>
      </c>
      <c r="H13" s="6">
        <v>53.281907609999998</v>
      </c>
      <c r="I13" s="6">
        <v>22.183344999999999</v>
      </c>
      <c r="J13" s="6">
        <v>67.098203870000006</v>
      </c>
      <c r="K13" s="6">
        <v>6.4963844179999999</v>
      </c>
      <c r="L13" s="6">
        <v>0.20993701889999999</v>
      </c>
      <c r="M13" s="9">
        <v>27.333677153171699</v>
      </c>
      <c r="N13" s="9">
        <v>8.1227436823104693</v>
      </c>
      <c r="O13" s="9">
        <v>47.318205260443499</v>
      </c>
      <c r="P13" t="e">
        <f>VLOOKUP(A13,#REF!,17,FALSE)</f>
        <v>#REF!</v>
      </c>
    </row>
    <row r="14" spans="1:16" x14ac:dyDescent="0.2">
      <c r="A14" t="s">
        <v>11</v>
      </c>
      <c r="B14">
        <v>2</v>
      </c>
      <c r="C14" s="6">
        <v>75.462336750000006</v>
      </c>
      <c r="D14" s="6">
        <v>87.719298245613999</v>
      </c>
      <c r="E14" s="6">
        <v>13.15789474</v>
      </c>
      <c r="F14" s="6">
        <v>55.769230769230802</v>
      </c>
      <c r="G14" s="6">
        <v>6.1459667089999996</v>
      </c>
      <c r="H14" s="6">
        <v>28.217893839999999</v>
      </c>
      <c r="I14" s="6">
        <v>6.6973415129999996</v>
      </c>
      <c r="J14" s="6">
        <v>85.122699389999994</v>
      </c>
      <c r="K14" s="6">
        <v>0.86912065439999997</v>
      </c>
      <c r="L14" s="6">
        <v>0.5623721881</v>
      </c>
      <c r="M14" s="9">
        <v>20.4828090709583</v>
      </c>
      <c r="N14" s="9">
        <v>5.8522311631309396</v>
      </c>
      <c r="O14" s="9">
        <v>45.354791514264797</v>
      </c>
      <c r="P14" t="e">
        <f>VLOOKUP(A14,#REF!,17,FALSE)</f>
        <v>#REF!</v>
      </c>
    </row>
    <row r="15" spans="1:16" x14ac:dyDescent="0.2">
      <c r="A15" t="s">
        <v>13</v>
      </c>
      <c r="B15">
        <v>2</v>
      </c>
      <c r="C15" s="6">
        <v>63.1591764</v>
      </c>
      <c r="D15" s="6">
        <v>90.540540540540505</v>
      </c>
      <c r="E15" s="6">
        <v>14.96259352</v>
      </c>
      <c r="F15" s="6">
        <v>64</v>
      </c>
      <c r="G15" s="6">
        <v>3.7444933919999999</v>
      </c>
      <c r="H15" s="6">
        <v>71.948819959999994</v>
      </c>
      <c r="I15" s="6">
        <v>35.810722239999997</v>
      </c>
      <c r="J15" s="6">
        <v>37.737580289999997</v>
      </c>
      <c r="K15" s="6">
        <v>7.8385109450000003</v>
      </c>
      <c r="L15" s="6">
        <v>2.4642810329999998</v>
      </c>
      <c r="M15" s="9">
        <v>202.60626745268399</v>
      </c>
      <c r="N15" s="9">
        <v>93.856655290102395</v>
      </c>
      <c r="O15" s="9">
        <v>81.290722928948099</v>
      </c>
      <c r="P15" t="e">
        <f>VLOOKUP(A15,#REF!,17,FALSE)</f>
        <v>#REF!</v>
      </c>
    </row>
    <row r="16" spans="1:16" x14ac:dyDescent="0.2">
      <c r="A16" t="s">
        <v>18</v>
      </c>
      <c r="B16">
        <v>2</v>
      </c>
      <c r="C16" s="6">
        <v>73.760923809999994</v>
      </c>
      <c r="D16" s="6">
        <v>82.051282051282001</v>
      </c>
      <c r="E16" s="6">
        <v>4.8154093099999997</v>
      </c>
      <c r="F16" s="6">
        <v>56.204379562043798</v>
      </c>
      <c r="G16" s="6">
        <v>13.18897638</v>
      </c>
      <c r="H16" s="6">
        <v>66.402076070000007</v>
      </c>
      <c r="I16" s="6">
        <v>45.818003429999997</v>
      </c>
      <c r="J16" s="6">
        <v>32.542310520000001</v>
      </c>
      <c r="K16" s="6">
        <v>6.0767721359999998</v>
      </c>
      <c r="L16" s="6">
        <v>0.56414029919999997</v>
      </c>
      <c r="M16" s="9">
        <v>51.552681349521102</v>
      </c>
      <c r="N16" s="9">
        <v>20.804099810871801</v>
      </c>
      <c r="O16" s="9">
        <v>46.9769995729363</v>
      </c>
      <c r="P16" t="e">
        <f>VLOOKUP(A16,#REF!,17,FALSE)</f>
        <v>#REF!</v>
      </c>
    </row>
    <row r="17" spans="1:16" x14ac:dyDescent="0.2">
      <c r="A17" t="s">
        <v>24</v>
      </c>
      <c r="B17">
        <v>2</v>
      </c>
      <c r="C17" s="6">
        <v>73.683322860000004</v>
      </c>
      <c r="D17" s="6">
        <v>88.8888888888889</v>
      </c>
      <c r="E17" s="6">
        <v>10.174418599999999</v>
      </c>
      <c r="F17" s="6">
        <v>65.822784810126606</v>
      </c>
      <c r="G17" s="6">
        <v>6.0350218890000003</v>
      </c>
      <c r="H17" s="6">
        <v>54.248753749999999</v>
      </c>
      <c r="I17" s="6">
        <v>33.927050260000001</v>
      </c>
      <c r="J17" s="6">
        <v>58.878649420000002</v>
      </c>
      <c r="K17" s="6">
        <v>1.9282893210000001</v>
      </c>
      <c r="L17" s="6">
        <v>0.51885696579999996</v>
      </c>
      <c r="M17" s="9">
        <v>27.6111367481926</v>
      </c>
      <c r="N17" s="9">
        <v>12.2288878634056</v>
      </c>
      <c r="O17" s="9">
        <v>46.531302876480503</v>
      </c>
      <c r="P17" t="e">
        <f>VLOOKUP(A17,#REF!,17,FALSE)</f>
        <v>#REF!</v>
      </c>
    </row>
    <row r="18" spans="1:16" x14ac:dyDescent="0.2">
      <c r="A18" t="s">
        <v>26</v>
      </c>
      <c r="B18">
        <v>2</v>
      </c>
      <c r="C18" s="6">
        <v>75.220091609999997</v>
      </c>
      <c r="D18" s="6">
        <v>90.547263681592</v>
      </c>
      <c r="E18" s="6">
        <v>9.2506938020000007</v>
      </c>
      <c r="F18" s="6">
        <v>57.964601769911503</v>
      </c>
      <c r="G18" s="6">
        <v>5.7088227260000002</v>
      </c>
      <c r="H18" s="6">
        <v>54.235885770000003</v>
      </c>
      <c r="I18" s="6">
        <v>36.618500679999997</v>
      </c>
      <c r="J18" s="6">
        <v>57.521304190000002</v>
      </c>
      <c r="K18" s="6">
        <v>3.174015067</v>
      </c>
      <c r="L18" s="6">
        <v>0</v>
      </c>
      <c r="M18" s="9">
        <v>25.773501989429299</v>
      </c>
      <c r="N18" s="9">
        <v>9.9174535304946794</v>
      </c>
      <c r="O18" s="9">
        <v>46.855513985390999</v>
      </c>
      <c r="P18" t="e">
        <f>VLOOKUP(A18,#REF!,17,FALSE)</f>
        <v>#REF!</v>
      </c>
    </row>
    <row r="19" spans="1:16" x14ac:dyDescent="0.2">
      <c r="A19" t="s">
        <v>27</v>
      </c>
      <c r="B19">
        <v>2</v>
      </c>
      <c r="C19" s="6">
        <v>77.410073249999996</v>
      </c>
      <c r="D19" s="6">
        <v>93.150684931506802</v>
      </c>
      <c r="E19" s="6">
        <v>2.5641025640000001</v>
      </c>
      <c r="F19" s="6">
        <v>62.595419847328301</v>
      </c>
      <c r="G19" s="6">
        <v>9.2514124290000002</v>
      </c>
      <c r="H19" s="6">
        <v>48.384575089999998</v>
      </c>
      <c r="I19" s="6">
        <v>70.469083159999997</v>
      </c>
      <c r="J19" s="6">
        <v>7.8757995740000002</v>
      </c>
      <c r="K19" s="6">
        <v>16.857675910000001</v>
      </c>
      <c r="L19" s="6">
        <v>0.50639658850000002</v>
      </c>
      <c r="M19" s="9">
        <v>75.448275862068996</v>
      </c>
      <c r="N19" s="9">
        <v>31.034482758620701</v>
      </c>
      <c r="O19" s="9">
        <v>56.551724137930997</v>
      </c>
      <c r="P19" t="e">
        <f>VLOOKUP(A19,#REF!,17,FALSE)</f>
        <v>#REF!</v>
      </c>
    </row>
    <row r="20" spans="1:16" x14ac:dyDescent="0.2">
      <c r="A20" t="s">
        <v>30</v>
      </c>
      <c r="B20">
        <v>2</v>
      </c>
      <c r="C20" s="6">
        <v>74.693887140000001</v>
      </c>
      <c r="D20" s="6">
        <v>87.121212121212096</v>
      </c>
      <c r="E20" s="6">
        <v>9.2879256970000004</v>
      </c>
      <c r="F20" s="6">
        <v>61.9402985074627</v>
      </c>
      <c r="G20" s="6">
        <v>6.004213483</v>
      </c>
      <c r="H20" s="6">
        <v>57.288531390000003</v>
      </c>
      <c r="I20" s="6">
        <v>34.280813530000003</v>
      </c>
      <c r="J20" s="6">
        <v>56.685452910000002</v>
      </c>
      <c r="K20" s="6">
        <v>3.8879359629999999</v>
      </c>
      <c r="L20" s="6">
        <v>2.3196928859999999</v>
      </c>
      <c r="M20" s="9">
        <v>25.910535321437301</v>
      </c>
      <c r="N20" s="9">
        <v>7.4961297156359503</v>
      </c>
      <c r="O20" s="9">
        <v>44.243461256416502</v>
      </c>
      <c r="P20" t="e">
        <f>VLOOKUP(A20,#REF!,17,FALSE)</f>
        <v>#REF!</v>
      </c>
    </row>
    <row r="21" spans="1:16" x14ac:dyDescent="0.2">
      <c r="A21" t="s">
        <v>36</v>
      </c>
      <c r="B21">
        <v>2</v>
      </c>
      <c r="C21" s="6">
        <v>72.414949429999993</v>
      </c>
      <c r="D21" s="6">
        <v>85.714285714285694</v>
      </c>
      <c r="E21" s="6">
        <v>0</v>
      </c>
      <c r="F21" s="6">
        <v>58.119658119658098</v>
      </c>
      <c r="G21" s="6">
        <v>10.91703057</v>
      </c>
      <c r="H21" s="6">
        <v>60.345484339999999</v>
      </c>
      <c r="I21" s="6">
        <v>57.42649866</v>
      </c>
      <c r="J21" s="6">
        <v>27.784141529999999</v>
      </c>
      <c r="K21" s="6">
        <v>5.6382843319999996</v>
      </c>
      <c r="L21" s="6">
        <v>1.374570447</v>
      </c>
      <c r="M21" s="9">
        <v>55.109326193663499</v>
      </c>
      <c r="N21" s="9">
        <v>20.749665327978601</v>
      </c>
      <c r="O21" s="9">
        <v>51.539491298527402</v>
      </c>
      <c r="P21" t="e">
        <f>VLOOKUP(A21,#REF!,17,FALSE)</f>
        <v>#REF!</v>
      </c>
    </row>
    <row r="22" spans="1:16" x14ac:dyDescent="0.2">
      <c r="A22" t="s">
        <v>39</v>
      </c>
      <c r="B22">
        <v>2</v>
      </c>
      <c r="C22" s="6">
        <v>74.870231869999998</v>
      </c>
      <c r="D22" s="6">
        <v>87.394957983193294</v>
      </c>
      <c r="E22" s="6">
        <v>13.9275766</v>
      </c>
      <c r="F22" s="6">
        <v>57.615894039735103</v>
      </c>
      <c r="G22" s="6">
        <v>3.5495321070000001</v>
      </c>
      <c r="H22" s="6">
        <v>36.837156409999999</v>
      </c>
      <c r="I22" s="6">
        <v>8.8911599389999996</v>
      </c>
      <c r="J22" s="6">
        <v>81.451200819999997</v>
      </c>
      <c r="K22" s="6">
        <v>4.8373360590000001</v>
      </c>
      <c r="L22" s="6">
        <v>0.99358428430000001</v>
      </c>
      <c r="M22" s="9">
        <v>23.613531214324301</v>
      </c>
      <c r="N22" s="9">
        <v>10.7552724869314</v>
      </c>
      <c r="O22" s="9">
        <v>39.055458751426997</v>
      </c>
      <c r="P22" t="e">
        <f>VLOOKUP(A22,#REF!,17,FALSE)</f>
        <v>#REF!</v>
      </c>
    </row>
    <row r="23" spans="1:16" x14ac:dyDescent="0.2">
      <c r="A23" t="s">
        <v>41</v>
      </c>
      <c r="B23">
        <v>2</v>
      </c>
      <c r="C23" s="6">
        <v>73.774291079999998</v>
      </c>
      <c r="D23" s="6">
        <v>89.867841409691593</v>
      </c>
      <c r="E23" s="6">
        <v>10.791366910000001</v>
      </c>
      <c r="F23" s="6">
        <v>45.132743362831903</v>
      </c>
      <c r="G23" s="6">
        <v>12.33258929</v>
      </c>
      <c r="H23" s="6">
        <v>80.053321280000006</v>
      </c>
      <c r="I23" s="6">
        <v>46.394891940000001</v>
      </c>
      <c r="J23" s="6">
        <v>8.958742633</v>
      </c>
      <c r="K23" s="6">
        <v>35.766208249999998</v>
      </c>
      <c r="L23" s="6">
        <v>2.170923379</v>
      </c>
      <c r="M23" s="9">
        <v>79.509363706056305</v>
      </c>
      <c r="N23" s="9">
        <v>32.9646259993429</v>
      </c>
      <c r="O23" s="9">
        <v>60.453400503778298</v>
      </c>
      <c r="P23" t="e">
        <f>VLOOKUP(A23,#REF!,17,FALSE)</f>
        <v>#REF!</v>
      </c>
    </row>
    <row r="24" spans="1:16" x14ac:dyDescent="0.2">
      <c r="A24" t="s">
        <v>42</v>
      </c>
      <c r="B24">
        <v>2</v>
      </c>
      <c r="C24" s="6">
        <v>72.876602570000003</v>
      </c>
      <c r="D24" s="6">
        <v>93.436293436293397</v>
      </c>
      <c r="E24" s="6">
        <v>4.8309178739999998</v>
      </c>
      <c r="F24" s="6">
        <v>52.650176678445199</v>
      </c>
      <c r="G24" s="6">
        <v>24.168694240000001</v>
      </c>
      <c r="H24" s="6">
        <v>68.594907950000007</v>
      </c>
      <c r="I24" s="6">
        <v>44.005130909999998</v>
      </c>
      <c r="J24" s="6">
        <v>35.320304839999999</v>
      </c>
      <c r="K24" s="6">
        <v>13.853467139999999</v>
      </c>
      <c r="L24" s="6">
        <v>0.17354561230000001</v>
      </c>
      <c r="M24" s="9">
        <v>62.959653584438797</v>
      </c>
      <c r="N24" s="9">
        <v>27.149632277132401</v>
      </c>
      <c r="O24" s="9">
        <v>57.598460375283501</v>
      </c>
      <c r="P24" t="e">
        <f>VLOOKUP(A24,#REF!,17,FALSE)</f>
        <v>#REF!</v>
      </c>
    </row>
    <row r="25" spans="1:16" x14ac:dyDescent="0.2">
      <c r="A25" t="s">
        <v>0</v>
      </c>
      <c r="B25">
        <v>3</v>
      </c>
      <c r="C25" s="6">
        <v>68.288710690000002</v>
      </c>
      <c r="D25" s="6">
        <v>86.255924170616098</v>
      </c>
      <c r="E25" s="6">
        <v>10.50620821</v>
      </c>
      <c r="F25" s="6">
        <v>51.948051948051898</v>
      </c>
      <c r="G25" s="6">
        <v>19.17769642</v>
      </c>
      <c r="H25" s="6">
        <v>23.16051753</v>
      </c>
      <c r="I25" s="6">
        <v>6.2807174320000003</v>
      </c>
      <c r="J25" s="6">
        <v>89.072572919999999</v>
      </c>
      <c r="K25" s="6">
        <v>2.8020680410000001</v>
      </c>
      <c r="L25" s="6">
        <v>0.236165188</v>
      </c>
      <c r="M25" s="9">
        <v>41.7463155947462</v>
      </c>
      <c r="N25" s="9">
        <v>20.657334895480101</v>
      </c>
      <c r="O25" s="9">
        <v>60.985385706357498</v>
      </c>
      <c r="P25" t="e">
        <f>VLOOKUP(A25,#REF!,17,FALSE)</f>
        <v>#REF!</v>
      </c>
    </row>
    <row r="26" spans="1:16" x14ac:dyDescent="0.2">
      <c r="A26" t="s">
        <v>2</v>
      </c>
      <c r="B26">
        <v>3</v>
      </c>
      <c r="C26" s="6">
        <v>70.068773609999994</v>
      </c>
      <c r="D26" s="6">
        <v>83.838383838383805</v>
      </c>
      <c r="E26" s="6">
        <v>7.6117982870000001</v>
      </c>
      <c r="F26" s="6">
        <v>63.157894736842103</v>
      </c>
      <c r="G26" s="6">
        <v>22.525597269999999</v>
      </c>
      <c r="H26" s="6">
        <v>30.05143477</v>
      </c>
      <c r="I26" s="6">
        <v>10.83146584</v>
      </c>
      <c r="J26" s="6">
        <v>83.997012010000006</v>
      </c>
      <c r="K26" s="6">
        <v>1.614664138</v>
      </c>
      <c r="L26" s="6">
        <v>1.361834167</v>
      </c>
      <c r="M26" s="9">
        <v>38.011024345429497</v>
      </c>
      <c r="N26" s="9">
        <v>15.215893431327499</v>
      </c>
      <c r="O26" s="9">
        <v>60.863573725309998</v>
      </c>
      <c r="P26" t="e">
        <f>VLOOKUP(A26,#REF!,17,FALSE)</f>
        <v>#REF!</v>
      </c>
    </row>
    <row r="27" spans="1:16" x14ac:dyDescent="0.2">
      <c r="A27" t="s">
        <v>3</v>
      </c>
      <c r="B27">
        <v>3</v>
      </c>
      <c r="C27" s="6">
        <v>69.491789170000004</v>
      </c>
      <c r="D27" s="6">
        <v>84.126984126984098</v>
      </c>
      <c r="E27" s="6">
        <v>10.48689139</v>
      </c>
      <c r="F27" s="6">
        <v>47.232472324723197</v>
      </c>
      <c r="G27" s="6">
        <v>24.595712670000001</v>
      </c>
      <c r="H27" s="6">
        <v>73.239532980000007</v>
      </c>
      <c r="I27" s="6">
        <v>41.89473684</v>
      </c>
      <c r="J27" s="6">
        <v>34.721247560000002</v>
      </c>
      <c r="K27" s="6">
        <v>15.384015590000001</v>
      </c>
      <c r="L27" s="6">
        <v>0.70175438599999995</v>
      </c>
      <c r="M27" s="9">
        <v>61.0826370848838</v>
      </c>
      <c r="N27" s="9">
        <v>24.3628449062697</v>
      </c>
      <c r="O27" s="9">
        <v>63.4697746261321</v>
      </c>
      <c r="P27" t="e">
        <f>VLOOKUP(A27,#REF!,17,FALSE)</f>
        <v>#REF!</v>
      </c>
    </row>
    <row r="28" spans="1:16" x14ac:dyDescent="0.2">
      <c r="A28" t="s">
        <v>5</v>
      </c>
      <c r="B28">
        <v>3</v>
      </c>
      <c r="C28" s="6">
        <v>71.840652770000005</v>
      </c>
      <c r="D28" s="6">
        <v>88.808664259927795</v>
      </c>
      <c r="E28" s="6">
        <v>13.01921885</v>
      </c>
      <c r="F28" s="6">
        <v>56.603773584905703</v>
      </c>
      <c r="G28" s="6">
        <v>10.876412820000001</v>
      </c>
      <c r="H28" s="6">
        <v>31.852972309999998</v>
      </c>
      <c r="I28" s="6">
        <v>9.8765432099999995</v>
      </c>
      <c r="J28" s="6">
        <v>83.596137389999996</v>
      </c>
      <c r="K28" s="6">
        <v>3.1006804379999999</v>
      </c>
      <c r="L28" s="6">
        <v>0.1263089272</v>
      </c>
      <c r="M28" s="9">
        <v>38.587256441821999</v>
      </c>
      <c r="N28" s="9">
        <v>14.5179776711805</v>
      </c>
      <c r="O28" s="9">
        <v>66.731757014899998</v>
      </c>
      <c r="P28" t="e">
        <f>VLOOKUP(A28,#REF!,17,FALSE)</f>
        <v>#REF!</v>
      </c>
    </row>
    <row r="29" spans="1:16" x14ac:dyDescent="0.2">
      <c r="A29" t="s">
        <v>6</v>
      </c>
      <c r="B29">
        <v>3</v>
      </c>
      <c r="C29" s="6">
        <v>70.296555280000007</v>
      </c>
      <c r="D29" s="6">
        <v>84.615384615384599</v>
      </c>
      <c r="E29" s="6">
        <v>11.523687580000001</v>
      </c>
      <c r="F29" s="6">
        <v>52.469135802469097</v>
      </c>
      <c r="G29" s="6">
        <v>37.76</v>
      </c>
      <c r="H29" s="6">
        <v>26.32291069</v>
      </c>
      <c r="I29" s="6">
        <v>4.8084759579999998</v>
      </c>
      <c r="J29" s="6">
        <v>88.39212947</v>
      </c>
      <c r="K29" s="6">
        <v>4.0516940269999999</v>
      </c>
      <c r="L29" s="6">
        <v>0.2910699732</v>
      </c>
      <c r="M29" s="9">
        <v>46.208241892221402</v>
      </c>
      <c r="N29" s="9">
        <v>20.848573518654</v>
      </c>
      <c r="O29" s="9">
        <v>78.639356254571993</v>
      </c>
      <c r="P29" t="e">
        <f>VLOOKUP(A29,#REF!,17,FALSE)</f>
        <v>#REF!</v>
      </c>
    </row>
    <row r="30" spans="1:16" x14ac:dyDescent="0.2">
      <c r="A30" t="s">
        <v>8</v>
      </c>
      <c r="B30">
        <v>3</v>
      </c>
      <c r="C30" s="6">
        <v>70.606557499999994</v>
      </c>
      <c r="D30" s="6">
        <v>90.625</v>
      </c>
      <c r="E30" s="6">
        <v>11.06500692</v>
      </c>
      <c r="F30" s="6">
        <v>50.769230769230802</v>
      </c>
      <c r="G30" s="6">
        <v>23.884758359999999</v>
      </c>
      <c r="H30" s="6">
        <v>69.057976969999999</v>
      </c>
      <c r="I30" s="6">
        <v>19.007453900000002</v>
      </c>
      <c r="J30" s="6">
        <v>56.492742249999999</v>
      </c>
      <c r="K30" s="6">
        <v>18.948607299999999</v>
      </c>
      <c r="L30" s="6">
        <v>0.90231463320000005</v>
      </c>
      <c r="M30" s="9">
        <v>38.877414651925598</v>
      </c>
      <c r="N30" s="9">
        <v>14.093062811323</v>
      </c>
      <c r="O30" s="9">
        <v>67.428016036933499</v>
      </c>
      <c r="P30" t="e">
        <f>VLOOKUP(A30,#REF!,17,FALSE)</f>
        <v>#REF!</v>
      </c>
    </row>
    <row r="31" spans="1:16" x14ac:dyDescent="0.2">
      <c r="A31" t="s">
        <v>9</v>
      </c>
      <c r="B31">
        <v>3</v>
      </c>
      <c r="C31" s="6">
        <v>67.417558290000002</v>
      </c>
      <c r="D31" s="6">
        <v>78.899082568807302</v>
      </c>
      <c r="E31" s="6">
        <v>23.041474650000001</v>
      </c>
      <c r="F31" s="6">
        <v>52.238805970149301</v>
      </c>
      <c r="G31" s="6">
        <v>19.2</v>
      </c>
      <c r="H31" s="6">
        <v>21.806744510000001</v>
      </c>
      <c r="I31" s="6">
        <v>4.1284403669999996</v>
      </c>
      <c r="J31" s="6">
        <v>90.813926140000007</v>
      </c>
      <c r="K31" s="6">
        <v>3.399200188</v>
      </c>
      <c r="L31" s="6">
        <v>1.1173841449999999</v>
      </c>
      <c r="M31" s="9">
        <v>41.421916143406897</v>
      </c>
      <c r="N31" s="9">
        <v>25.116467490378799</v>
      </c>
      <c r="O31" s="9">
        <v>61.778407940044502</v>
      </c>
      <c r="P31" t="e">
        <f>VLOOKUP(A31,#REF!,17,FALSE)</f>
        <v>#REF!</v>
      </c>
    </row>
    <row r="32" spans="1:16" x14ac:dyDescent="0.2">
      <c r="A32" t="s">
        <v>12</v>
      </c>
      <c r="B32">
        <v>3</v>
      </c>
      <c r="C32" s="6">
        <v>71.959725370000001</v>
      </c>
      <c r="D32" s="6">
        <v>82.417582417582395</v>
      </c>
      <c r="E32" s="6">
        <v>6.896551724</v>
      </c>
      <c r="F32" s="6">
        <v>56.043956043956001</v>
      </c>
      <c r="G32" s="6">
        <v>14.70588235</v>
      </c>
      <c r="H32" s="6">
        <v>13.94487769</v>
      </c>
      <c r="I32" s="6">
        <v>2.2968775539999999</v>
      </c>
      <c r="J32" s="6">
        <v>93.820500249999995</v>
      </c>
      <c r="K32" s="6">
        <v>2.0353114269999999</v>
      </c>
      <c r="L32" s="6">
        <v>0.48226254699999999</v>
      </c>
      <c r="M32" s="9">
        <v>33.429492618360797</v>
      </c>
      <c r="N32" s="9">
        <v>14.2541998981843</v>
      </c>
      <c r="O32" s="9">
        <v>52.010860342779502</v>
      </c>
      <c r="P32" t="e">
        <f>VLOOKUP(A32,#REF!,17,FALSE)</f>
        <v>#REF!</v>
      </c>
    </row>
    <row r="33" spans="1:16" x14ac:dyDescent="0.2">
      <c r="A33" t="s">
        <v>14</v>
      </c>
      <c r="B33">
        <v>3</v>
      </c>
      <c r="C33" s="6">
        <v>70.634622149999998</v>
      </c>
      <c r="D33" s="6">
        <v>87.356321839080493</v>
      </c>
      <c r="E33" s="6">
        <v>8.6393088549999995</v>
      </c>
      <c r="F33" s="6">
        <v>55.140186915887803</v>
      </c>
      <c r="G33" s="6">
        <v>10.40164779</v>
      </c>
      <c r="H33" s="6">
        <v>7.4266784540000002</v>
      </c>
      <c r="I33" s="6">
        <v>0.22354694489999999</v>
      </c>
      <c r="J33" s="6">
        <v>96.870342769999993</v>
      </c>
      <c r="K33" s="6">
        <v>1.7759562840000001</v>
      </c>
      <c r="L33" s="6">
        <v>0.2980625931</v>
      </c>
      <c r="M33" s="9">
        <v>28.9873417721519</v>
      </c>
      <c r="N33" s="9">
        <v>11.8987341772152</v>
      </c>
      <c r="O33" s="9">
        <v>44.303797468354396</v>
      </c>
      <c r="P33" t="e">
        <f>VLOOKUP(A33,#REF!,17,FALSE)</f>
        <v>#REF!</v>
      </c>
    </row>
    <row r="34" spans="1:16" x14ac:dyDescent="0.2">
      <c r="A34" t="s">
        <v>16</v>
      </c>
      <c r="B34">
        <v>3</v>
      </c>
      <c r="C34" s="6">
        <v>71.877570700000007</v>
      </c>
      <c r="D34" s="6">
        <v>88.235294117647101</v>
      </c>
      <c r="E34" s="6">
        <v>8.4175084180000006</v>
      </c>
      <c r="F34" s="6">
        <v>51.879699248120303</v>
      </c>
      <c r="G34" s="6">
        <v>16.757246380000002</v>
      </c>
      <c r="H34" s="6">
        <v>14.94911224</v>
      </c>
      <c r="I34" s="6">
        <v>1.6936394429999999</v>
      </c>
      <c r="J34" s="6">
        <v>93.328942420000004</v>
      </c>
      <c r="K34" s="6">
        <v>1.4584117430000001</v>
      </c>
      <c r="L34" s="6">
        <v>8.4681972150000007E-2</v>
      </c>
      <c r="M34" s="9">
        <v>35.232003249060803</v>
      </c>
      <c r="N34" s="9">
        <v>15.839171489491299</v>
      </c>
      <c r="O34" s="9">
        <v>56.655498020103501</v>
      </c>
      <c r="P34" t="e">
        <f>VLOOKUP(A34,#REF!,17,FALSE)</f>
        <v>#REF!</v>
      </c>
    </row>
    <row r="35" spans="1:16" x14ac:dyDescent="0.2">
      <c r="A35" t="s">
        <v>17</v>
      </c>
      <c r="B35">
        <v>3</v>
      </c>
      <c r="C35" s="6">
        <v>76.748611560000001</v>
      </c>
      <c r="D35" s="6">
        <v>90.196078431372598</v>
      </c>
      <c r="E35" s="6">
        <v>4.9115913559999997</v>
      </c>
      <c r="F35" s="6">
        <v>48.039215686274503</v>
      </c>
      <c r="G35" s="6">
        <v>16.9470405</v>
      </c>
      <c r="H35" s="6">
        <v>50.379957089999998</v>
      </c>
      <c r="I35" s="6">
        <v>29.7926118</v>
      </c>
      <c r="J35" s="6">
        <v>64.938431629999997</v>
      </c>
      <c r="K35" s="6">
        <v>3.0330524950000002</v>
      </c>
      <c r="L35" s="6">
        <v>0.36941023979999998</v>
      </c>
      <c r="M35" s="9">
        <v>40.364757945554501</v>
      </c>
      <c r="N35" s="9">
        <v>16.9639265120021</v>
      </c>
      <c r="O35" s="9">
        <v>47.673327075231299</v>
      </c>
      <c r="P35" t="e">
        <f>VLOOKUP(A35,#REF!,17,FALSE)</f>
        <v>#REF!</v>
      </c>
    </row>
    <row r="36" spans="1:16" x14ac:dyDescent="0.2">
      <c r="A36" t="s">
        <v>19</v>
      </c>
      <c r="B36">
        <v>3</v>
      </c>
      <c r="C36" s="6">
        <v>72.224587639999996</v>
      </c>
      <c r="D36" s="6">
        <v>85.840707964601805</v>
      </c>
      <c r="E36" s="6">
        <v>8.9955022489999994</v>
      </c>
      <c r="F36" s="6">
        <v>57.142857142857103</v>
      </c>
      <c r="G36" s="6">
        <v>20.5</v>
      </c>
      <c r="H36" s="6">
        <v>23.752679109999999</v>
      </c>
      <c r="I36" s="6">
        <v>6.1674427439999997</v>
      </c>
      <c r="J36" s="6">
        <v>88.738952769999997</v>
      </c>
      <c r="K36" s="6">
        <v>2.8318920460000001</v>
      </c>
      <c r="L36" s="6">
        <v>9.5029934430000004E-2</v>
      </c>
      <c r="M36" s="9">
        <v>27.993633554910598</v>
      </c>
      <c r="N36" s="9">
        <v>13.481883718752901</v>
      </c>
      <c r="O36" s="9">
        <v>45.594981743282403</v>
      </c>
      <c r="P36" t="e">
        <f>VLOOKUP(A36,#REF!,17,FALSE)</f>
        <v>#REF!</v>
      </c>
    </row>
    <row r="37" spans="1:16" x14ac:dyDescent="0.2">
      <c r="A37" t="s">
        <v>20</v>
      </c>
      <c r="B37">
        <v>3</v>
      </c>
      <c r="C37" s="6">
        <v>69.350750239999996</v>
      </c>
      <c r="D37" s="6">
        <v>89.772727272727295</v>
      </c>
      <c r="E37" s="6">
        <v>7.5471698109999998</v>
      </c>
      <c r="F37" s="6">
        <v>49.640287769784202</v>
      </c>
      <c r="G37" s="6">
        <v>17.416715369999999</v>
      </c>
      <c r="H37" s="6">
        <v>14.510913650000001</v>
      </c>
      <c r="I37" s="6">
        <v>1.2612014600000001</v>
      </c>
      <c r="J37" s="6">
        <v>93.660803189999996</v>
      </c>
      <c r="K37" s="6">
        <v>1.648412435</v>
      </c>
      <c r="L37" s="6">
        <v>0.1327580485</v>
      </c>
      <c r="M37" s="9">
        <v>54.0656511478224</v>
      </c>
      <c r="N37" s="9">
        <v>30.2510190946149</v>
      </c>
      <c r="O37" s="9">
        <v>60.502038189229701</v>
      </c>
      <c r="P37" t="e">
        <f>VLOOKUP(A37,#REF!,17,FALSE)</f>
        <v>#REF!</v>
      </c>
    </row>
    <row r="38" spans="1:16" x14ac:dyDescent="0.2">
      <c r="A38" t="s">
        <v>22</v>
      </c>
      <c r="B38">
        <v>3</v>
      </c>
      <c r="C38" s="6">
        <v>68.529379149999997</v>
      </c>
      <c r="D38" s="6">
        <v>87.323943661971796</v>
      </c>
      <c r="E38" s="6">
        <v>12.924071079999999</v>
      </c>
      <c r="F38" s="6">
        <v>49.621212121212103</v>
      </c>
      <c r="G38" s="6">
        <v>26.432129509999999</v>
      </c>
      <c r="H38" s="6">
        <v>6.1999934550000004</v>
      </c>
      <c r="I38" s="6">
        <v>1.0696156640000001</v>
      </c>
      <c r="J38" s="6">
        <v>97.316896299999996</v>
      </c>
      <c r="K38" s="6">
        <v>0.58617355569999996</v>
      </c>
      <c r="L38" s="6">
        <v>0.1692047377</v>
      </c>
      <c r="M38" s="9">
        <v>43.460200425775</v>
      </c>
      <c r="N38" s="9">
        <v>25.079183758242898</v>
      </c>
      <c r="O38" s="9">
        <v>56.908458383093603</v>
      </c>
      <c r="P38" t="e">
        <f>VLOOKUP(A38,#REF!,17,FALSE)</f>
        <v>#REF!</v>
      </c>
    </row>
    <row r="39" spans="1:16" x14ac:dyDescent="0.2">
      <c r="A39" t="s">
        <v>23</v>
      </c>
      <c r="B39">
        <v>3</v>
      </c>
      <c r="C39" s="6">
        <v>67.720185450000002</v>
      </c>
      <c r="D39" s="6">
        <v>78.350515463917503</v>
      </c>
      <c r="E39" s="6">
        <v>11.66666667</v>
      </c>
      <c r="F39" s="6">
        <v>50</v>
      </c>
      <c r="G39" s="6">
        <v>25.545996030000001</v>
      </c>
      <c r="H39" s="6">
        <v>11.30589432</v>
      </c>
      <c r="I39" s="6">
        <v>3.9273310179999998</v>
      </c>
      <c r="J39" s="6">
        <v>94.068928670000005</v>
      </c>
      <c r="K39" s="6">
        <v>0.96179535130000005</v>
      </c>
      <c r="L39" s="6">
        <v>0.38738979429999998</v>
      </c>
      <c r="M39" s="9">
        <v>41.6666666666667</v>
      </c>
      <c r="N39" s="9">
        <v>27.492668621700901</v>
      </c>
      <c r="O39" s="9">
        <v>70.869990224828896</v>
      </c>
      <c r="P39" t="e">
        <f>VLOOKUP(A39,#REF!,17,FALSE)</f>
        <v>#REF!</v>
      </c>
    </row>
    <row r="40" spans="1:16" x14ac:dyDescent="0.2">
      <c r="A40" t="s">
        <v>25</v>
      </c>
      <c r="B40">
        <v>3</v>
      </c>
      <c r="C40" s="6">
        <v>71.879150940000002</v>
      </c>
      <c r="D40" s="6">
        <v>87.755102040816297</v>
      </c>
      <c r="E40" s="6">
        <v>11.49425287</v>
      </c>
      <c r="F40" s="6">
        <v>57.831325301204799</v>
      </c>
      <c r="G40" s="6">
        <v>25.454545450000001</v>
      </c>
      <c r="H40" s="6">
        <v>60.821447480000003</v>
      </c>
      <c r="I40" s="6">
        <v>31.079630819999998</v>
      </c>
      <c r="J40" s="6">
        <v>56.020605279999998</v>
      </c>
      <c r="K40" s="6">
        <v>8.1777205409999993</v>
      </c>
      <c r="L40" s="6">
        <v>0.83708950419999995</v>
      </c>
      <c r="M40" s="9">
        <v>86.9243573145922</v>
      </c>
      <c r="N40" s="9">
        <v>34.399852043647101</v>
      </c>
      <c r="O40" s="9">
        <v>66.950249676345393</v>
      </c>
      <c r="P40" t="e">
        <f>VLOOKUP(A40,#REF!,17,FALSE)</f>
        <v>#REF!</v>
      </c>
    </row>
    <row r="41" spans="1:16" x14ac:dyDescent="0.2">
      <c r="A41" t="s">
        <v>28</v>
      </c>
      <c r="B41">
        <v>3</v>
      </c>
      <c r="C41" s="6">
        <v>74.739491299999997</v>
      </c>
      <c r="D41" s="6">
        <v>90.322580645161295</v>
      </c>
      <c r="E41" s="6">
        <v>17.30769231</v>
      </c>
      <c r="F41" s="6">
        <v>52.173913043478301</v>
      </c>
      <c r="G41" s="6">
        <v>13.32125057</v>
      </c>
      <c r="H41" s="6">
        <v>14.17908667</v>
      </c>
      <c r="I41" s="6">
        <v>3.6554214749999998</v>
      </c>
      <c r="J41" s="6">
        <v>92.521800409999997</v>
      </c>
      <c r="K41" s="6">
        <v>1.4885933229999999</v>
      </c>
      <c r="L41" s="6">
        <v>0.3699462697</v>
      </c>
      <c r="M41" s="9">
        <v>33.845304883656802</v>
      </c>
      <c r="N41" s="9">
        <v>10.8525705876943</v>
      </c>
      <c r="O41" s="9">
        <v>46.077439529108801</v>
      </c>
      <c r="P41" t="e">
        <f>VLOOKUP(A41,#REF!,17,FALSE)</f>
        <v>#REF!</v>
      </c>
    </row>
    <row r="42" spans="1:16" x14ac:dyDescent="0.2">
      <c r="A42" t="s">
        <v>31</v>
      </c>
      <c r="B42">
        <v>3</v>
      </c>
      <c r="C42" s="6">
        <v>74.039976330000002</v>
      </c>
      <c r="D42" s="6">
        <v>84.662576687116598</v>
      </c>
      <c r="E42" s="6">
        <v>10.843373489999999</v>
      </c>
      <c r="F42" s="6">
        <v>54.970760233918099</v>
      </c>
      <c r="G42" s="6">
        <v>8.7287104620000004</v>
      </c>
      <c r="H42" s="6">
        <v>26.931555299999999</v>
      </c>
      <c r="I42" s="6">
        <v>6.9259354179999999</v>
      </c>
      <c r="J42" s="6">
        <v>86.564582270000002</v>
      </c>
      <c r="K42" s="6">
        <v>1.723475141</v>
      </c>
      <c r="L42" s="6">
        <v>1.595335725</v>
      </c>
      <c r="M42" s="9">
        <v>22.336881980275599</v>
      </c>
      <c r="N42" s="9">
        <v>8.8171902553719494</v>
      </c>
      <c r="O42" s="9">
        <v>45.392201685063</v>
      </c>
      <c r="P42" t="e">
        <f>VLOOKUP(A42,#REF!,17,FALSE)</f>
        <v>#REF!</v>
      </c>
    </row>
    <row r="43" spans="1:16" x14ac:dyDescent="0.2">
      <c r="A43" t="s">
        <v>32</v>
      </c>
      <c r="B43">
        <v>3</v>
      </c>
      <c r="C43" s="6">
        <v>68.397149420000005</v>
      </c>
      <c r="D43" s="6">
        <v>82.300884955752196</v>
      </c>
      <c r="E43" s="6">
        <v>7.5414781299999998</v>
      </c>
      <c r="F43" s="6">
        <v>50.2923976608187</v>
      </c>
      <c r="G43" s="6">
        <v>34.449760769999997</v>
      </c>
      <c r="H43" s="6">
        <v>31.68228701</v>
      </c>
      <c r="I43" s="6">
        <v>2.962179318</v>
      </c>
      <c r="J43" s="6">
        <v>86.101560430000006</v>
      </c>
      <c r="K43" s="6">
        <v>8.7278497749999993</v>
      </c>
      <c r="L43" s="6">
        <v>1.864586088</v>
      </c>
      <c r="M43" s="9">
        <v>63.230947179025797</v>
      </c>
      <c r="N43" s="9">
        <v>28.274000771109101</v>
      </c>
      <c r="O43" s="9">
        <v>76.082765711348102</v>
      </c>
      <c r="P43" t="e">
        <f>VLOOKUP(A43,#REF!,17,FALSE)</f>
        <v>#REF!</v>
      </c>
    </row>
    <row r="44" spans="1:16" x14ac:dyDescent="0.2">
      <c r="A44" t="s">
        <v>35</v>
      </c>
      <c r="B44">
        <v>3</v>
      </c>
      <c r="C44" s="6">
        <v>68.134778209999993</v>
      </c>
      <c r="D44" s="6">
        <v>81.132075471698101</v>
      </c>
      <c r="E44" s="6">
        <v>16.10305958</v>
      </c>
      <c r="F44" s="6">
        <v>51.366120218579198</v>
      </c>
      <c r="G44" s="6">
        <v>23.51816444</v>
      </c>
      <c r="H44" s="6">
        <v>12.89093677</v>
      </c>
      <c r="I44" s="6">
        <v>3.7143845889999998</v>
      </c>
      <c r="J44" s="6">
        <v>93.263352170000005</v>
      </c>
      <c r="K44" s="6">
        <v>0.56523243739999995</v>
      </c>
      <c r="L44" s="6">
        <v>0.34606067600000001</v>
      </c>
      <c r="M44" s="9">
        <v>49.875311720698299</v>
      </c>
      <c r="N44" s="9">
        <v>24.9376558603491</v>
      </c>
      <c r="O44" s="9">
        <v>70.448877805486205</v>
      </c>
      <c r="P44" t="e">
        <f>VLOOKUP(A44,#REF!,17,FALSE)</f>
        <v>#REF!</v>
      </c>
    </row>
    <row r="45" spans="1:16" x14ac:dyDescent="0.2">
      <c r="A45" t="s">
        <v>40</v>
      </c>
      <c r="B45">
        <v>3</v>
      </c>
      <c r="C45" s="6">
        <v>68.892885460000002</v>
      </c>
      <c r="D45" s="6">
        <v>83.687943262411395</v>
      </c>
      <c r="E45" s="6">
        <v>13.089005240000001</v>
      </c>
      <c r="F45" s="6">
        <v>54.901960784313701</v>
      </c>
      <c r="G45" s="6">
        <v>35.526315789999998</v>
      </c>
      <c r="H45" s="6">
        <v>27.881825429999999</v>
      </c>
      <c r="I45" s="6">
        <v>8.4901800329999997</v>
      </c>
      <c r="J45" s="6">
        <v>85.628068740000003</v>
      </c>
      <c r="K45" s="6">
        <v>1.8003273319999999</v>
      </c>
      <c r="L45" s="6">
        <v>9.2062193129999997E-2</v>
      </c>
      <c r="M45" s="9">
        <v>76.339686658018195</v>
      </c>
      <c r="N45" s="9">
        <v>37.321624588364401</v>
      </c>
      <c r="O45" s="9">
        <v>64.763995609220601</v>
      </c>
      <c r="P45" t="e">
        <f>VLOOKUP(A45,#REF!,17,FALSE)</f>
        <v>#REF!</v>
      </c>
    </row>
    <row r="46" spans="1:16" x14ac:dyDescent="0.2">
      <c r="A46" t="s">
        <v>43</v>
      </c>
      <c r="B46">
        <v>3</v>
      </c>
      <c r="C46" s="6">
        <v>70.16629906</v>
      </c>
      <c r="D46" s="6">
        <v>85.321100917431195</v>
      </c>
      <c r="E46" s="6">
        <v>5.0590219220000003</v>
      </c>
      <c r="F46" s="6">
        <v>49.640287769784202</v>
      </c>
      <c r="G46" s="6">
        <v>17.498597870000001</v>
      </c>
      <c r="H46" s="6">
        <v>29.13472943</v>
      </c>
      <c r="I46" s="6">
        <v>10.399917540000001</v>
      </c>
      <c r="J46" s="6">
        <v>84.766027620000003</v>
      </c>
      <c r="K46" s="6">
        <v>1.9583591010000001</v>
      </c>
      <c r="L46" s="6">
        <v>0.5978148835</v>
      </c>
      <c r="M46" s="9">
        <v>46.855606123293299</v>
      </c>
      <c r="N46" s="9">
        <v>20.2730657840298</v>
      </c>
      <c r="O46" s="9">
        <v>58.8539511791477</v>
      </c>
      <c r="P46" t="e">
        <f>VLOOKUP(A46,#REF!,17,FALSE)</f>
        <v>#REF!</v>
      </c>
    </row>
    <row r="47" spans="1:16" x14ac:dyDescent="0.2">
      <c r="A47" t="s">
        <v>44</v>
      </c>
      <c r="B47">
        <v>3</v>
      </c>
      <c r="C47" s="6">
        <v>67.132421030000003</v>
      </c>
      <c r="D47" s="6">
        <v>90.178571428571402</v>
      </c>
      <c r="E47" s="6">
        <v>17.85714286</v>
      </c>
      <c r="F47" s="6">
        <v>50.955414012738899</v>
      </c>
      <c r="G47" s="6">
        <v>18.21621622</v>
      </c>
      <c r="H47" s="6">
        <v>13.13491013</v>
      </c>
      <c r="I47" s="6">
        <v>3.1516538380000001</v>
      </c>
      <c r="J47" s="6">
        <v>93.623881839999996</v>
      </c>
      <c r="K47" s="6">
        <v>0.63449136679999996</v>
      </c>
      <c r="L47" s="6">
        <v>0.56168088199999999</v>
      </c>
      <c r="M47" s="9">
        <v>34.275558564658098</v>
      </c>
      <c r="N47" s="9">
        <v>19.465132024373698</v>
      </c>
      <c r="O47" s="9">
        <v>50.524712254569998</v>
      </c>
      <c r="P47" t="e">
        <f>VLOOKUP(A47,#REF!,17,FALSE)</f>
        <v>#REF!</v>
      </c>
    </row>
    <row r="48" spans="1:16" x14ac:dyDescent="0.2">
      <c r="A48" t="s">
        <v>45</v>
      </c>
      <c r="B48">
        <v>3</v>
      </c>
      <c r="C48" s="6">
        <v>67.184335919999995</v>
      </c>
      <c r="D48" s="6">
        <v>84.848484848484802</v>
      </c>
      <c r="E48" s="6">
        <v>11.204481790000001</v>
      </c>
      <c r="F48" s="6">
        <v>53.424657534246599</v>
      </c>
      <c r="G48" s="6">
        <v>40.632603410000002</v>
      </c>
      <c r="H48" s="6">
        <v>38.343089399999997</v>
      </c>
      <c r="I48" s="6">
        <v>17.907072370000002</v>
      </c>
      <c r="J48" s="6">
        <v>77.076480259999997</v>
      </c>
      <c r="K48" s="6">
        <v>2.2615131580000001</v>
      </c>
      <c r="L48" s="6">
        <v>0.10279605260000001</v>
      </c>
      <c r="M48" s="9">
        <v>50.530869052300403</v>
      </c>
      <c r="N48" s="9">
        <v>28.7062524577271</v>
      </c>
      <c r="O48" s="9">
        <v>69.602831301612198</v>
      </c>
      <c r="P48" t="e">
        <f>VLOOKUP(A48,#REF!,17,FALSE)</f>
        <v>#REF!</v>
      </c>
    </row>
    <row r="49" spans="1:16" x14ac:dyDescent="0.2">
      <c r="A49" t="s">
        <v>46</v>
      </c>
      <c r="B49">
        <v>3</v>
      </c>
      <c r="C49" s="6">
        <v>68.081463060000004</v>
      </c>
      <c r="D49" s="6">
        <v>81.283422459893004</v>
      </c>
      <c r="E49" s="6">
        <v>8.7890625</v>
      </c>
      <c r="F49" s="6">
        <v>56.149732620320897</v>
      </c>
      <c r="G49" s="6">
        <v>36.380172809999998</v>
      </c>
      <c r="H49" s="6">
        <v>10.394156860000001</v>
      </c>
      <c r="I49" s="6">
        <v>2.5291828789999999</v>
      </c>
      <c r="J49" s="6">
        <v>94.865504990000005</v>
      </c>
      <c r="K49" s="6">
        <v>0.43985789209999998</v>
      </c>
      <c r="L49" s="6">
        <v>1.0573507019999999</v>
      </c>
      <c r="M49" s="9">
        <v>37.929645542427501</v>
      </c>
      <c r="N49" s="9">
        <v>25.3759398496241</v>
      </c>
      <c r="O49" s="9">
        <v>67.937701396348004</v>
      </c>
      <c r="P49" t="e">
        <f>VLOOKUP(A49,#REF!,17,FALSE)</f>
        <v>#REF!</v>
      </c>
    </row>
    <row r="50" spans="1:16" x14ac:dyDescent="0.2">
      <c r="A50" t="s">
        <v>48</v>
      </c>
      <c r="B50">
        <v>3</v>
      </c>
      <c r="C50" s="6">
        <v>72.103622619999996</v>
      </c>
      <c r="D50" s="6">
        <v>92.079207920792101</v>
      </c>
      <c r="E50" s="6">
        <v>3.5650623889999999</v>
      </c>
      <c r="F50" s="6">
        <v>50.943396226415103</v>
      </c>
      <c r="G50" s="6">
        <v>26.66132906</v>
      </c>
      <c r="H50" s="6">
        <v>77.080960270000006</v>
      </c>
      <c r="I50" s="6">
        <v>38.825904639999997</v>
      </c>
      <c r="J50" s="6">
        <v>29.36791427</v>
      </c>
      <c r="K50" s="6">
        <v>28.234197859999998</v>
      </c>
      <c r="L50" s="6">
        <v>0.72992700730000004</v>
      </c>
      <c r="M50" s="9">
        <v>79.872204472843407</v>
      </c>
      <c r="N50" s="9">
        <v>16.773162939297102</v>
      </c>
      <c r="O50" s="9">
        <v>58.466453674121396</v>
      </c>
      <c r="P50" t="e">
        <f>VLOOKUP(A50,#REF!,17,FALSE)</f>
        <v>#REF!</v>
      </c>
    </row>
    <row r="51" spans="1:16" x14ac:dyDescent="0.2">
      <c r="A51" t="s">
        <v>49</v>
      </c>
      <c r="B51">
        <v>3</v>
      </c>
      <c r="C51" s="6">
        <v>68.875338150000005</v>
      </c>
      <c r="D51" s="6">
        <v>87.837837837837796</v>
      </c>
      <c r="E51" s="6">
        <v>12.793176969999999</v>
      </c>
      <c r="F51" s="6">
        <v>47.524752475247503</v>
      </c>
      <c r="G51" s="6">
        <v>29.756915339999999</v>
      </c>
      <c r="H51" s="6">
        <v>22.375123760000001</v>
      </c>
      <c r="I51" s="6">
        <v>3.678929766</v>
      </c>
      <c r="J51" s="6">
        <v>89.974518239999995</v>
      </c>
      <c r="K51" s="6">
        <v>2.802994107</v>
      </c>
      <c r="L51" s="6">
        <v>0.73260073260000003</v>
      </c>
      <c r="M51" s="9">
        <v>24.239686841312899</v>
      </c>
      <c r="N51" s="9">
        <v>16.4859981933153</v>
      </c>
      <c r="O51" s="9">
        <v>55.329719963866303</v>
      </c>
      <c r="P51" t="e">
        <f>VLOOKUP(A51,#REF!,17,FALSE)</f>
        <v>#REF!</v>
      </c>
    </row>
    <row r="52" spans="1:16" x14ac:dyDescent="0.2">
      <c r="A52" t="s">
        <v>50</v>
      </c>
      <c r="B52">
        <v>3</v>
      </c>
      <c r="C52" s="6">
        <v>66.395193680000006</v>
      </c>
      <c r="D52" s="6">
        <v>79.906542056074798</v>
      </c>
      <c r="E52" s="6">
        <v>10.301109350000001</v>
      </c>
      <c r="F52" s="6">
        <v>45.679012345678998</v>
      </c>
      <c r="G52" s="6">
        <v>33.668831169999997</v>
      </c>
      <c r="H52" s="6">
        <v>45.758308829999997</v>
      </c>
      <c r="I52" s="6">
        <v>15.83877011</v>
      </c>
      <c r="J52" s="6">
        <v>73.871196949999998</v>
      </c>
      <c r="K52" s="6">
        <v>4.04366643</v>
      </c>
      <c r="L52" s="6">
        <v>0.49092435890000002</v>
      </c>
      <c r="M52" s="9">
        <v>50.712887894883998</v>
      </c>
      <c r="N52" s="9">
        <v>29.857422421023202</v>
      </c>
      <c r="O52" s="9">
        <v>65.194296896840896</v>
      </c>
      <c r="P52" t="e">
        <f>VLOOKUP(A52,#REF!,17,FALSE)</f>
        <v>#REF!</v>
      </c>
    </row>
    <row r="53" spans="1:16" x14ac:dyDescent="0.2">
      <c r="A53" t="s">
        <v>51</v>
      </c>
      <c r="B53">
        <v>3</v>
      </c>
      <c r="C53" s="6">
        <v>70.271786019999993</v>
      </c>
      <c r="D53" s="6">
        <v>86.585365853658502</v>
      </c>
      <c r="E53" s="6">
        <v>16.84210526</v>
      </c>
      <c r="F53" s="6">
        <v>59.633027522935798</v>
      </c>
      <c r="G53" s="6">
        <v>18.589743590000001</v>
      </c>
      <c r="H53" s="6">
        <v>49.739216669999998</v>
      </c>
      <c r="I53" s="6">
        <v>19.578974559999999</v>
      </c>
      <c r="J53" s="6">
        <v>69.714580909999995</v>
      </c>
      <c r="K53" s="6">
        <v>5.0626372210000001</v>
      </c>
      <c r="L53" s="6">
        <v>0.11623401780000001</v>
      </c>
      <c r="M53" s="9">
        <v>54.430543015606901</v>
      </c>
      <c r="N53" s="9">
        <v>23.861730942860799</v>
      </c>
      <c r="O53" s="9">
        <v>65.652005675222398</v>
      </c>
      <c r="P53" t="e">
        <f>VLOOKUP(A53,#REF!,17,FALSE)</f>
        <v>#REF!</v>
      </c>
    </row>
    <row r="54" spans="1:16" x14ac:dyDescent="0.2">
      <c r="A54" t="s">
        <v>52</v>
      </c>
      <c r="B54">
        <v>3</v>
      </c>
      <c r="C54" s="6">
        <v>68.486105870000003</v>
      </c>
      <c r="D54" s="6">
        <v>77.931034482758605</v>
      </c>
      <c r="E54" s="6">
        <v>3.7926675090000002</v>
      </c>
      <c r="F54" s="6">
        <v>49.740932642487003</v>
      </c>
      <c r="G54" s="6">
        <v>41.685267860000003</v>
      </c>
      <c r="H54" s="6">
        <v>16.958157549999999</v>
      </c>
      <c r="I54" s="6">
        <v>4.586466165</v>
      </c>
      <c r="J54" s="6">
        <v>91.868958109999994</v>
      </c>
      <c r="K54" s="6">
        <v>0.94522019329999996</v>
      </c>
      <c r="L54" s="6">
        <v>0.1825993555</v>
      </c>
      <c r="M54" s="9">
        <v>46.896151614774702</v>
      </c>
      <c r="N54" s="9">
        <v>27.847611680526001</v>
      </c>
      <c r="O54" s="9">
        <v>70.682653258557295</v>
      </c>
      <c r="P54" t="e">
        <f>VLOOKUP(A54,#REF!,17,FALSE)</f>
        <v>#REF!</v>
      </c>
    </row>
    <row r="55" spans="1:16" x14ac:dyDescent="0.2">
      <c r="A55" t="s">
        <v>53</v>
      </c>
      <c r="B55">
        <v>3</v>
      </c>
      <c r="C55" s="6">
        <v>70.878724869999999</v>
      </c>
      <c r="D55" s="6">
        <v>92.424242424242394</v>
      </c>
      <c r="E55" s="6">
        <v>10.07556675</v>
      </c>
      <c r="F55" s="6">
        <v>59.756097560975597</v>
      </c>
      <c r="G55" s="6">
        <v>25.32299742</v>
      </c>
      <c r="H55" s="6">
        <v>62.626941279999997</v>
      </c>
      <c r="I55" s="6">
        <v>31.205200869999999</v>
      </c>
      <c r="J55" s="6">
        <v>55.709284879999998</v>
      </c>
      <c r="K55" s="6">
        <v>5.8176362729999997</v>
      </c>
      <c r="L55" s="6">
        <v>0</v>
      </c>
      <c r="M55" s="9">
        <v>100.85407959294901</v>
      </c>
      <c r="N55" s="9">
        <v>39.796474650190802</v>
      </c>
      <c r="O55" s="9">
        <v>87.406868980555998</v>
      </c>
      <c r="P55" t="e">
        <f>VLOOKUP(A55,#REF!,17,FALSE)</f>
        <v>#REF!</v>
      </c>
    </row>
    <row r="56" spans="1:16" x14ac:dyDescent="0.2">
      <c r="A56" t="s">
        <v>54</v>
      </c>
      <c r="B56">
        <v>3</v>
      </c>
      <c r="C56" s="6">
        <v>72.185189640000004</v>
      </c>
      <c r="D56" s="6">
        <v>91.129032258064498</v>
      </c>
      <c r="E56" s="6">
        <v>6.5359477119999996</v>
      </c>
      <c r="F56" s="6">
        <v>50.806451612903203</v>
      </c>
      <c r="G56" s="6">
        <v>24.04632153</v>
      </c>
      <c r="H56" s="6">
        <v>66.709021759999999</v>
      </c>
      <c r="I56" s="6">
        <v>12.9931865</v>
      </c>
      <c r="J56" s="6">
        <v>64.791633660000002</v>
      </c>
      <c r="K56" s="6">
        <v>17.857708760000001</v>
      </c>
      <c r="L56" s="6">
        <v>0</v>
      </c>
      <c r="M56" s="9">
        <v>47.899985953083302</v>
      </c>
      <c r="N56" s="9">
        <v>33.0102542491923</v>
      </c>
      <c r="O56" s="9">
        <v>58.5756426464391</v>
      </c>
      <c r="P56" t="e">
        <f>VLOOKUP(A56,#REF!,17,FALSE)</f>
        <v>#REF!</v>
      </c>
    </row>
  </sheetData>
  <sortState xmlns:xlrd2="http://schemas.microsoft.com/office/spreadsheetml/2017/richdata2" ref="A2:P56">
    <sortCondition ref="P2:P5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9FA17-2888-9E4E-949B-C29DC5EDF58F}">
  <dimension ref="A1:I24"/>
  <sheetViews>
    <sheetView workbookViewId="0">
      <selection activeCell="K28" sqref="K28"/>
    </sheetView>
  </sheetViews>
  <sheetFormatPr baseColWidth="10" defaultRowHeight="16" x14ac:dyDescent="0.2"/>
  <cols>
    <col min="1" max="1" width="28.1640625" customWidth="1"/>
    <col min="3" max="3" width="12.1640625" customWidth="1"/>
  </cols>
  <sheetData>
    <row r="1" spans="1:9" x14ac:dyDescent="0.2">
      <c r="A1" t="s">
        <v>58</v>
      </c>
    </row>
    <row r="2" spans="1:9" ht="17" thickBot="1" x14ac:dyDescent="0.25"/>
    <row r="3" spans="1:9" x14ac:dyDescent="0.2">
      <c r="A3" s="4" t="s">
        <v>59</v>
      </c>
      <c r="B3" s="4"/>
    </row>
    <row r="4" spans="1:9" x14ac:dyDescent="0.2">
      <c r="A4" s="1" t="s">
        <v>60</v>
      </c>
      <c r="B4" s="1">
        <v>0.92292803322574279</v>
      </c>
    </row>
    <row r="5" spans="1:9" x14ac:dyDescent="0.2">
      <c r="A5" s="1" t="s">
        <v>61</v>
      </c>
      <c r="B5" s="1">
        <v>0.85179615451393775</v>
      </c>
    </row>
    <row r="6" spans="1:9" x14ac:dyDescent="0.2">
      <c r="A6" s="1" t="s">
        <v>62</v>
      </c>
      <c r="B6" s="1">
        <v>0.82972324135643905</v>
      </c>
    </row>
    <row r="7" spans="1:9" x14ac:dyDescent="0.2">
      <c r="A7" s="1" t="s">
        <v>63</v>
      </c>
      <c r="B7" s="1">
        <v>1.8878689274398839</v>
      </c>
    </row>
    <row r="8" spans="1:9" ht="17" thickBot="1" x14ac:dyDescent="0.25">
      <c r="A8" s="2" t="s">
        <v>64</v>
      </c>
      <c r="B8" s="2">
        <v>55</v>
      </c>
    </row>
    <row r="10" spans="1:9" ht="17" thickBot="1" x14ac:dyDescent="0.25">
      <c r="A10" t="s">
        <v>65</v>
      </c>
    </row>
    <row r="11" spans="1:9" x14ac:dyDescent="0.2">
      <c r="A11" s="3"/>
      <c r="B11" s="3" t="s">
        <v>70</v>
      </c>
      <c r="C11" s="3" t="s">
        <v>71</v>
      </c>
      <c r="D11" s="3" t="s">
        <v>72</v>
      </c>
      <c r="E11" s="3" t="s">
        <v>73</v>
      </c>
      <c r="F11" s="3" t="s">
        <v>74</v>
      </c>
    </row>
    <row r="12" spans="1:9" x14ac:dyDescent="0.2">
      <c r="A12" s="1" t="s">
        <v>66</v>
      </c>
      <c r="B12" s="1">
        <v>7</v>
      </c>
      <c r="C12" s="1">
        <v>962.75933299588462</v>
      </c>
      <c r="D12" s="1">
        <v>137.53704757084066</v>
      </c>
      <c r="E12" s="1">
        <v>38.590110350910571</v>
      </c>
      <c r="F12" s="1">
        <v>2.1501164282141686E-17</v>
      </c>
    </row>
    <row r="13" spans="1:9" x14ac:dyDescent="0.2">
      <c r="A13" s="1" t="s">
        <v>67</v>
      </c>
      <c r="B13" s="1">
        <v>47</v>
      </c>
      <c r="C13" s="1">
        <v>167.51030709807185</v>
      </c>
      <c r="D13" s="1">
        <v>3.5640490871930179</v>
      </c>
      <c r="E13" s="1"/>
      <c r="F13" s="1"/>
    </row>
    <row r="14" spans="1:9" ht="17" thickBot="1" x14ac:dyDescent="0.25">
      <c r="A14" s="2" t="s">
        <v>68</v>
      </c>
      <c r="B14" s="2">
        <v>54</v>
      </c>
      <c r="C14" s="2">
        <v>1130.2696400939565</v>
      </c>
      <c r="D14" s="2"/>
      <c r="E14" s="2"/>
      <c r="F14" s="2"/>
    </row>
    <row r="15" spans="1:9" ht="17" thickBot="1" x14ac:dyDescent="0.25"/>
    <row r="16" spans="1:9" x14ac:dyDescent="0.2">
      <c r="A16" s="3"/>
      <c r="B16" s="3" t="s">
        <v>75</v>
      </c>
      <c r="C16" s="3" t="s">
        <v>63</v>
      </c>
      <c r="D16" s="3" t="s">
        <v>76</v>
      </c>
      <c r="E16" s="3" t="s">
        <v>77</v>
      </c>
      <c r="F16" s="3" t="s">
        <v>78</v>
      </c>
      <c r="G16" s="3" t="s">
        <v>79</v>
      </c>
      <c r="H16" s="3" t="s">
        <v>80</v>
      </c>
      <c r="I16" s="3" t="s">
        <v>81</v>
      </c>
    </row>
    <row r="17" spans="1:9" x14ac:dyDescent="0.2">
      <c r="A17" s="1" t="s">
        <v>69</v>
      </c>
      <c r="B17" s="1">
        <v>78.42587436264408</v>
      </c>
      <c r="C17" s="1">
        <v>4.4332924943027479</v>
      </c>
      <c r="D17" s="1">
        <v>17.690209807593266</v>
      </c>
      <c r="E17" s="1">
        <v>2.0674547584595928E-22</v>
      </c>
      <c r="F17" s="1">
        <v>69.507240242641146</v>
      </c>
      <c r="G17" s="1">
        <v>87.344508482647015</v>
      </c>
      <c r="H17" s="1">
        <v>69.507240242641146</v>
      </c>
      <c r="I17" s="1">
        <v>87.344508482647015</v>
      </c>
    </row>
    <row r="18" spans="1:9" x14ac:dyDescent="0.2">
      <c r="A18" s="1" t="s">
        <v>82</v>
      </c>
      <c r="B18" s="1">
        <v>8.2485522748447129E-2</v>
      </c>
      <c r="C18" s="1">
        <v>5.3954329658783141E-2</v>
      </c>
      <c r="D18" s="1">
        <v>1.5288026608819045</v>
      </c>
      <c r="E18" s="1">
        <v>0.13301630301661457</v>
      </c>
      <c r="F18" s="1">
        <v>-2.6056588117258458E-2</v>
      </c>
      <c r="G18" s="1">
        <v>0.1910276336141527</v>
      </c>
      <c r="H18" s="1">
        <v>-2.6056588117258458E-2</v>
      </c>
      <c r="I18" s="1">
        <v>0.1910276336141527</v>
      </c>
    </row>
    <row r="19" spans="1:9" x14ac:dyDescent="0.2">
      <c r="A19" s="1" t="s">
        <v>83</v>
      </c>
      <c r="B19" s="1">
        <v>-2.0589598879593048E-2</v>
      </c>
      <c r="C19" s="1">
        <v>3.9482181797082821E-2</v>
      </c>
      <c r="D19" s="1">
        <v>-0.52149090912484297</v>
      </c>
      <c r="E19" s="1">
        <v>0.60447368174787419</v>
      </c>
      <c r="F19" s="1">
        <v>-0.10001750357122849</v>
      </c>
      <c r="G19" s="1">
        <v>5.8838305812042385E-2</v>
      </c>
      <c r="H19" s="1">
        <v>-0.10001750357122849</v>
      </c>
      <c r="I19" s="1">
        <v>5.8838305812042385E-2</v>
      </c>
    </row>
    <row r="20" spans="1:9" x14ac:dyDescent="0.2">
      <c r="A20" s="1" t="s">
        <v>84</v>
      </c>
      <c r="B20" s="1">
        <v>5.6144539848326167E-3</v>
      </c>
      <c r="C20" s="1">
        <v>1.9685918405758979E-2</v>
      </c>
      <c r="D20" s="1">
        <v>0.28520152675173882</v>
      </c>
      <c r="E20" s="1">
        <v>0.77674281763945086</v>
      </c>
      <c r="F20" s="1">
        <v>-3.3988505622011222E-2</v>
      </c>
      <c r="G20" s="1">
        <v>4.5217413591676456E-2</v>
      </c>
      <c r="H20" s="1">
        <v>-3.3988505622011222E-2</v>
      </c>
      <c r="I20" s="1">
        <v>4.5217413591676456E-2</v>
      </c>
    </row>
    <row r="21" spans="1:9" x14ac:dyDescent="0.2">
      <c r="A21" s="1" t="s">
        <v>89</v>
      </c>
      <c r="B21" s="1">
        <v>4.3986022683937073E-4</v>
      </c>
      <c r="C21" s="1">
        <v>3.3184790056890651E-2</v>
      </c>
      <c r="D21" s="1">
        <v>1.3254874479702668E-2</v>
      </c>
      <c r="E21" s="1">
        <v>0.98948055588655104</v>
      </c>
      <c r="F21" s="1">
        <v>-6.6319326370224294E-2</v>
      </c>
      <c r="G21" s="1">
        <v>6.7199046823903028E-2</v>
      </c>
      <c r="H21" s="1">
        <v>-6.6319326370224294E-2</v>
      </c>
      <c r="I21" s="1">
        <v>6.7199046823903028E-2</v>
      </c>
    </row>
    <row r="22" spans="1:9" x14ac:dyDescent="0.2">
      <c r="A22" s="1" t="s">
        <v>90</v>
      </c>
      <c r="B22" s="1">
        <v>-0.11779686155842765</v>
      </c>
      <c r="C22" s="1">
        <v>6.4348621417125523E-2</v>
      </c>
      <c r="D22" s="1">
        <v>-1.830604276583268</v>
      </c>
      <c r="E22" s="1">
        <v>7.3504135345637656E-2</v>
      </c>
      <c r="F22" s="1">
        <v>-0.24724959026591803</v>
      </c>
      <c r="G22" s="1">
        <v>1.1655867149062735E-2</v>
      </c>
      <c r="H22" s="1">
        <v>-0.24724959026591803</v>
      </c>
      <c r="I22" s="1">
        <v>1.1655867149062735E-2</v>
      </c>
    </row>
    <row r="23" spans="1:9" x14ac:dyDescent="0.2">
      <c r="A23" s="1" t="s">
        <v>92</v>
      </c>
      <c r="B23" s="1">
        <v>-8.4345420891324963E-2</v>
      </c>
      <c r="C23" s="1">
        <v>3.6918268239135674E-2</v>
      </c>
      <c r="D23" s="1">
        <v>-2.2846526913175613</v>
      </c>
      <c r="E23" s="1">
        <v>2.6892370064123008E-2</v>
      </c>
      <c r="F23" s="1">
        <v>-0.1586153968047371</v>
      </c>
      <c r="G23" s="1">
        <v>-1.0075444977912823E-2</v>
      </c>
      <c r="H23" s="1">
        <v>-0.1586153968047371</v>
      </c>
      <c r="I23" s="1">
        <v>-1.0075444977912823E-2</v>
      </c>
    </row>
    <row r="24" spans="1:9" ht="17" thickBot="1" x14ac:dyDescent="0.25">
      <c r="A24" s="2" t="s">
        <v>87</v>
      </c>
      <c r="B24" s="2">
        <v>-5.6125232814027655E-2</v>
      </c>
      <c r="C24" s="2">
        <v>1.6734310941598756E-2</v>
      </c>
      <c r="D24" s="2">
        <v>-3.3539016341873702</v>
      </c>
      <c r="E24" s="2">
        <v>1.5823615057312507E-3</v>
      </c>
      <c r="F24" s="2">
        <v>-8.97903241045932E-2</v>
      </c>
      <c r="G24" s="2">
        <v>-2.2460141523462117E-2</v>
      </c>
      <c r="H24" s="2">
        <v>-8.97903241045932E-2</v>
      </c>
      <c r="I24" s="2">
        <v>-2.2460141523462117E-2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3FC97-93AD-C546-AA33-D3E4C524036A}">
  <dimension ref="A1:AP56"/>
  <sheetViews>
    <sheetView workbookViewId="0">
      <selection activeCell="G27" sqref="G27"/>
    </sheetView>
  </sheetViews>
  <sheetFormatPr baseColWidth="10" defaultRowHeight="16" x14ac:dyDescent="0.2"/>
  <cols>
    <col min="1" max="1" width="29.5" customWidth="1"/>
    <col min="2" max="2" width="10.1640625" style="6" customWidth="1"/>
    <col min="3" max="3" width="9.5" style="6" customWidth="1"/>
    <col min="4" max="4" width="20.6640625" style="6" customWidth="1"/>
    <col min="5" max="5" width="16.1640625" style="6" customWidth="1"/>
    <col min="6" max="6" width="11.83203125" style="6" customWidth="1"/>
    <col min="7" max="7" width="13.1640625" customWidth="1"/>
    <col min="8" max="8" width="8.5" customWidth="1"/>
    <col min="9" max="9" width="7.1640625" customWidth="1"/>
    <col min="10" max="10" width="8.83203125" customWidth="1"/>
    <col min="11" max="11" width="7.5" customWidth="1"/>
    <col min="12" max="12" width="14.5" customWidth="1"/>
    <col min="14" max="14" width="12.1640625" bestFit="1" customWidth="1"/>
    <col min="35" max="35" width="15.1640625" customWidth="1"/>
  </cols>
  <sheetData>
    <row r="1" spans="1:42" s="5" customFormat="1" ht="68" x14ac:dyDescent="0.2">
      <c r="A1" s="5" t="s">
        <v>57</v>
      </c>
      <c r="B1" s="5" t="s">
        <v>55</v>
      </c>
      <c r="C1" s="5" t="s">
        <v>91</v>
      </c>
      <c r="D1" s="5" t="s">
        <v>56</v>
      </c>
      <c r="E1" s="5" t="s">
        <v>82</v>
      </c>
      <c r="F1" s="5" t="s">
        <v>83</v>
      </c>
      <c r="G1" s="5" t="s">
        <v>84</v>
      </c>
      <c r="H1" s="5" t="s">
        <v>89</v>
      </c>
      <c r="I1" s="5" t="s">
        <v>90</v>
      </c>
      <c r="J1" s="5" t="s">
        <v>92</v>
      </c>
      <c r="K1" s="5" t="s">
        <v>87</v>
      </c>
      <c r="N1" s="5" t="s">
        <v>82</v>
      </c>
      <c r="O1" s="5" t="s">
        <v>83</v>
      </c>
      <c r="P1" s="5" t="s">
        <v>84</v>
      </c>
      <c r="Q1" s="5" t="s">
        <v>89</v>
      </c>
      <c r="R1" s="5" t="s">
        <v>90</v>
      </c>
      <c r="S1" s="5" t="s">
        <v>92</v>
      </c>
      <c r="T1" s="5" t="s">
        <v>87</v>
      </c>
      <c r="V1" s="5" t="s">
        <v>57</v>
      </c>
      <c r="W1" s="5" t="s">
        <v>55</v>
      </c>
      <c r="X1" s="5" t="s">
        <v>91</v>
      </c>
      <c r="Y1" s="5" t="s">
        <v>56</v>
      </c>
      <c r="Z1" s="5" t="s">
        <v>82</v>
      </c>
      <c r="AA1" s="5" t="s">
        <v>83</v>
      </c>
      <c r="AB1" s="5" t="s">
        <v>92</v>
      </c>
      <c r="AF1" s="5" t="s">
        <v>87</v>
      </c>
      <c r="AJ1" s="5" t="s">
        <v>82</v>
      </c>
      <c r="AK1" s="5" t="s">
        <v>83</v>
      </c>
      <c r="AL1" s="5" t="s">
        <v>84</v>
      </c>
      <c r="AM1" s="5" t="s">
        <v>89</v>
      </c>
      <c r="AN1" s="5" t="s">
        <v>90</v>
      </c>
      <c r="AO1" s="5" t="s">
        <v>92</v>
      </c>
      <c r="AP1" s="5" t="s">
        <v>87</v>
      </c>
    </row>
    <row r="2" spans="1:42" x14ac:dyDescent="0.2">
      <c r="A2" t="s">
        <v>0</v>
      </c>
      <c r="B2" s="6">
        <v>68.288710690000002</v>
      </c>
      <c r="C2" s="6">
        <v>10.50620821</v>
      </c>
      <c r="D2" s="6">
        <v>86.255924170616098</v>
      </c>
      <c r="E2" s="6">
        <v>51.948051948051898</v>
      </c>
      <c r="F2" s="6">
        <v>19.17769642</v>
      </c>
      <c r="G2" s="6">
        <v>23.16051753</v>
      </c>
      <c r="H2" s="9">
        <v>41.7463155947462</v>
      </c>
      <c r="I2" s="9">
        <v>20.657334895480101</v>
      </c>
      <c r="J2" s="9">
        <v>60.985385706357498</v>
      </c>
      <c r="K2" s="6">
        <v>89.072572919999999</v>
      </c>
      <c r="L2" s="6" t="s">
        <v>55</v>
      </c>
      <c r="M2" t="s">
        <v>94</v>
      </c>
      <c r="N2">
        <f>SLOPE($B$2:$B$56,E2:E56)</f>
        <v>0.38946004005742368</v>
      </c>
      <c r="O2">
        <f t="shared" ref="O2:T2" si="0">SLOPE($B$2:$B$56,F2:F56)</f>
        <v>-0.27949712913895264</v>
      </c>
      <c r="P2">
        <f t="shared" si="0"/>
        <v>5.6873528505028623E-2</v>
      </c>
      <c r="Q2">
        <f t="shared" si="0"/>
        <v>-6.4112305327865979E-2</v>
      </c>
      <c r="R2">
        <f t="shared" si="0"/>
        <v>-0.20764760914032787</v>
      </c>
      <c r="S2">
        <f t="shared" si="0"/>
        <v>-0.25110368577943115</v>
      </c>
      <c r="T2">
        <f t="shared" si="0"/>
        <v>-9.7749940656123788E-2</v>
      </c>
      <c r="V2" t="s">
        <v>0</v>
      </c>
      <c r="W2" s="6">
        <v>68.288710690000002</v>
      </c>
      <c r="X2" s="6">
        <v>10.50620821</v>
      </c>
      <c r="Y2" s="6">
        <v>86.255924170616098</v>
      </c>
      <c r="Z2" s="6">
        <v>51.948051948051898</v>
      </c>
      <c r="AA2" s="6">
        <v>19.17769642</v>
      </c>
      <c r="AB2" s="9">
        <v>60.985385706357498</v>
      </c>
      <c r="AC2" s="9"/>
      <c r="AD2" s="9"/>
      <c r="AF2" s="6">
        <v>89.072572919999999</v>
      </c>
      <c r="AI2" t="s">
        <v>55</v>
      </c>
      <c r="AJ2" s="11">
        <v>0.46763650873859963</v>
      </c>
      <c r="AK2" s="11">
        <v>0.47029158280353928</v>
      </c>
      <c r="AL2" s="11">
        <v>6.5783926277416915E-2</v>
      </c>
      <c r="AM2" s="11">
        <v>0.15742894147782638</v>
      </c>
      <c r="AN2" s="11">
        <v>0.39377083693808501</v>
      </c>
      <c r="AO2" s="11">
        <v>0.66342973279956086</v>
      </c>
      <c r="AP2" s="11">
        <v>0.46408809647402982</v>
      </c>
    </row>
    <row r="3" spans="1:42" x14ac:dyDescent="0.2">
      <c r="A3" t="s">
        <v>1</v>
      </c>
      <c r="B3" s="6">
        <v>73.138086229999999</v>
      </c>
      <c r="C3" s="6">
        <v>6.4766839379999999</v>
      </c>
      <c r="D3" s="6">
        <v>92.753623188405797</v>
      </c>
      <c r="E3" s="6">
        <v>58.7570621468927</v>
      </c>
      <c r="F3" s="6">
        <v>8.8225078149999998</v>
      </c>
      <c r="G3" s="6">
        <v>37.429743780000003</v>
      </c>
      <c r="H3" s="9">
        <v>33.349641226353597</v>
      </c>
      <c r="I3" s="9">
        <v>12.3124592302674</v>
      </c>
      <c r="J3" s="9">
        <v>42.400521852576603</v>
      </c>
      <c r="K3" s="6">
        <v>77.989574419999997</v>
      </c>
      <c r="M3" t="s">
        <v>69</v>
      </c>
      <c r="N3">
        <f>INTERCEPT($B$2:$B$56,E2:E56)</f>
        <v>50.440800499090429</v>
      </c>
      <c r="O3">
        <f t="shared" ref="O3:T3" si="1">INTERCEPT($B$2:$B$56,F2:F56)</f>
        <v>77.382951748140016</v>
      </c>
      <c r="P3">
        <f t="shared" si="1"/>
        <v>70.457481755620137</v>
      </c>
      <c r="Q3">
        <f t="shared" si="1"/>
        <v>75.748407706949351</v>
      </c>
      <c r="R3">
        <f t="shared" si="1"/>
        <v>76.874471146066895</v>
      </c>
      <c r="S3">
        <f t="shared" si="1"/>
        <v>86.260183322558817</v>
      </c>
      <c r="T3">
        <f t="shared" si="1"/>
        <v>78.676357208550712</v>
      </c>
      <c r="V3" t="s">
        <v>1</v>
      </c>
      <c r="W3" s="6">
        <v>73.138086229999999</v>
      </c>
      <c r="X3" s="6">
        <v>6.4766839379999999</v>
      </c>
      <c r="Y3" s="6">
        <v>92.753623188405797</v>
      </c>
      <c r="Z3" s="6">
        <v>58.7570621468927</v>
      </c>
      <c r="AA3" s="6">
        <v>8.8225078149999998</v>
      </c>
      <c r="AB3" s="9">
        <v>42.400521852576603</v>
      </c>
      <c r="AC3" s="9"/>
      <c r="AD3" s="9"/>
      <c r="AF3" s="6">
        <v>77.989574419999997</v>
      </c>
      <c r="AI3" t="s">
        <v>91</v>
      </c>
      <c r="AJ3" s="11">
        <v>0.17026052622718035</v>
      </c>
      <c r="AK3" s="11">
        <v>5.444040124708667E-2</v>
      </c>
      <c r="AL3" s="11">
        <v>6.5198838268585357E-2</v>
      </c>
      <c r="AM3" s="11">
        <v>1.3957156427120579E-2</v>
      </c>
      <c r="AN3" s="11">
        <v>7.6186282752813653E-2</v>
      </c>
      <c r="AO3" s="11">
        <v>0.15649306349634937</v>
      </c>
      <c r="AP3" s="11">
        <v>0.32550791291057446</v>
      </c>
    </row>
    <row r="4" spans="1:42" x14ac:dyDescent="0.2">
      <c r="A4" t="s">
        <v>2</v>
      </c>
      <c r="B4" s="6">
        <v>70.068773609999994</v>
      </c>
      <c r="C4" s="6">
        <v>7.6117982870000001</v>
      </c>
      <c r="D4" s="6">
        <v>83.838383838383805</v>
      </c>
      <c r="E4" s="6">
        <v>63.157894736842103</v>
      </c>
      <c r="F4" s="6">
        <v>22.525597269999999</v>
      </c>
      <c r="G4" s="6">
        <v>30.05143477</v>
      </c>
      <c r="H4" s="9">
        <v>38.011024345429497</v>
      </c>
      <c r="I4" s="9">
        <v>15.215893431327499</v>
      </c>
      <c r="J4" s="9">
        <v>60.863573725309998</v>
      </c>
      <c r="K4" s="6">
        <v>83.997012010000006</v>
      </c>
      <c r="L4" s="6"/>
      <c r="M4" t="s">
        <v>95</v>
      </c>
      <c r="N4">
        <f>RSQ($B$2:$B$56,E2:E56)</f>
        <v>0.46763650873859963</v>
      </c>
      <c r="O4">
        <f t="shared" ref="O4:T4" si="2">RSQ($B$2:$B$56,F2:F56)</f>
        <v>0.47029158280353928</v>
      </c>
      <c r="P4">
        <f t="shared" si="2"/>
        <v>6.5783926277416915E-2</v>
      </c>
      <c r="Q4">
        <f t="shared" si="2"/>
        <v>0.15742894147782638</v>
      </c>
      <c r="R4">
        <f t="shared" si="2"/>
        <v>0.39377083693808501</v>
      </c>
      <c r="S4">
        <f t="shared" si="2"/>
        <v>0.66342973279956086</v>
      </c>
      <c r="T4">
        <f t="shared" si="2"/>
        <v>0.46408809647402982</v>
      </c>
      <c r="V4" t="s">
        <v>2</v>
      </c>
      <c r="W4" s="6">
        <v>70.068773609999994</v>
      </c>
      <c r="X4" s="6">
        <v>7.6117982870000001</v>
      </c>
      <c r="Y4" s="6">
        <v>83.838383838383805</v>
      </c>
      <c r="Z4" s="6">
        <v>63.157894736842103</v>
      </c>
      <c r="AA4" s="6">
        <v>22.525597269999999</v>
      </c>
      <c r="AB4" s="9">
        <v>60.863573725309998</v>
      </c>
      <c r="AC4" s="9"/>
      <c r="AD4" s="9"/>
      <c r="AF4" s="6">
        <v>83.997012010000006</v>
      </c>
      <c r="AI4" t="s">
        <v>96</v>
      </c>
      <c r="AJ4" s="11">
        <v>0.36126697117477446</v>
      </c>
      <c r="AK4" s="11">
        <v>0.36788278484096504</v>
      </c>
      <c r="AL4" s="11">
        <v>0.13726237940247393</v>
      </c>
      <c r="AM4" s="11">
        <v>1.287342963901904E-3</v>
      </c>
      <c r="AN4" s="11">
        <v>4.453415215305543E-2</v>
      </c>
      <c r="AO4" s="11">
        <v>0.30700394820371907</v>
      </c>
      <c r="AP4" s="11">
        <v>0.46496233033004986</v>
      </c>
    </row>
    <row r="5" spans="1:42" x14ac:dyDescent="0.2">
      <c r="A5" t="s">
        <v>3</v>
      </c>
      <c r="B5" s="6">
        <v>69.491789170000004</v>
      </c>
      <c r="C5" s="6">
        <v>10.48689139</v>
      </c>
      <c r="D5" s="6">
        <v>84.126984126984098</v>
      </c>
      <c r="E5" s="6">
        <v>47.232472324723197</v>
      </c>
      <c r="F5" s="6">
        <v>24.595712670000001</v>
      </c>
      <c r="G5" s="6">
        <v>73.239532980000007</v>
      </c>
      <c r="H5" s="9">
        <v>61.0826370848838</v>
      </c>
      <c r="I5" s="9">
        <v>24.3628449062697</v>
      </c>
      <c r="J5" s="9">
        <v>63.4697746261321</v>
      </c>
      <c r="K5" s="6">
        <v>34.721247560000002</v>
      </c>
      <c r="L5" s="6"/>
      <c r="V5" t="s">
        <v>3</v>
      </c>
      <c r="W5" s="6">
        <v>69.491789170000004</v>
      </c>
      <c r="X5" s="6">
        <v>10.48689139</v>
      </c>
      <c r="Y5" s="6">
        <v>84.126984126984098</v>
      </c>
      <c r="Z5" s="6">
        <v>47.232472324723197</v>
      </c>
      <c r="AA5" s="6">
        <v>24.595712670000001</v>
      </c>
      <c r="AB5" s="9">
        <v>63.4697746261321</v>
      </c>
      <c r="AC5" s="9"/>
      <c r="AD5" s="9"/>
      <c r="AF5" s="6">
        <v>34.721247560000002</v>
      </c>
    </row>
    <row r="6" spans="1:42" x14ac:dyDescent="0.2">
      <c r="A6" t="s">
        <v>4</v>
      </c>
      <c r="B6" s="6">
        <v>80.788521840000001</v>
      </c>
      <c r="C6" s="6">
        <v>7.8616352200000001</v>
      </c>
      <c r="D6" s="6">
        <v>95.161290322580697</v>
      </c>
      <c r="E6" s="6">
        <v>79.365079365079396</v>
      </c>
      <c r="F6" s="6">
        <v>2.21642764</v>
      </c>
      <c r="G6" s="6">
        <v>31.688519469999999</v>
      </c>
      <c r="H6" s="9">
        <v>49.506172839506199</v>
      </c>
      <c r="I6" s="9">
        <v>9.1358024691358004</v>
      </c>
      <c r="J6" s="9">
        <v>35.802469135802397</v>
      </c>
      <c r="K6" s="6">
        <v>4.9824221120000001</v>
      </c>
      <c r="L6" s="6"/>
      <c r="V6" t="s">
        <v>4</v>
      </c>
      <c r="W6" s="6">
        <v>80.788521840000001</v>
      </c>
      <c r="X6" s="6">
        <v>7.8616352200000001</v>
      </c>
      <c r="Y6" s="6">
        <v>95.161290322580697</v>
      </c>
      <c r="Z6" s="6">
        <v>79.365079365079396</v>
      </c>
      <c r="AA6" s="6">
        <v>2.21642764</v>
      </c>
      <c r="AB6" s="9">
        <v>35.802469135802397</v>
      </c>
      <c r="AC6" s="9"/>
      <c r="AD6" s="9"/>
      <c r="AF6" s="6">
        <v>4.9824221120000001</v>
      </c>
    </row>
    <row r="7" spans="1:42" x14ac:dyDescent="0.2">
      <c r="A7" t="s">
        <v>5</v>
      </c>
      <c r="B7" s="6">
        <v>71.840652770000005</v>
      </c>
      <c r="C7" s="6">
        <v>13.01921885</v>
      </c>
      <c r="D7" s="6">
        <v>88.808664259927795</v>
      </c>
      <c r="E7" s="6">
        <v>56.603773584905703</v>
      </c>
      <c r="F7" s="6">
        <v>10.876412820000001</v>
      </c>
      <c r="G7" s="6">
        <v>31.852972309999998</v>
      </c>
      <c r="H7" s="9">
        <v>38.587256441821999</v>
      </c>
      <c r="I7" s="9">
        <v>14.5179776711805</v>
      </c>
      <c r="J7" s="9">
        <v>66.731757014899998</v>
      </c>
      <c r="K7" s="6">
        <v>83.596137389999996</v>
      </c>
      <c r="L7" s="6" t="s">
        <v>91</v>
      </c>
      <c r="M7" t="s">
        <v>94</v>
      </c>
      <c r="N7">
        <f>SLOPE($C$2:$C$56,E2:E56)</f>
        <v>-0.25225810462884257</v>
      </c>
      <c r="O7">
        <f t="shared" ref="O7:T7" si="3">SLOPE($C$2:$C$56,F2:F56)</f>
        <v>0.10207839909633742</v>
      </c>
      <c r="P7">
        <f t="shared" si="3"/>
        <v>-6.0778454139499699E-2</v>
      </c>
      <c r="Q7">
        <f t="shared" si="3"/>
        <v>2.0491654359889495E-2</v>
      </c>
      <c r="R7">
        <f t="shared" si="3"/>
        <v>9.8044445783558573E-2</v>
      </c>
      <c r="S7">
        <f t="shared" si="3"/>
        <v>0.13091295054013263</v>
      </c>
      <c r="T7">
        <f t="shared" si="3"/>
        <v>8.787725979882241E-2</v>
      </c>
      <c r="V7" t="s">
        <v>5</v>
      </c>
      <c r="W7" s="6">
        <v>71.840652770000005</v>
      </c>
      <c r="X7" s="6">
        <v>13.01921885</v>
      </c>
      <c r="Y7" s="6">
        <v>88.808664259927795</v>
      </c>
      <c r="Z7" s="6">
        <v>56.603773584905703</v>
      </c>
      <c r="AA7" s="6">
        <v>10.876412820000001</v>
      </c>
      <c r="AB7" s="9">
        <v>66.731757014899998</v>
      </c>
      <c r="AC7" s="9"/>
      <c r="AD7" s="9"/>
      <c r="AF7" s="6">
        <v>83.596137389999996</v>
      </c>
    </row>
    <row r="8" spans="1:42" x14ac:dyDescent="0.2">
      <c r="A8" t="s">
        <v>6</v>
      </c>
      <c r="B8" s="6">
        <v>70.296555280000007</v>
      </c>
      <c r="C8" s="6">
        <v>11.523687580000001</v>
      </c>
      <c r="D8" s="6">
        <v>84.615384615384599</v>
      </c>
      <c r="E8" s="6">
        <v>52.469135802469097</v>
      </c>
      <c r="F8" s="6">
        <v>37.76</v>
      </c>
      <c r="G8" s="6">
        <v>26.32291069</v>
      </c>
      <c r="H8" s="9">
        <v>46.208241892221402</v>
      </c>
      <c r="I8" s="9">
        <v>20.848573518654</v>
      </c>
      <c r="J8" s="9">
        <v>78.639356254571993</v>
      </c>
      <c r="K8" s="6">
        <v>88.39212947</v>
      </c>
      <c r="L8" s="6"/>
      <c r="M8" t="s">
        <v>69</v>
      </c>
      <c r="N8">
        <f>INTERCEPT($C$2:$C$56,E2:E56)</f>
        <v>23.439045754593522</v>
      </c>
      <c r="O8">
        <f t="shared" ref="O8:T8" si="4">INTERCEPT($C$2:$C$56,F2:F56)</f>
        <v>7.305590927976894</v>
      </c>
      <c r="P8">
        <f t="shared" si="4"/>
        <v>11.426289194294453</v>
      </c>
      <c r="Q8">
        <f t="shared" si="4"/>
        <v>8.0406697203219064</v>
      </c>
      <c r="R8">
        <f t="shared" si="4"/>
        <v>7.0469690850708755</v>
      </c>
      <c r="S8">
        <f t="shared" si="4"/>
        <v>1.9493860300887551</v>
      </c>
      <c r="T8">
        <f t="shared" si="4"/>
        <v>3.6537000882773816</v>
      </c>
      <c r="V8" t="s">
        <v>6</v>
      </c>
      <c r="W8" s="6">
        <v>70.296555280000007</v>
      </c>
      <c r="X8" s="6">
        <v>11.523687580000001</v>
      </c>
      <c r="Y8" s="6">
        <v>84.615384615384599</v>
      </c>
      <c r="Z8" s="6">
        <v>52.469135802469097</v>
      </c>
      <c r="AA8" s="6">
        <v>37.76</v>
      </c>
      <c r="AB8" s="9">
        <v>78.639356254571993</v>
      </c>
      <c r="AC8" s="9"/>
      <c r="AD8" s="9"/>
      <c r="AF8" s="6">
        <v>88.39212947</v>
      </c>
    </row>
    <row r="9" spans="1:42" x14ac:dyDescent="0.2">
      <c r="A9" t="s">
        <v>7</v>
      </c>
      <c r="B9" s="6">
        <v>74.05202405</v>
      </c>
      <c r="C9" s="6">
        <v>14.76793249</v>
      </c>
      <c r="D9" s="6">
        <v>82.474226804123703</v>
      </c>
      <c r="E9" s="6">
        <v>58.1967213114754</v>
      </c>
      <c r="F9" s="6">
        <v>7.5955997899999996</v>
      </c>
      <c r="G9" s="6">
        <v>53.281907609999998</v>
      </c>
      <c r="H9" s="9">
        <v>27.333677153171699</v>
      </c>
      <c r="I9" s="9">
        <v>8.1227436823104693</v>
      </c>
      <c r="J9" s="9">
        <v>47.318205260443499</v>
      </c>
      <c r="K9" s="6">
        <v>67.098203870000006</v>
      </c>
      <c r="L9" s="6"/>
      <c r="M9" t="s">
        <v>95</v>
      </c>
      <c r="N9">
        <f>RSQ($C$2:$C$56,E2:E56)</f>
        <v>0.17026052622718035</v>
      </c>
      <c r="O9">
        <f t="shared" ref="O9:T9" si="5">RSQ($C$2:$C$56,F2:F56)</f>
        <v>5.444040124708667E-2</v>
      </c>
      <c r="P9">
        <f t="shared" si="5"/>
        <v>6.5198838268585357E-2</v>
      </c>
      <c r="Q9">
        <f t="shared" si="5"/>
        <v>1.3957156427120579E-2</v>
      </c>
      <c r="R9">
        <f t="shared" si="5"/>
        <v>7.6186282752813653E-2</v>
      </c>
      <c r="S9">
        <f t="shared" si="5"/>
        <v>0.15649306349634937</v>
      </c>
      <c r="T9">
        <f t="shared" si="5"/>
        <v>0.32550791291057446</v>
      </c>
      <c r="V9" t="s">
        <v>7</v>
      </c>
      <c r="W9" s="6">
        <v>74.05202405</v>
      </c>
      <c r="X9" s="6">
        <v>14.76793249</v>
      </c>
      <c r="Y9" s="6">
        <v>82.474226804123703</v>
      </c>
      <c r="Z9" s="6">
        <v>58.1967213114754</v>
      </c>
      <c r="AA9" s="6">
        <v>7.5955997899999996</v>
      </c>
      <c r="AB9" s="9">
        <v>47.318205260443499</v>
      </c>
      <c r="AC9" s="9"/>
      <c r="AD9" s="9"/>
      <c r="AF9" s="6">
        <v>67.098203870000006</v>
      </c>
    </row>
    <row r="10" spans="1:42" x14ac:dyDescent="0.2">
      <c r="A10" t="s">
        <v>8</v>
      </c>
      <c r="B10" s="6">
        <v>70.606557499999994</v>
      </c>
      <c r="C10" s="6">
        <v>11.06500692</v>
      </c>
      <c r="D10" s="6">
        <v>90.625</v>
      </c>
      <c r="E10" s="6">
        <v>50.769230769230802</v>
      </c>
      <c r="F10" s="6">
        <v>23.884758359999999</v>
      </c>
      <c r="G10" s="6">
        <v>69.057976969999999</v>
      </c>
      <c r="H10" s="9">
        <v>38.877414651925598</v>
      </c>
      <c r="I10" s="9">
        <v>14.093062811323</v>
      </c>
      <c r="J10" s="9">
        <v>67.428016036933499</v>
      </c>
      <c r="K10" s="6">
        <v>56.492742249999999</v>
      </c>
      <c r="L10" s="6"/>
      <c r="V10" t="s">
        <v>8</v>
      </c>
      <c r="W10" s="6">
        <v>70.606557499999994</v>
      </c>
      <c r="X10" s="6">
        <v>11.06500692</v>
      </c>
      <c r="Y10" s="6">
        <v>90.625</v>
      </c>
      <c r="Z10" s="6">
        <v>50.769230769230802</v>
      </c>
      <c r="AA10" s="6">
        <v>23.884758359999999</v>
      </c>
      <c r="AB10" s="9">
        <v>67.428016036933499</v>
      </c>
      <c r="AC10" s="9"/>
      <c r="AD10" s="9"/>
      <c r="AF10" s="6">
        <v>56.492742249999999</v>
      </c>
    </row>
    <row r="11" spans="1:42" x14ac:dyDescent="0.2">
      <c r="A11" t="s">
        <v>9</v>
      </c>
      <c r="B11" s="6">
        <v>67.417558290000002</v>
      </c>
      <c r="C11" s="6">
        <v>23.041474650000001</v>
      </c>
      <c r="D11" s="6">
        <v>78.899082568807302</v>
      </c>
      <c r="E11" s="6">
        <v>52.238805970149301</v>
      </c>
      <c r="F11" s="6">
        <v>19.2</v>
      </c>
      <c r="G11" s="6">
        <v>21.806744510000001</v>
      </c>
      <c r="H11" s="9">
        <v>41.421916143406897</v>
      </c>
      <c r="I11" s="9">
        <v>25.116467490378799</v>
      </c>
      <c r="J11" s="9">
        <v>61.778407940044502</v>
      </c>
      <c r="K11" s="6">
        <v>90.813926140000007</v>
      </c>
      <c r="L11" s="6"/>
      <c r="V11" t="s">
        <v>9</v>
      </c>
      <c r="W11" s="6">
        <v>67.417558290000002</v>
      </c>
      <c r="X11" s="6">
        <v>23.041474650000001</v>
      </c>
      <c r="Y11" s="6">
        <v>78.899082568807302</v>
      </c>
      <c r="Z11" s="6">
        <v>52.238805970149301</v>
      </c>
      <c r="AA11" s="6">
        <v>19.2</v>
      </c>
      <c r="AB11" s="9">
        <v>61.778407940044502</v>
      </c>
      <c r="AC11" s="9"/>
      <c r="AD11" s="9"/>
      <c r="AF11" s="6">
        <v>90.813926140000007</v>
      </c>
    </row>
    <row r="12" spans="1:42" x14ac:dyDescent="0.2">
      <c r="A12" t="s">
        <v>10</v>
      </c>
      <c r="B12" s="6">
        <v>84.718390429999999</v>
      </c>
      <c r="C12" s="6">
        <v>4.599211564</v>
      </c>
      <c r="D12" s="6">
        <v>94.658753709198805</v>
      </c>
      <c r="E12" s="6">
        <v>60.150375939849603</v>
      </c>
      <c r="F12" s="6">
        <v>7.803006076</v>
      </c>
      <c r="G12" s="6">
        <v>50.815947440000002</v>
      </c>
      <c r="H12" s="9">
        <v>12.2755869264999</v>
      </c>
      <c r="I12" s="9">
        <v>1.84133803897499</v>
      </c>
      <c r="J12" s="9">
        <v>20.638330520177899</v>
      </c>
      <c r="K12" s="6">
        <v>20.656270790000001</v>
      </c>
      <c r="L12" s="6" t="s">
        <v>96</v>
      </c>
      <c r="M12" t="s">
        <v>94</v>
      </c>
      <c r="N12">
        <f>SLOPE($D$2:$D$56,E2:E56)</f>
        <v>0.37579445747729484</v>
      </c>
      <c r="O12">
        <f t="shared" ref="O12:T12" si="6">SLOPE($D$2:$D$56,F2:F56)</f>
        <v>-0.27137886588541371</v>
      </c>
      <c r="P12">
        <f t="shared" si="6"/>
        <v>9.018900206796418E-2</v>
      </c>
      <c r="Q12">
        <f t="shared" si="6"/>
        <v>6.3646390574895332E-3</v>
      </c>
      <c r="R12">
        <f t="shared" si="6"/>
        <v>-7.6661850275344695E-2</v>
      </c>
      <c r="S12">
        <f t="shared" si="6"/>
        <v>-0.18752325992557223</v>
      </c>
      <c r="T12">
        <f t="shared" si="6"/>
        <v>-0.10741197806082846</v>
      </c>
      <c r="V12" t="s">
        <v>10</v>
      </c>
      <c r="W12" s="6">
        <v>84.718390429999999</v>
      </c>
      <c r="X12" s="6">
        <v>4.599211564</v>
      </c>
      <c r="Y12" s="6">
        <v>94.658753709198805</v>
      </c>
      <c r="Z12" s="6">
        <v>60.150375939849603</v>
      </c>
      <c r="AA12" s="6">
        <v>7.803006076</v>
      </c>
      <c r="AB12" s="9">
        <v>20.638330520177899</v>
      </c>
      <c r="AC12" s="9"/>
      <c r="AD12" s="9"/>
      <c r="AF12" s="6">
        <v>20.656270790000001</v>
      </c>
    </row>
    <row r="13" spans="1:42" x14ac:dyDescent="0.2">
      <c r="A13" t="s">
        <v>11</v>
      </c>
      <c r="B13" s="6">
        <v>75.462336750000006</v>
      </c>
      <c r="C13" s="6">
        <v>13.15789474</v>
      </c>
      <c r="D13" s="6">
        <v>87.719298245613999</v>
      </c>
      <c r="E13" s="6">
        <v>55.769230769230802</v>
      </c>
      <c r="F13" s="6">
        <v>6.1459667089999996</v>
      </c>
      <c r="G13" s="6">
        <v>28.217893839999999</v>
      </c>
      <c r="H13" s="9">
        <v>20.4828090709583</v>
      </c>
      <c r="I13" s="9">
        <v>5.8522311631309396</v>
      </c>
      <c r="J13" s="9">
        <v>45.354791514264797</v>
      </c>
      <c r="K13" s="6">
        <v>85.122699389999994</v>
      </c>
      <c r="L13" s="6"/>
      <c r="M13" t="s">
        <v>69</v>
      </c>
      <c r="N13">
        <f>INTERCEPT($D$2:$D$56,E2:E56)</f>
        <v>66.650186077332904</v>
      </c>
      <c r="O13">
        <f t="shared" ref="O13:T13" si="7">INTERCEPT($D$2:$D$56,F2:F56)</f>
        <v>92.675154414784743</v>
      </c>
      <c r="P13">
        <f t="shared" si="7"/>
        <v>84.559935395686921</v>
      </c>
      <c r="Q13">
        <f t="shared" si="7"/>
        <v>87.846736484153269</v>
      </c>
      <c r="R13">
        <f t="shared" si="7"/>
        <v>89.681290747024974</v>
      </c>
      <c r="S13">
        <f t="shared" si="7"/>
        <v>98.259343309066139</v>
      </c>
      <c r="T13">
        <f t="shared" si="7"/>
        <v>94.692784348540343</v>
      </c>
      <c r="V13" t="s">
        <v>11</v>
      </c>
      <c r="W13" s="6">
        <v>75.462336750000006</v>
      </c>
      <c r="X13" s="6">
        <v>13.15789474</v>
      </c>
      <c r="Y13" s="6">
        <v>87.719298245613999</v>
      </c>
      <c r="Z13" s="6">
        <v>55.769230769230802</v>
      </c>
      <c r="AA13" s="6">
        <v>6.1459667089999996</v>
      </c>
      <c r="AB13" s="9">
        <v>45.354791514264797</v>
      </c>
      <c r="AC13" s="9"/>
      <c r="AD13" s="9"/>
      <c r="AF13" s="6">
        <v>85.122699389999994</v>
      </c>
    </row>
    <row r="14" spans="1:42" x14ac:dyDescent="0.2">
      <c r="A14" t="s">
        <v>12</v>
      </c>
      <c r="B14" s="6">
        <v>71.959725370000001</v>
      </c>
      <c r="C14" s="6">
        <v>6.896551724</v>
      </c>
      <c r="D14" s="6">
        <v>82.417582417582395</v>
      </c>
      <c r="E14" s="6">
        <v>56.043956043956001</v>
      </c>
      <c r="F14" s="6">
        <v>14.70588235</v>
      </c>
      <c r="G14" s="6">
        <v>13.94487769</v>
      </c>
      <c r="H14" s="9">
        <v>33.429492618360797</v>
      </c>
      <c r="I14" s="9">
        <v>14.2541998981843</v>
      </c>
      <c r="J14" s="9">
        <v>52.010860342779502</v>
      </c>
      <c r="K14" s="6">
        <v>93.820500249999995</v>
      </c>
      <c r="L14" s="6"/>
      <c r="M14" t="s">
        <v>95</v>
      </c>
      <c r="N14">
        <f>RSQ($D$2:$D$56,E2:E56)</f>
        <v>0.36126697117477446</v>
      </c>
      <c r="O14">
        <f t="shared" ref="O14:T14" si="8">RSQ($D$2:$D$56,F2:F56)</f>
        <v>0.36788278484096504</v>
      </c>
      <c r="P14">
        <f t="shared" si="8"/>
        <v>0.13726237940247393</v>
      </c>
      <c r="Q14">
        <f t="shared" si="8"/>
        <v>1.287342963901904E-3</v>
      </c>
      <c r="R14">
        <f t="shared" si="8"/>
        <v>4.453415215305543E-2</v>
      </c>
      <c r="S14">
        <f t="shared" si="8"/>
        <v>0.30700394820371907</v>
      </c>
      <c r="T14">
        <f t="shared" si="8"/>
        <v>0.46496233033004986</v>
      </c>
      <c r="V14" t="s">
        <v>12</v>
      </c>
      <c r="W14" s="6">
        <v>71.959725370000001</v>
      </c>
      <c r="X14" s="6">
        <v>6.896551724</v>
      </c>
      <c r="Y14" s="6">
        <v>82.417582417582395</v>
      </c>
      <c r="Z14" s="6">
        <v>56.043956043956001</v>
      </c>
      <c r="AA14" s="6">
        <v>14.70588235</v>
      </c>
      <c r="AB14" s="9">
        <v>52.010860342779502</v>
      </c>
      <c r="AC14" s="9"/>
      <c r="AD14" s="9"/>
      <c r="AF14" s="6">
        <v>93.820500249999995</v>
      </c>
    </row>
    <row r="15" spans="1:42" x14ac:dyDescent="0.2">
      <c r="A15" t="s">
        <v>13</v>
      </c>
      <c r="B15" s="6">
        <v>63.1591764</v>
      </c>
      <c r="C15" s="6">
        <v>14.96259352</v>
      </c>
      <c r="D15" s="6">
        <v>90.540540540540505</v>
      </c>
      <c r="E15" s="6">
        <v>64</v>
      </c>
      <c r="F15" s="6">
        <v>3.7444933919999999</v>
      </c>
      <c r="G15" s="6">
        <v>71.948819959999994</v>
      </c>
      <c r="H15" s="9">
        <v>202.60626745268399</v>
      </c>
      <c r="I15" s="9">
        <v>93.856655290102395</v>
      </c>
      <c r="J15" s="9">
        <v>81.290722928948099</v>
      </c>
      <c r="K15" s="6">
        <v>37.737580289999997</v>
      </c>
      <c r="L15" s="6"/>
      <c r="V15" t="s">
        <v>13</v>
      </c>
      <c r="W15" s="6">
        <v>63.1591764</v>
      </c>
      <c r="X15" s="6">
        <v>14.96259352</v>
      </c>
      <c r="Y15" s="6">
        <v>90.540540540540505</v>
      </c>
      <c r="Z15" s="6">
        <v>64</v>
      </c>
      <c r="AA15" s="6">
        <v>3.7444933919999999</v>
      </c>
      <c r="AB15" s="9">
        <v>81.290722928948099</v>
      </c>
      <c r="AC15" s="9"/>
      <c r="AD15" s="9"/>
      <c r="AF15" s="6">
        <v>37.737580289999997</v>
      </c>
    </row>
    <row r="16" spans="1:42" x14ac:dyDescent="0.2">
      <c r="A16" t="s">
        <v>14</v>
      </c>
      <c r="B16" s="6">
        <v>70.634622149999998</v>
      </c>
      <c r="C16" s="6">
        <v>8.6393088549999995</v>
      </c>
      <c r="D16" s="6">
        <v>87.356321839080493</v>
      </c>
      <c r="E16" s="6">
        <v>55.140186915887803</v>
      </c>
      <c r="F16" s="6">
        <v>10.40164779</v>
      </c>
      <c r="G16" s="6">
        <v>7.4266784540000002</v>
      </c>
      <c r="H16" s="9">
        <v>28.9873417721519</v>
      </c>
      <c r="I16" s="9">
        <v>11.8987341772152</v>
      </c>
      <c r="J16" s="9">
        <v>44.303797468354396</v>
      </c>
      <c r="K16" s="6">
        <v>96.870342769999993</v>
      </c>
      <c r="L16" s="6"/>
      <c r="V16" t="s">
        <v>14</v>
      </c>
      <c r="W16" s="6">
        <v>70.634622149999998</v>
      </c>
      <c r="X16" s="6">
        <v>8.6393088549999995</v>
      </c>
      <c r="Y16" s="6">
        <v>87.356321839080493</v>
      </c>
      <c r="Z16" s="6">
        <v>55.140186915887803</v>
      </c>
      <c r="AA16" s="6">
        <v>10.40164779</v>
      </c>
      <c r="AB16" s="9">
        <v>44.303797468354396</v>
      </c>
      <c r="AC16" s="9"/>
      <c r="AD16" s="9"/>
      <c r="AF16" s="6">
        <v>96.870342769999993</v>
      </c>
    </row>
    <row r="17" spans="1:32" x14ac:dyDescent="0.2">
      <c r="A17" t="s">
        <v>15</v>
      </c>
      <c r="B17" s="6">
        <v>77.961017960000007</v>
      </c>
      <c r="C17" s="6">
        <v>7.5075075079999998</v>
      </c>
      <c r="D17" s="6">
        <v>95.238095238095198</v>
      </c>
      <c r="E17" s="6">
        <v>66.423357664233606</v>
      </c>
      <c r="F17" s="6">
        <v>5.7430007180000002</v>
      </c>
      <c r="G17" s="6">
        <v>45.037873490000003</v>
      </c>
      <c r="H17" s="9">
        <v>54.430799867242001</v>
      </c>
      <c r="I17" s="9">
        <v>19.028653612125201</v>
      </c>
      <c r="J17" s="9">
        <v>48.6779511007854</v>
      </c>
      <c r="K17" s="6">
        <v>6.2813790029999996</v>
      </c>
      <c r="L17" s="6"/>
      <c r="V17" t="s">
        <v>15</v>
      </c>
      <c r="W17" s="6">
        <v>77.961017960000007</v>
      </c>
      <c r="X17" s="6">
        <v>7.5075075079999998</v>
      </c>
      <c r="Y17" s="6">
        <v>95.238095238095198</v>
      </c>
      <c r="Z17" s="6">
        <v>66.423357664233606</v>
      </c>
      <c r="AA17" s="6">
        <v>5.7430007180000002</v>
      </c>
      <c r="AB17" s="9">
        <v>48.6779511007854</v>
      </c>
      <c r="AC17" s="9"/>
      <c r="AD17" s="9"/>
      <c r="AF17" s="6">
        <v>6.2813790029999996</v>
      </c>
    </row>
    <row r="18" spans="1:32" x14ac:dyDescent="0.2">
      <c r="A18" t="s">
        <v>16</v>
      </c>
      <c r="B18" s="6">
        <v>71.877570700000007</v>
      </c>
      <c r="C18" s="6">
        <v>8.4175084180000006</v>
      </c>
      <c r="D18" s="6">
        <v>88.235294117647101</v>
      </c>
      <c r="E18" s="6">
        <v>51.879699248120303</v>
      </c>
      <c r="F18" s="6">
        <v>16.757246380000002</v>
      </c>
      <c r="G18" s="6">
        <v>14.94911224</v>
      </c>
      <c r="H18" s="9">
        <v>35.232003249060803</v>
      </c>
      <c r="I18" s="9">
        <v>15.839171489491299</v>
      </c>
      <c r="J18" s="9">
        <v>56.655498020103501</v>
      </c>
      <c r="K18" s="6">
        <v>93.328942420000004</v>
      </c>
      <c r="L18" s="6"/>
      <c r="V18" t="s">
        <v>16</v>
      </c>
      <c r="W18" s="6">
        <v>71.877570700000007</v>
      </c>
      <c r="X18" s="6">
        <v>8.4175084180000006</v>
      </c>
      <c r="Y18" s="6">
        <v>88.235294117647101</v>
      </c>
      <c r="Z18" s="6">
        <v>51.879699248120303</v>
      </c>
      <c r="AA18" s="6">
        <v>16.757246380000002</v>
      </c>
      <c r="AB18" s="9">
        <v>56.655498020103501</v>
      </c>
      <c r="AC18" s="9"/>
      <c r="AD18" s="9"/>
      <c r="AF18" s="6">
        <v>93.328942420000004</v>
      </c>
    </row>
    <row r="19" spans="1:32" x14ac:dyDescent="0.2">
      <c r="A19" t="s">
        <v>17</v>
      </c>
      <c r="B19" s="6">
        <v>76.748611560000001</v>
      </c>
      <c r="C19" s="6">
        <v>4.9115913559999997</v>
      </c>
      <c r="D19" s="6">
        <v>90.196078431372598</v>
      </c>
      <c r="E19" s="6">
        <v>48.039215686274503</v>
      </c>
      <c r="F19" s="6">
        <v>16.9470405</v>
      </c>
      <c r="G19" s="6">
        <v>50.379957089999998</v>
      </c>
      <c r="H19" s="9">
        <v>40.364757945554501</v>
      </c>
      <c r="I19" s="9">
        <v>16.9639265120021</v>
      </c>
      <c r="J19" s="9">
        <v>47.673327075231299</v>
      </c>
      <c r="K19" s="6">
        <v>64.938431629999997</v>
      </c>
      <c r="L19" s="6"/>
      <c r="V19" t="s">
        <v>17</v>
      </c>
      <c r="W19" s="6">
        <v>76.748611560000001</v>
      </c>
      <c r="X19" s="6">
        <v>4.9115913559999997</v>
      </c>
      <c r="Y19" s="6">
        <v>90.196078431372598</v>
      </c>
      <c r="Z19" s="6">
        <v>48.039215686274503</v>
      </c>
      <c r="AA19" s="6">
        <v>16.9470405</v>
      </c>
      <c r="AB19" s="9">
        <v>47.673327075231299</v>
      </c>
      <c r="AC19" s="9"/>
      <c r="AD19" s="9"/>
      <c r="AF19" s="6">
        <v>64.938431629999997</v>
      </c>
    </row>
    <row r="20" spans="1:32" x14ac:dyDescent="0.2">
      <c r="A20" t="s">
        <v>18</v>
      </c>
      <c r="B20" s="6">
        <v>73.760923809999994</v>
      </c>
      <c r="C20" s="6">
        <v>4.8154093099999997</v>
      </c>
      <c r="D20" s="6">
        <v>82.051282051282001</v>
      </c>
      <c r="E20" s="6">
        <v>56.204379562043798</v>
      </c>
      <c r="F20" s="6">
        <v>13.18897638</v>
      </c>
      <c r="G20" s="6">
        <v>66.402076070000007</v>
      </c>
      <c r="H20" s="9">
        <v>51.552681349521102</v>
      </c>
      <c r="I20" s="9">
        <v>20.804099810871801</v>
      </c>
      <c r="J20" s="9">
        <v>46.9769995729363</v>
      </c>
      <c r="K20" s="6">
        <v>32.542310520000001</v>
      </c>
      <c r="L20" s="6"/>
      <c r="V20" t="s">
        <v>18</v>
      </c>
      <c r="W20" s="6">
        <v>73.760923809999994</v>
      </c>
      <c r="X20" s="6">
        <v>4.8154093099999997</v>
      </c>
      <c r="Y20" s="6">
        <v>82.051282051282001</v>
      </c>
      <c r="Z20" s="6">
        <v>56.204379562043798</v>
      </c>
      <c r="AA20" s="6">
        <v>13.18897638</v>
      </c>
      <c r="AB20" s="9">
        <v>46.9769995729363</v>
      </c>
      <c r="AC20" s="9"/>
      <c r="AD20" s="9"/>
      <c r="AF20" s="6">
        <v>32.542310520000001</v>
      </c>
    </row>
    <row r="21" spans="1:32" x14ac:dyDescent="0.2">
      <c r="A21" t="s">
        <v>19</v>
      </c>
      <c r="B21" s="6">
        <v>72.224587639999996</v>
      </c>
      <c r="C21" s="6">
        <v>8.9955022489999994</v>
      </c>
      <c r="D21" s="6">
        <v>85.840707964601805</v>
      </c>
      <c r="E21" s="6">
        <v>57.142857142857103</v>
      </c>
      <c r="F21" s="6">
        <v>20.5</v>
      </c>
      <c r="G21" s="6">
        <v>23.752679109999999</v>
      </c>
      <c r="H21" s="9">
        <v>27.993633554910598</v>
      </c>
      <c r="I21" s="9">
        <v>13.481883718752901</v>
      </c>
      <c r="J21" s="9">
        <v>45.594981743282403</v>
      </c>
      <c r="K21" s="6">
        <v>88.738952769999997</v>
      </c>
      <c r="L21" s="6"/>
      <c r="V21" t="s">
        <v>19</v>
      </c>
      <c r="W21" s="6">
        <v>72.224587639999996</v>
      </c>
      <c r="X21" s="6">
        <v>8.9955022489999994</v>
      </c>
      <c r="Y21" s="6">
        <v>85.840707964601805</v>
      </c>
      <c r="Z21" s="6">
        <v>57.142857142857103</v>
      </c>
      <c r="AA21" s="6">
        <v>20.5</v>
      </c>
      <c r="AB21" s="9">
        <v>45.594981743282403</v>
      </c>
      <c r="AC21" s="9"/>
      <c r="AD21" s="9"/>
      <c r="AF21" s="6">
        <v>88.738952769999997</v>
      </c>
    </row>
    <row r="22" spans="1:32" x14ac:dyDescent="0.2">
      <c r="A22" t="s">
        <v>20</v>
      </c>
      <c r="B22" s="6">
        <v>69.350750239999996</v>
      </c>
      <c r="C22" s="6">
        <v>7.5471698109999998</v>
      </c>
      <c r="D22" s="6">
        <v>89.772727272727295</v>
      </c>
      <c r="E22" s="6">
        <v>49.640287769784202</v>
      </c>
      <c r="F22" s="6">
        <v>17.416715369999999</v>
      </c>
      <c r="G22" s="6">
        <v>14.510913650000001</v>
      </c>
      <c r="H22" s="9">
        <v>54.0656511478224</v>
      </c>
      <c r="I22" s="9">
        <v>30.2510190946149</v>
      </c>
      <c r="J22" s="9">
        <v>60.502038189229701</v>
      </c>
      <c r="K22" s="6">
        <v>93.660803189999996</v>
      </c>
      <c r="L22" s="6"/>
      <c r="V22" t="s">
        <v>20</v>
      </c>
      <c r="W22" s="6">
        <v>69.350750239999996</v>
      </c>
      <c r="X22" s="6">
        <v>7.5471698109999998</v>
      </c>
      <c r="Y22" s="6">
        <v>89.772727272727295</v>
      </c>
      <c r="Z22" s="6">
        <v>49.640287769784202</v>
      </c>
      <c r="AA22" s="6">
        <v>17.416715369999999</v>
      </c>
      <c r="AB22" s="9">
        <v>60.502038189229701</v>
      </c>
      <c r="AC22" s="9"/>
      <c r="AD22" s="9"/>
      <c r="AF22" s="6">
        <v>93.660803189999996</v>
      </c>
    </row>
    <row r="23" spans="1:32" x14ac:dyDescent="0.2">
      <c r="A23" t="s">
        <v>21</v>
      </c>
      <c r="B23" s="6">
        <v>82.683646449999998</v>
      </c>
      <c r="C23" s="6">
        <v>0</v>
      </c>
      <c r="D23" s="6">
        <v>97.872340425531902</v>
      </c>
      <c r="E23" s="6">
        <v>74.285714285714306</v>
      </c>
      <c r="F23" s="6">
        <v>1.3513513509999999</v>
      </c>
      <c r="G23" s="6">
        <v>41.253316830000003</v>
      </c>
      <c r="H23" s="9">
        <v>19.113460756405001</v>
      </c>
      <c r="I23" s="9">
        <v>2.5755727260404</v>
      </c>
      <c r="J23" s="9">
        <v>28.466856445709599</v>
      </c>
      <c r="K23" s="6">
        <v>6.7791995639999998</v>
      </c>
      <c r="L23" s="6"/>
      <c r="V23" t="s">
        <v>21</v>
      </c>
      <c r="W23" s="6">
        <v>82.683646449999998</v>
      </c>
      <c r="X23" s="6">
        <v>0</v>
      </c>
      <c r="Y23" s="6">
        <v>97.872340425531902</v>
      </c>
      <c r="Z23" s="6">
        <v>74.285714285714306</v>
      </c>
      <c r="AA23" s="6">
        <v>1.3513513509999999</v>
      </c>
      <c r="AB23" s="9">
        <v>28.466856445709599</v>
      </c>
      <c r="AC23" s="9"/>
      <c r="AD23" s="9"/>
      <c r="AF23" s="6">
        <v>6.7791995639999998</v>
      </c>
    </row>
    <row r="24" spans="1:32" x14ac:dyDescent="0.2">
      <c r="A24" t="s">
        <v>22</v>
      </c>
      <c r="B24" s="6">
        <v>68.529379149999997</v>
      </c>
      <c r="C24" s="6">
        <v>12.924071079999999</v>
      </c>
      <c r="D24" s="6">
        <v>87.323943661971796</v>
      </c>
      <c r="E24" s="6">
        <v>49.621212121212103</v>
      </c>
      <c r="F24" s="6">
        <v>26.432129509999999</v>
      </c>
      <c r="G24" s="6">
        <v>6.1999934550000004</v>
      </c>
      <c r="H24" s="9">
        <v>43.460200425775</v>
      </c>
      <c r="I24" s="9">
        <v>25.079183758242898</v>
      </c>
      <c r="J24" s="9">
        <v>56.908458383093603</v>
      </c>
      <c r="K24" s="6">
        <v>97.316896299999996</v>
      </c>
      <c r="L24" s="6"/>
      <c r="V24" t="s">
        <v>22</v>
      </c>
      <c r="W24" s="6">
        <v>68.529379149999997</v>
      </c>
      <c r="X24" s="6">
        <v>12.924071079999999</v>
      </c>
      <c r="Y24" s="6">
        <v>87.323943661971796</v>
      </c>
      <c r="Z24" s="6">
        <v>49.621212121212103</v>
      </c>
      <c r="AA24" s="6">
        <v>26.432129509999999</v>
      </c>
      <c r="AB24" s="9">
        <v>56.908458383093603</v>
      </c>
      <c r="AC24" s="9"/>
      <c r="AD24" s="9"/>
      <c r="AF24" s="6">
        <v>97.316896299999996</v>
      </c>
    </row>
    <row r="25" spans="1:32" x14ac:dyDescent="0.2">
      <c r="A25" t="s">
        <v>23</v>
      </c>
      <c r="B25" s="6">
        <v>67.720185450000002</v>
      </c>
      <c r="C25" s="6">
        <v>11.66666667</v>
      </c>
      <c r="D25" s="6">
        <v>78.350515463917503</v>
      </c>
      <c r="E25" s="6">
        <v>50</v>
      </c>
      <c r="F25" s="6">
        <v>25.545996030000001</v>
      </c>
      <c r="G25" s="6">
        <v>11.30589432</v>
      </c>
      <c r="H25" s="9">
        <v>41.6666666666667</v>
      </c>
      <c r="I25" s="9">
        <v>27.492668621700901</v>
      </c>
      <c r="J25" s="9">
        <v>70.869990224828896</v>
      </c>
      <c r="K25" s="6">
        <v>94.068928670000005</v>
      </c>
      <c r="L25" s="6"/>
      <c r="V25" t="s">
        <v>23</v>
      </c>
      <c r="W25" s="6">
        <v>67.720185450000002</v>
      </c>
      <c r="X25" s="6">
        <v>11.66666667</v>
      </c>
      <c r="Y25" s="6">
        <v>78.350515463917503</v>
      </c>
      <c r="Z25" s="6">
        <v>50</v>
      </c>
      <c r="AA25" s="6">
        <v>25.545996030000001</v>
      </c>
      <c r="AB25" s="9">
        <v>70.869990224828896</v>
      </c>
      <c r="AC25" s="9"/>
      <c r="AD25" s="9"/>
      <c r="AF25" s="6">
        <v>94.068928670000005</v>
      </c>
    </row>
    <row r="26" spans="1:32" x14ac:dyDescent="0.2">
      <c r="A26" t="s">
        <v>24</v>
      </c>
      <c r="B26" s="6">
        <v>73.683322860000004</v>
      </c>
      <c r="C26" s="6">
        <v>10.174418599999999</v>
      </c>
      <c r="D26" s="6">
        <v>88.8888888888889</v>
      </c>
      <c r="E26" s="6">
        <v>65.822784810126606</v>
      </c>
      <c r="F26" s="6">
        <v>6.0350218890000003</v>
      </c>
      <c r="G26" s="6">
        <v>54.248753749999999</v>
      </c>
      <c r="H26" s="9">
        <v>27.6111367481926</v>
      </c>
      <c r="I26" s="9">
        <v>12.2288878634056</v>
      </c>
      <c r="J26" s="9">
        <v>46.531302876480503</v>
      </c>
      <c r="K26" s="6">
        <v>58.878649420000002</v>
      </c>
      <c r="L26" s="6"/>
      <c r="V26" t="s">
        <v>24</v>
      </c>
      <c r="W26" s="6">
        <v>73.683322860000004</v>
      </c>
      <c r="X26" s="6">
        <v>10.174418599999999</v>
      </c>
      <c r="Y26" s="6">
        <v>88.8888888888889</v>
      </c>
      <c r="Z26" s="6">
        <v>65.822784810126606</v>
      </c>
      <c r="AA26" s="6">
        <v>6.0350218890000003</v>
      </c>
      <c r="AB26" s="9">
        <v>46.531302876480503</v>
      </c>
      <c r="AC26" s="9"/>
      <c r="AD26" s="9"/>
      <c r="AF26" s="6">
        <v>58.878649420000002</v>
      </c>
    </row>
    <row r="27" spans="1:32" x14ac:dyDescent="0.2">
      <c r="A27" t="s">
        <v>25</v>
      </c>
      <c r="B27" s="6">
        <v>71.879150940000002</v>
      </c>
      <c r="C27" s="6">
        <v>11.49425287</v>
      </c>
      <c r="D27" s="6">
        <v>87.755102040816297</v>
      </c>
      <c r="E27" s="6">
        <v>57.831325301204799</v>
      </c>
      <c r="F27" s="6">
        <v>25.454545450000001</v>
      </c>
      <c r="G27" s="6">
        <v>60.821447480000003</v>
      </c>
      <c r="H27" s="9">
        <v>86.9243573145922</v>
      </c>
      <c r="I27" s="9">
        <v>34.399852043647101</v>
      </c>
      <c r="J27" s="9">
        <v>66.950249676345393</v>
      </c>
      <c r="K27" s="6">
        <v>56.020605279999998</v>
      </c>
      <c r="L27" s="6"/>
      <c r="V27" t="s">
        <v>25</v>
      </c>
      <c r="W27" s="6">
        <v>71.879150940000002</v>
      </c>
      <c r="X27" s="6">
        <v>11.49425287</v>
      </c>
      <c r="Y27" s="6">
        <v>87.755102040816297</v>
      </c>
      <c r="Z27" s="6">
        <v>57.831325301204799</v>
      </c>
      <c r="AA27" s="6">
        <v>25.454545450000001</v>
      </c>
      <c r="AB27" s="9">
        <v>66.950249676345393</v>
      </c>
      <c r="AC27" s="9"/>
      <c r="AD27" s="9"/>
      <c r="AF27" s="6">
        <v>56.020605279999998</v>
      </c>
    </row>
    <row r="28" spans="1:32" x14ac:dyDescent="0.2">
      <c r="A28" t="s">
        <v>26</v>
      </c>
      <c r="B28" s="6">
        <v>75.220091609999997</v>
      </c>
      <c r="C28" s="6">
        <v>9.2506938020000007</v>
      </c>
      <c r="D28" s="6">
        <v>90.547263681592</v>
      </c>
      <c r="E28" s="6">
        <v>57.964601769911503</v>
      </c>
      <c r="F28" s="6">
        <v>5.7088227260000002</v>
      </c>
      <c r="G28" s="6">
        <v>54.235885770000003</v>
      </c>
      <c r="H28" s="9">
        <v>25.773501989429299</v>
      </c>
      <c r="I28" s="9">
        <v>9.9174535304946794</v>
      </c>
      <c r="J28" s="9">
        <v>46.855513985390999</v>
      </c>
      <c r="K28" s="6">
        <v>57.521304190000002</v>
      </c>
      <c r="L28" s="6"/>
      <c r="V28" t="s">
        <v>26</v>
      </c>
      <c r="W28" s="6">
        <v>75.220091609999997</v>
      </c>
      <c r="X28" s="6">
        <v>9.2506938020000007</v>
      </c>
      <c r="Y28" s="6">
        <v>90.547263681592</v>
      </c>
      <c r="Z28" s="6">
        <v>57.964601769911503</v>
      </c>
      <c r="AA28" s="6">
        <v>5.7088227260000002</v>
      </c>
      <c r="AB28" s="9">
        <v>46.855513985390999</v>
      </c>
      <c r="AC28" s="9"/>
      <c r="AD28" s="9"/>
      <c r="AF28" s="6">
        <v>57.521304190000002</v>
      </c>
    </row>
    <row r="29" spans="1:32" x14ac:dyDescent="0.2">
      <c r="A29" t="s">
        <v>27</v>
      </c>
      <c r="B29" s="6">
        <v>77.410073249999996</v>
      </c>
      <c r="C29" s="6">
        <v>2.5641025640000001</v>
      </c>
      <c r="D29" s="6">
        <v>93.150684931506802</v>
      </c>
      <c r="E29" s="6">
        <v>62.595419847328301</v>
      </c>
      <c r="F29" s="6">
        <v>9.2514124290000002</v>
      </c>
      <c r="G29" s="6">
        <v>48.384575089999998</v>
      </c>
      <c r="H29" s="9">
        <v>75.448275862068996</v>
      </c>
      <c r="I29" s="9">
        <v>31.034482758620701</v>
      </c>
      <c r="J29" s="9">
        <v>56.551724137930997</v>
      </c>
      <c r="K29" s="6">
        <v>7.8757995740000002</v>
      </c>
      <c r="L29" s="6"/>
      <c r="V29" t="s">
        <v>27</v>
      </c>
      <c r="W29" s="6">
        <v>77.410073249999996</v>
      </c>
      <c r="X29" s="6">
        <v>2.5641025640000001</v>
      </c>
      <c r="Y29" s="6">
        <v>93.150684931506802</v>
      </c>
      <c r="Z29" s="6">
        <v>62.595419847328301</v>
      </c>
      <c r="AA29" s="6">
        <v>9.2514124290000002</v>
      </c>
      <c r="AB29" s="9">
        <v>56.551724137930997</v>
      </c>
      <c r="AC29" s="9"/>
      <c r="AD29" s="9"/>
      <c r="AF29" s="6">
        <v>7.8757995740000002</v>
      </c>
    </row>
    <row r="30" spans="1:32" x14ac:dyDescent="0.2">
      <c r="A30" t="s">
        <v>28</v>
      </c>
      <c r="B30" s="6">
        <v>74.739491299999997</v>
      </c>
      <c r="C30" s="6">
        <v>17.30769231</v>
      </c>
      <c r="D30" s="6">
        <v>90.322580645161295</v>
      </c>
      <c r="E30" s="6">
        <v>52.173913043478301</v>
      </c>
      <c r="F30" s="6">
        <v>13.32125057</v>
      </c>
      <c r="G30" s="6">
        <v>14.17908667</v>
      </c>
      <c r="H30" s="9">
        <v>33.845304883656802</v>
      </c>
      <c r="I30" s="9">
        <v>10.8525705876943</v>
      </c>
      <c r="J30" s="9">
        <v>46.077439529108801</v>
      </c>
      <c r="K30" s="6">
        <v>92.521800409999997</v>
      </c>
      <c r="L30" s="6"/>
      <c r="V30" t="s">
        <v>28</v>
      </c>
      <c r="W30" s="6">
        <v>74.739491299999997</v>
      </c>
      <c r="X30" s="6">
        <v>17.30769231</v>
      </c>
      <c r="Y30" s="6">
        <v>90.322580645161295</v>
      </c>
      <c r="Z30" s="6">
        <v>52.173913043478301</v>
      </c>
      <c r="AA30" s="6">
        <v>13.32125057</v>
      </c>
      <c r="AB30" s="9">
        <v>46.077439529108801</v>
      </c>
      <c r="AC30" s="9"/>
      <c r="AD30" s="9"/>
      <c r="AF30" s="6">
        <v>92.521800409999997</v>
      </c>
    </row>
    <row r="31" spans="1:32" x14ac:dyDescent="0.2">
      <c r="A31" t="s">
        <v>29</v>
      </c>
      <c r="B31" s="6">
        <v>80.789647959999996</v>
      </c>
      <c r="C31" s="6">
        <v>1.262626263</v>
      </c>
      <c r="D31" s="6">
        <v>94.482758620689694</v>
      </c>
      <c r="E31" s="6">
        <v>74.390243902438996</v>
      </c>
      <c r="F31" s="6">
        <v>3.3376679669999998</v>
      </c>
      <c r="G31" s="6">
        <v>42.219285300000003</v>
      </c>
      <c r="H31" s="9">
        <v>55.309218203033801</v>
      </c>
      <c r="I31" s="9">
        <v>14.0801244651886</v>
      </c>
      <c r="J31" s="9">
        <v>41.540256709451498</v>
      </c>
      <c r="K31" s="6">
        <v>12.30036855</v>
      </c>
      <c r="L31" s="6"/>
      <c r="V31" t="s">
        <v>29</v>
      </c>
      <c r="W31" s="6">
        <v>80.789647959999996</v>
      </c>
      <c r="X31" s="6">
        <v>1.262626263</v>
      </c>
      <c r="Y31" s="6">
        <v>94.482758620689694</v>
      </c>
      <c r="Z31" s="6">
        <v>74.390243902438996</v>
      </c>
      <c r="AA31" s="6">
        <v>3.3376679669999998</v>
      </c>
      <c r="AB31" s="9">
        <v>41.540256709451498</v>
      </c>
      <c r="AC31" s="9"/>
      <c r="AD31" s="9"/>
      <c r="AF31" s="6">
        <v>12.30036855</v>
      </c>
    </row>
    <row r="32" spans="1:32" x14ac:dyDescent="0.2">
      <c r="A32" t="s">
        <v>30</v>
      </c>
      <c r="B32" s="6">
        <v>74.693887140000001</v>
      </c>
      <c r="C32" s="6">
        <v>9.2879256970000004</v>
      </c>
      <c r="D32" s="6">
        <v>87.121212121212096</v>
      </c>
      <c r="E32" s="6">
        <v>61.9402985074627</v>
      </c>
      <c r="F32" s="6">
        <v>6.004213483</v>
      </c>
      <c r="G32" s="6">
        <v>57.288531390000003</v>
      </c>
      <c r="H32" s="9">
        <v>25.910535321437301</v>
      </c>
      <c r="I32" s="9">
        <v>7.4961297156359503</v>
      </c>
      <c r="J32" s="9">
        <v>44.243461256416502</v>
      </c>
      <c r="K32" s="6">
        <v>56.685452910000002</v>
      </c>
      <c r="L32" s="6"/>
      <c r="V32" t="s">
        <v>30</v>
      </c>
      <c r="W32" s="6">
        <v>74.693887140000001</v>
      </c>
      <c r="X32" s="6">
        <v>9.2879256970000004</v>
      </c>
      <c r="Y32" s="6">
        <v>87.121212121212096</v>
      </c>
      <c r="Z32" s="6">
        <v>61.9402985074627</v>
      </c>
      <c r="AA32" s="6">
        <v>6.004213483</v>
      </c>
      <c r="AB32" s="9">
        <v>44.243461256416502</v>
      </c>
      <c r="AC32" s="9"/>
      <c r="AD32" s="9"/>
      <c r="AF32" s="6">
        <v>56.685452910000002</v>
      </c>
    </row>
    <row r="33" spans="1:32" x14ac:dyDescent="0.2">
      <c r="A33" t="s">
        <v>31</v>
      </c>
      <c r="B33" s="6">
        <v>74.039976330000002</v>
      </c>
      <c r="C33" s="6">
        <v>10.843373489999999</v>
      </c>
      <c r="D33" s="6">
        <v>84.662576687116598</v>
      </c>
      <c r="E33" s="6">
        <v>54.970760233918099</v>
      </c>
      <c r="F33" s="6">
        <v>8.7287104620000004</v>
      </c>
      <c r="G33" s="6">
        <v>26.931555299999999</v>
      </c>
      <c r="H33" s="9">
        <v>22.336881980275599</v>
      </c>
      <c r="I33" s="9">
        <v>8.8171902553719494</v>
      </c>
      <c r="J33" s="9">
        <v>45.392201685063</v>
      </c>
      <c r="K33" s="6">
        <v>86.564582270000002</v>
      </c>
      <c r="L33" s="6"/>
      <c r="V33" t="s">
        <v>31</v>
      </c>
      <c r="W33" s="6">
        <v>74.039976330000002</v>
      </c>
      <c r="X33" s="6">
        <v>10.843373489999999</v>
      </c>
      <c r="Y33" s="6">
        <v>84.662576687116598</v>
      </c>
      <c r="Z33" s="6">
        <v>54.970760233918099</v>
      </c>
      <c r="AA33" s="6">
        <v>8.7287104620000004</v>
      </c>
      <c r="AB33" s="9">
        <v>45.392201685063</v>
      </c>
      <c r="AC33" s="9"/>
      <c r="AD33" s="9"/>
      <c r="AF33" s="6">
        <v>86.564582270000002</v>
      </c>
    </row>
    <row r="34" spans="1:32" x14ac:dyDescent="0.2">
      <c r="A34" t="s">
        <v>32</v>
      </c>
      <c r="B34" s="6">
        <v>68.397149420000005</v>
      </c>
      <c r="C34" s="6">
        <v>7.5414781299999998</v>
      </c>
      <c r="D34" s="6">
        <v>82.300884955752196</v>
      </c>
      <c r="E34" s="6">
        <v>50.2923976608187</v>
      </c>
      <c r="F34" s="6">
        <v>34.449760769999997</v>
      </c>
      <c r="G34" s="6">
        <v>31.68228701</v>
      </c>
      <c r="H34" s="9">
        <v>63.230947179025797</v>
      </c>
      <c r="I34" s="9">
        <v>28.274000771109101</v>
      </c>
      <c r="J34" s="9">
        <v>76.082765711348102</v>
      </c>
      <c r="K34" s="6">
        <v>86.101560430000006</v>
      </c>
      <c r="L34" s="6"/>
      <c r="V34" t="s">
        <v>32</v>
      </c>
      <c r="W34" s="6">
        <v>68.397149420000005</v>
      </c>
      <c r="X34" s="6">
        <v>7.5414781299999998</v>
      </c>
      <c r="Y34" s="6">
        <v>82.300884955752196</v>
      </c>
      <c r="Z34" s="6">
        <v>50.2923976608187</v>
      </c>
      <c r="AA34" s="6">
        <v>34.449760769999997</v>
      </c>
      <c r="AB34" s="9">
        <v>76.082765711348102</v>
      </c>
      <c r="AC34" s="9"/>
      <c r="AD34" s="9"/>
      <c r="AF34" s="6">
        <v>86.101560430000006</v>
      </c>
    </row>
    <row r="35" spans="1:32" x14ac:dyDescent="0.2">
      <c r="A35" t="s">
        <v>33</v>
      </c>
      <c r="B35" s="6">
        <v>76.648676839999993</v>
      </c>
      <c r="C35" s="6">
        <v>4.5085662759999998</v>
      </c>
      <c r="D35" s="6">
        <v>91.981132075471706</v>
      </c>
      <c r="E35" s="6">
        <v>67.948717948717999</v>
      </c>
      <c r="F35" s="6">
        <v>5.3855569159999996</v>
      </c>
      <c r="G35" s="6">
        <v>38.009489930000001</v>
      </c>
      <c r="H35" s="9">
        <v>40.5452035886819</v>
      </c>
      <c r="I35" s="9">
        <v>10.6395215090867</v>
      </c>
      <c r="J35" s="9">
        <v>30.595813204508801</v>
      </c>
      <c r="K35" s="6">
        <v>10.28999634</v>
      </c>
      <c r="L35" s="6"/>
      <c r="V35" t="s">
        <v>33</v>
      </c>
      <c r="W35" s="6">
        <v>76.648676839999993</v>
      </c>
      <c r="X35" s="6">
        <v>4.5085662759999998</v>
      </c>
      <c r="Y35" s="6">
        <v>91.981132075471706</v>
      </c>
      <c r="Z35" s="6">
        <v>67.948717948717999</v>
      </c>
      <c r="AA35" s="6">
        <v>5.3855569159999996</v>
      </c>
      <c r="AB35" s="9">
        <v>30.595813204508801</v>
      </c>
      <c r="AC35" s="9"/>
      <c r="AD35" s="9"/>
      <c r="AF35" s="6">
        <v>10.28999634</v>
      </c>
    </row>
    <row r="36" spans="1:32" x14ac:dyDescent="0.2">
      <c r="A36" t="s">
        <v>34</v>
      </c>
      <c r="B36" s="6">
        <v>76.705062690000005</v>
      </c>
      <c r="C36" s="6">
        <v>9.8619329390000008</v>
      </c>
      <c r="D36" s="6">
        <v>96.551724137931004</v>
      </c>
      <c r="E36" s="6">
        <v>66.115702479338907</v>
      </c>
      <c r="F36" s="6">
        <v>6.5228826929999997</v>
      </c>
      <c r="G36" s="6">
        <v>66.13686276</v>
      </c>
      <c r="H36" s="9">
        <v>60.252996005326203</v>
      </c>
      <c r="I36" s="9">
        <v>19.1078561917443</v>
      </c>
      <c r="J36" s="9">
        <v>23.368841544607101</v>
      </c>
      <c r="K36" s="6">
        <v>34.034198859999997</v>
      </c>
      <c r="L36" s="6"/>
      <c r="V36" t="s">
        <v>34</v>
      </c>
      <c r="W36" s="6">
        <v>76.705062690000005</v>
      </c>
      <c r="X36" s="6">
        <v>9.8619329390000008</v>
      </c>
      <c r="Y36" s="6">
        <v>96.551724137931004</v>
      </c>
      <c r="Z36" s="6">
        <v>66.115702479338907</v>
      </c>
      <c r="AA36" s="6">
        <v>6.5228826929999997</v>
      </c>
      <c r="AB36" s="9">
        <v>23.368841544607101</v>
      </c>
      <c r="AC36" s="9"/>
      <c r="AD36" s="9"/>
      <c r="AF36" s="6">
        <v>34.034198859999997</v>
      </c>
    </row>
    <row r="37" spans="1:32" x14ac:dyDescent="0.2">
      <c r="A37" t="s">
        <v>35</v>
      </c>
      <c r="B37" s="6">
        <v>68.134778209999993</v>
      </c>
      <c r="C37" s="6">
        <v>16.10305958</v>
      </c>
      <c r="D37" s="6">
        <v>81.132075471698101</v>
      </c>
      <c r="E37" s="6">
        <v>51.366120218579198</v>
      </c>
      <c r="F37" s="6">
        <v>23.51816444</v>
      </c>
      <c r="G37" s="6">
        <v>12.89093677</v>
      </c>
      <c r="H37" s="9">
        <v>49.875311720698299</v>
      </c>
      <c r="I37" s="9">
        <v>24.9376558603491</v>
      </c>
      <c r="J37" s="9">
        <v>70.448877805486205</v>
      </c>
      <c r="K37" s="6">
        <v>93.263352170000005</v>
      </c>
      <c r="L37" s="6"/>
      <c r="V37" t="s">
        <v>35</v>
      </c>
      <c r="W37" s="6">
        <v>68.134778209999993</v>
      </c>
      <c r="X37" s="6">
        <v>16.10305958</v>
      </c>
      <c r="Y37" s="6">
        <v>81.132075471698101</v>
      </c>
      <c r="Z37" s="6">
        <v>51.366120218579198</v>
      </c>
      <c r="AA37" s="6">
        <v>23.51816444</v>
      </c>
      <c r="AB37" s="9">
        <v>70.448877805486205</v>
      </c>
      <c r="AC37" s="9"/>
      <c r="AD37" s="9"/>
      <c r="AF37" s="6">
        <v>93.263352170000005</v>
      </c>
    </row>
    <row r="38" spans="1:32" x14ac:dyDescent="0.2">
      <c r="A38" t="s">
        <v>36</v>
      </c>
      <c r="B38" s="6">
        <v>72.414949429999993</v>
      </c>
      <c r="C38" s="6">
        <v>0</v>
      </c>
      <c r="D38" s="6">
        <v>85.714285714285694</v>
      </c>
      <c r="E38" s="6">
        <v>58.119658119658098</v>
      </c>
      <c r="F38" s="6">
        <v>10.91703057</v>
      </c>
      <c r="G38" s="6">
        <v>60.345484339999999</v>
      </c>
      <c r="H38" s="9">
        <v>55.109326193663499</v>
      </c>
      <c r="I38" s="9">
        <v>20.749665327978601</v>
      </c>
      <c r="J38" s="9">
        <v>51.539491298527402</v>
      </c>
      <c r="K38" s="6">
        <v>27.784141529999999</v>
      </c>
      <c r="L38" s="6"/>
      <c r="V38" t="s">
        <v>36</v>
      </c>
      <c r="W38" s="6">
        <v>72.414949429999993</v>
      </c>
      <c r="X38" s="6">
        <v>0</v>
      </c>
      <c r="Y38" s="6">
        <v>85.714285714285694</v>
      </c>
      <c r="Z38" s="6">
        <v>58.119658119658098</v>
      </c>
      <c r="AA38" s="6">
        <v>10.91703057</v>
      </c>
      <c r="AB38" s="9">
        <v>51.539491298527402</v>
      </c>
      <c r="AC38" s="9"/>
      <c r="AD38" s="9"/>
      <c r="AF38" s="6">
        <v>27.784141529999999</v>
      </c>
    </row>
    <row r="39" spans="1:32" x14ac:dyDescent="0.2">
      <c r="A39" t="s">
        <v>37</v>
      </c>
      <c r="B39" s="6">
        <v>79.88388818</v>
      </c>
      <c r="C39" s="6">
        <v>0</v>
      </c>
      <c r="D39" s="6">
        <v>92.647058823529406</v>
      </c>
      <c r="E39" s="6">
        <v>70.909090909090907</v>
      </c>
      <c r="F39" s="6">
        <v>2.6337448559999999</v>
      </c>
      <c r="G39" s="6">
        <v>52.278436360000001</v>
      </c>
      <c r="H39" s="9">
        <v>31.1532507739938</v>
      </c>
      <c r="I39" s="9">
        <v>5.2244582043343604</v>
      </c>
      <c r="J39" s="9">
        <v>35.410216718266199</v>
      </c>
      <c r="K39" s="6">
        <v>27.925840090000001</v>
      </c>
      <c r="L39" s="6"/>
      <c r="V39" t="s">
        <v>37</v>
      </c>
      <c r="W39" s="6">
        <v>79.88388818</v>
      </c>
      <c r="X39" s="6">
        <v>0</v>
      </c>
      <c r="Y39" s="6">
        <v>92.647058823529406</v>
      </c>
      <c r="Z39" s="6">
        <v>70.909090909090907</v>
      </c>
      <c r="AA39" s="6">
        <v>2.6337448559999999</v>
      </c>
      <c r="AB39" s="9">
        <v>35.410216718266199</v>
      </c>
      <c r="AC39" s="9"/>
      <c r="AD39" s="9"/>
      <c r="AF39" s="6">
        <v>27.925840090000001</v>
      </c>
    </row>
    <row r="40" spans="1:32" x14ac:dyDescent="0.2">
      <c r="A40" t="s">
        <v>38</v>
      </c>
      <c r="B40" s="6">
        <v>82.647389450000006</v>
      </c>
      <c r="C40" s="6">
        <v>1.552795031</v>
      </c>
      <c r="D40" s="6">
        <v>95.454545454545496</v>
      </c>
      <c r="E40" s="6">
        <v>72.340425531914903</v>
      </c>
      <c r="F40" s="6">
        <v>4.9907578560000001</v>
      </c>
      <c r="G40" s="6">
        <v>54.87685982</v>
      </c>
      <c r="H40" s="9">
        <v>16.032982134676999</v>
      </c>
      <c r="I40" s="9">
        <v>4.4663307375171799</v>
      </c>
      <c r="J40" s="9">
        <v>23.591387998167601</v>
      </c>
      <c r="K40" s="6">
        <v>15.38024326</v>
      </c>
      <c r="L40" s="6"/>
      <c r="V40" t="s">
        <v>38</v>
      </c>
      <c r="W40" s="6">
        <v>82.647389450000006</v>
      </c>
      <c r="X40" s="6">
        <v>1.552795031</v>
      </c>
      <c r="Y40" s="6">
        <v>95.454545454545496</v>
      </c>
      <c r="Z40" s="6">
        <v>72.340425531914903</v>
      </c>
      <c r="AA40" s="6">
        <v>4.9907578560000001</v>
      </c>
      <c r="AB40" s="9">
        <v>23.591387998167601</v>
      </c>
      <c r="AC40" s="9"/>
      <c r="AD40" s="9"/>
      <c r="AF40" s="6">
        <v>15.38024326</v>
      </c>
    </row>
    <row r="41" spans="1:32" x14ac:dyDescent="0.2">
      <c r="A41" t="s">
        <v>39</v>
      </c>
      <c r="B41" s="6">
        <v>74.870231869999998</v>
      </c>
      <c r="C41" s="6">
        <v>13.9275766</v>
      </c>
      <c r="D41" s="6">
        <v>87.394957983193294</v>
      </c>
      <c r="E41" s="6">
        <v>57.615894039735103</v>
      </c>
      <c r="F41" s="6">
        <v>3.5495321070000001</v>
      </c>
      <c r="G41" s="6">
        <v>36.837156409999999</v>
      </c>
      <c r="H41" s="9">
        <v>23.613531214324301</v>
      </c>
      <c r="I41" s="9">
        <v>10.7552724869314</v>
      </c>
      <c r="J41" s="9">
        <v>39.055458751426997</v>
      </c>
      <c r="K41" s="6">
        <v>81.451200819999997</v>
      </c>
      <c r="L41" s="6"/>
      <c r="V41" t="s">
        <v>39</v>
      </c>
      <c r="W41" s="6">
        <v>74.870231869999998</v>
      </c>
      <c r="X41" s="6">
        <v>13.9275766</v>
      </c>
      <c r="Y41" s="6">
        <v>87.394957983193294</v>
      </c>
      <c r="Z41" s="6">
        <v>57.615894039735103</v>
      </c>
      <c r="AA41" s="6">
        <v>3.5495321070000001</v>
      </c>
      <c r="AB41" s="9">
        <v>39.055458751426997</v>
      </c>
      <c r="AC41" s="9"/>
      <c r="AD41" s="9"/>
      <c r="AF41" s="6">
        <v>81.451200819999997</v>
      </c>
    </row>
    <row r="42" spans="1:32" x14ac:dyDescent="0.2">
      <c r="A42" t="s">
        <v>40</v>
      </c>
      <c r="B42" s="6">
        <v>68.892885460000002</v>
      </c>
      <c r="C42" s="6">
        <v>13.089005240000001</v>
      </c>
      <c r="D42" s="6">
        <v>83.687943262411395</v>
      </c>
      <c r="E42" s="6">
        <v>54.901960784313701</v>
      </c>
      <c r="F42" s="6">
        <v>35.526315789999998</v>
      </c>
      <c r="G42" s="6">
        <v>27.881825429999999</v>
      </c>
      <c r="H42" s="9">
        <v>76.339686658018195</v>
      </c>
      <c r="I42" s="9">
        <v>37.321624588364401</v>
      </c>
      <c r="J42" s="9">
        <v>64.763995609220601</v>
      </c>
      <c r="K42" s="6">
        <v>85.628068740000003</v>
      </c>
      <c r="L42" s="6"/>
      <c r="V42" t="s">
        <v>40</v>
      </c>
      <c r="W42" s="6">
        <v>68.892885460000002</v>
      </c>
      <c r="X42" s="6">
        <v>13.089005240000001</v>
      </c>
      <c r="Y42" s="6">
        <v>83.687943262411395</v>
      </c>
      <c r="Z42" s="6">
        <v>54.901960784313701</v>
      </c>
      <c r="AA42" s="6">
        <v>35.526315789999998</v>
      </c>
      <c r="AB42" s="9">
        <v>64.763995609220601</v>
      </c>
      <c r="AC42" s="9"/>
      <c r="AD42" s="9"/>
      <c r="AF42" s="6">
        <v>85.628068740000003</v>
      </c>
    </row>
    <row r="43" spans="1:32" x14ac:dyDescent="0.2">
      <c r="A43" t="s">
        <v>41</v>
      </c>
      <c r="B43" s="6">
        <v>73.774291079999998</v>
      </c>
      <c r="C43" s="6">
        <v>10.791366910000001</v>
      </c>
      <c r="D43" s="6">
        <v>89.867841409691593</v>
      </c>
      <c r="E43" s="6">
        <v>45.132743362831903</v>
      </c>
      <c r="F43" s="6">
        <v>12.33258929</v>
      </c>
      <c r="G43" s="6">
        <v>80.053321280000006</v>
      </c>
      <c r="H43" s="9">
        <v>79.509363706056305</v>
      </c>
      <c r="I43" s="9">
        <v>32.9646259993429</v>
      </c>
      <c r="J43" s="9">
        <v>60.453400503778298</v>
      </c>
      <c r="K43" s="6">
        <v>8.958742633</v>
      </c>
      <c r="L43" s="6"/>
      <c r="V43" t="s">
        <v>41</v>
      </c>
      <c r="W43" s="6">
        <v>73.774291079999998</v>
      </c>
      <c r="X43" s="6">
        <v>10.791366910000001</v>
      </c>
      <c r="Y43" s="6">
        <v>89.867841409691593</v>
      </c>
      <c r="Z43" s="6">
        <v>45.132743362831903</v>
      </c>
      <c r="AA43" s="6">
        <v>12.33258929</v>
      </c>
      <c r="AB43" s="9">
        <v>60.453400503778298</v>
      </c>
      <c r="AC43" s="9"/>
      <c r="AD43" s="9"/>
      <c r="AF43" s="6">
        <v>8.958742633</v>
      </c>
    </row>
    <row r="44" spans="1:32" x14ac:dyDescent="0.2">
      <c r="A44" t="s">
        <v>42</v>
      </c>
      <c r="B44" s="6">
        <v>72.876602570000003</v>
      </c>
      <c r="C44" s="6">
        <v>4.8309178739999998</v>
      </c>
      <c r="D44" s="6">
        <v>93.436293436293397</v>
      </c>
      <c r="E44" s="6">
        <v>52.650176678445199</v>
      </c>
      <c r="F44" s="6">
        <v>24.168694240000001</v>
      </c>
      <c r="G44" s="6">
        <v>68.594907950000007</v>
      </c>
      <c r="H44" s="9">
        <v>62.959653584438797</v>
      </c>
      <c r="I44" s="9">
        <v>27.149632277132401</v>
      </c>
      <c r="J44" s="9">
        <v>57.598460375283501</v>
      </c>
      <c r="K44" s="6">
        <v>35.320304839999999</v>
      </c>
      <c r="L44" s="6"/>
      <c r="V44" t="s">
        <v>42</v>
      </c>
      <c r="W44" s="6">
        <v>72.876602570000003</v>
      </c>
      <c r="X44" s="6">
        <v>4.8309178739999998</v>
      </c>
      <c r="Y44" s="6">
        <v>93.436293436293397</v>
      </c>
      <c r="Z44" s="6">
        <v>52.650176678445199</v>
      </c>
      <c r="AA44" s="6">
        <v>24.168694240000001</v>
      </c>
      <c r="AB44" s="9">
        <v>57.598460375283501</v>
      </c>
      <c r="AC44" s="9"/>
      <c r="AD44" s="9"/>
      <c r="AF44" s="6">
        <v>35.320304839999999</v>
      </c>
    </row>
    <row r="45" spans="1:32" x14ac:dyDescent="0.2">
      <c r="A45" t="s">
        <v>43</v>
      </c>
      <c r="B45" s="6">
        <v>70.16629906</v>
      </c>
      <c r="C45" s="6">
        <v>5.0590219220000003</v>
      </c>
      <c r="D45" s="6">
        <v>85.321100917431195</v>
      </c>
      <c r="E45" s="6">
        <v>49.640287769784202</v>
      </c>
      <c r="F45" s="6">
        <v>17.498597870000001</v>
      </c>
      <c r="G45" s="6">
        <v>29.13472943</v>
      </c>
      <c r="H45" s="9">
        <v>46.855606123293299</v>
      </c>
      <c r="I45" s="9">
        <v>20.2730657840298</v>
      </c>
      <c r="J45" s="9">
        <v>58.8539511791477</v>
      </c>
      <c r="K45" s="6">
        <v>84.766027620000003</v>
      </c>
      <c r="L45" s="6"/>
      <c r="V45" t="s">
        <v>43</v>
      </c>
      <c r="W45" s="6">
        <v>70.16629906</v>
      </c>
      <c r="X45" s="6">
        <v>5.0590219220000003</v>
      </c>
      <c r="Y45" s="6">
        <v>85.321100917431195</v>
      </c>
      <c r="Z45" s="6">
        <v>49.640287769784202</v>
      </c>
      <c r="AA45" s="6">
        <v>17.498597870000001</v>
      </c>
      <c r="AB45" s="9">
        <v>58.8539511791477</v>
      </c>
      <c r="AC45" s="9"/>
      <c r="AD45" s="9"/>
      <c r="AF45" s="6">
        <v>84.766027620000003</v>
      </c>
    </row>
    <row r="46" spans="1:32" x14ac:dyDescent="0.2">
      <c r="A46" t="s">
        <v>44</v>
      </c>
      <c r="B46" s="6">
        <v>67.132421030000003</v>
      </c>
      <c r="C46" s="6">
        <v>17.85714286</v>
      </c>
      <c r="D46" s="6">
        <v>90.178571428571402</v>
      </c>
      <c r="E46" s="6">
        <v>50.955414012738899</v>
      </c>
      <c r="F46" s="6">
        <v>18.21621622</v>
      </c>
      <c r="G46" s="6">
        <v>13.13491013</v>
      </c>
      <c r="H46" s="9">
        <v>34.275558564658098</v>
      </c>
      <c r="I46" s="9">
        <v>19.465132024373698</v>
      </c>
      <c r="J46" s="9">
        <v>50.524712254569998</v>
      </c>
      <c r="K46" s="6">
        <v>93.623881839999996</v>
      </c>
      <c r="L46" s="6"/>
      <c r="V46" t="s">
        <v>44</v>
      </c>
      <c r="W46" s="6">
        <v>67.132421030000003</v>
      </c>
      <c r="X46" s="6">
        <v>17.85714286</v>
      </c>
      <c r="Y46" s="6">
        <v>90.178571428571402</v>
      </c>
      <c r="Z46" s="6">
        <v>50.955414012738899</v>
      </c>
      <c r="AA46" s="6">
        <v>18.21621622</v>
      </c>
      <c r="AB46" s="9">
        <v>50.524712254569998</v>
      </c>
      <c r="AC46" s="9"/>
      <c r="AD46" s="9"/>
      <c r="AF46" s="6">
        <v>93.623881839999996</v>
      </c>
    </row>
    <row r="47" spans="1:32" x14ac:dyDescent="0.2">
      <c r="A47" t="s">
        <v>45</v>
      </c>
      <c r="B47" s="6">
        <v>67.184335919999995</v>
      </c>
      <c r="C47" s="6">
        <v>11.204481790000001</v>
      </c>
      <c r="D47" s="6">
        <v>84.848484848484802</v>
      </c>
      <c r="E47" s="6">
        <v>53.424657534246599</v>
      </c>
      <c r="F47" s="6">
        <v>40.632603410000002</v>
      </c>
      <c r="G47" s="6">
        <v>38.343089399999997</v>
      </c>
      <c r="H47" s="9">
        <v>50.530869052300403</v>
      </c>
      <c r="I47" s="9">
        <v>28.7062524577271</v>
      </c>
      <c r="J47" s="9">
        <v>69.602831301612198</v>
      </c>
      <c r="K47" s="6">
        <v>77.076480259999997</v>
      </c>
      <c r="L47" s="6"/>
      <c r="V47" t="s">
        <v>45</v>
      </c>
      <c r="W47" s="6">
        <v>67.184335919999995</v>
      </c>
      <c r="X47" s="6">
        <v>11.204481790000001</v>
      </c>
      <c r="Y47" s="6">
        <v>84.848484848484802</v>
      </c>
      <c r="Z47" s="6">
        <v>53.424657534246599</v>
      </c>
      <c r="AA47" s="6">
        <v>40.632603410000002</v>
      </c>
      <c r="AB47" s="9">
        <v>69.602831301612198</v>
      </c>
      <c r="AC47" s="9"/>
      <c r="AD47" s="9"/>
      <c r="AF47" s="6">
        <v>77.076480259999997</v>
      </c>
    </row>
    <row r="48" spans="1:32" x14ac:dyDescent="0.2">
      <c r="A48" t="s">
        <v>46</v>
      </c>
      <c r="B48" s="6">
        <v>68.081463060000004</v>
      </c>
      <c r="C48" s="6">
        <v>8.7890625</v>
      </c>
      <c r="D48" s="6">
        <v>81.283422459893004</v>
      </c>
      <c r="E48" s="6">
        <v>56.149732620320897</v>
      </c>
      <c r="F48" s="6">
        <v>36.380172809999998</v>
      </c>
      <c r="G48" s="6">
        <v>10.394156860000001</v>
      </c>
      <c r="H48" s="9">
        <v>37.929645542427501</v>
      </c>
      <c r="I48" s="9">
        <v>25.3759398496241</v>
      </c>
      <c r="J48" s="9">
        <v>67.937701396348004</v>
      </c>
      <c r="K48" s="6">
        <v>94.865504990000005</v>
      </c>
      <c r="L48" s="6"/>
      <c r="V48" t="s">
        <v>46</v>
      </c>
      <c r="W48" s="6">
        <v>68.081463060000004</v>
      </c>
      <c r="X48" s="6">
        <v>8.7890625</v>
      </c>
      <c r="Y48" s="6">
        <v>81.283422459893004</v>
      </c>
      <c r="Z48" s="6">
        <v>56.149732620320897</v>
      </c>
      <c r="AA48" s="6">
        <v>36.380172809999998</v>
      </c>
      <c r="AB48" s="9">
        <v>67.937701396348004</v>
      </c>
      <c r="AC48" s="9"/>
      <c r="AD48" s="9"/>
      <c r="AF48" s="6">
        <v>94.865504990000005</v>
      </c>
    </row>
    <row r="49" spans="1:32" x14ac:dyDescent="0.2">
      <c r="A49" t="s">
        <v>47</v>
      </c>
      <c r="B49" s="6">
        <v>77.344143349999996</v>
      </c>
      <c r="C49" s="6">
        <v>2.8694404590000002</v>
      </c>
      <c r="D49" s="6">
        <v>96.350364963503694</v>
      </c>
      <c r="E49" s="6">
        <v>71.844660194174807</v>
      </c>
      <c r="F49" s="6">
        <v>0</v>
      </c>
      <c r="G49" s="6">
        <v>23.556265570000001</v>
      </c>
      <c r="H49" s="9">
        <v>30.1280049953169</v>
      </c>
      <c r="I49" s="9">
        <v>4.9953168904152401</v>
      </c>
      <c r="J49" s="9">
        <v>39.182016859194498</v>
      </c>
      <c r="K49" s="6">
        <v>2.3895824939999999</v>
      </c>
      <c r="L49" s="6"/>
      <c r="V49" t="s">
        <v>47</v>
      </c>
      <c r="W49" s="6">
        <v>77.344143349999996</v>
      </c>
      <c r="X49" s="6">
        <v>2.8694404590000002</v>
      </c>
      <c r="Y49" s="6">
        <v>96.350364963503694</v>
      </c>
      <c r="Z49" s="6">
        <v>71.844660194174807</v>
      </c>
      <c r="AA49" s="6">
        <v>0</v>
      </c>
      <c r="AB49" s="9">
        <v>39.182016859194498</v>
      </c>
      <c r="AC49" s="9"/>
      <c r="AD49" s="9"/>
      <c r="AF49" s="6">
        <v>2.3895824939999999</v>
      </c>
    </row>
    <row r="50" spans="1:32" x14ac:dyDescent="0.2">
      <c r="A50" t="s">
        <v>48</v>
      </c>
      <c r="B50" s="6">
        <v>72.103622619999996</v>
      </c>
      <c r="C50" s="6">
        <v>3.5650623889999999</v>
      </c>
      <c r="D50" s="6">
        <v>92.079207920792101</v>
      </c>
      <c r="E50" s="6">
        <v>50.943396226415103</v>
      </c>
      <c r="F50" s="6">
        <v>26.66132906</v>
      </c>
      <c r="G50" s="6">
        <v>77.080960270000006</v>
      </c>
      <c r="H50" s="9">
        <v>79.872204472843407</v>
      </c>
      <c r="I50" s="9">
        <v>16.773162939297102</v>
      </c>
      <c r="J50" s="9">
        <v>58.466453674121396</v>
      </c>
      <c r="K50" s="6">
        <v>29.36791427</v>
      </c>
      <c r="L50" s="6"/>
      <c r="V50" t="s">
        <v>48</v>
      </c>
      <c r="W50" s="6">
        <v>72.103622619999996</v>
      </c>
      <c r="X50" s="6">
        <v>3.5650623889999999</v>
      </c>
      <c r="Y50" s="6">
        <v>92.079207920792101</v>
      </c>
      <c r="Z50" s="6">
        <v>50.943396226415103</v>
      </c>
      <c r="AA50" s="6">
        <v>26.66132906</v>
      </c>
      <c r="AB50" s="9">
        <v>58.466453674121396</v>
      </c>
      <c r="AC50" s="9"/>
      <c r="AD50" s="9"/>
      <c r="AF50" s="6">
        <v>29.36791427</v>
      </c>
    </row>
    <row r="51" spans="1:32" x14ac:dyDescent="0.2">
      <c r="A51" t="s">
        <v>49</v>
      </c>
      <c r="B51" s="6">
        <v>68.875338150000005</v>
      </c>
      <c r="C51" s="6">
        <v>12.793176969999999</v>
      </c>
      <c r="D51" s="6">
        <v>87.837837837837796</v>
      </c>
      <c r="E51" s="6">
        <v>47.524752475247503</v>
      </c>
      <c r="F51" s="6">
        <v>29.756915339999999</v>
      </c>
      <c r="G51" s="6">
        <v>22.375123760000001</v>
      </c>
      <c r="H51" s="9">
        <v>24.239686841312899</v>
      </c>
      <c r="I51" s="9">
        <v>16.4859981933153</v>
      </c>
      <c r="J51" s="9">
        <v>55.329719963866303</v>
      </c>
      <c r="K51" s="6">
        <v>89.974518239999995</v>
      </c>
      <c r="L51" s="6"/>
      <c r="V51" t="s">
        <v>49</v>
      </c>
      <c r="W51" s="6">
        <v>68.875338150000005</v>
      </c>
      <c r="X51" s="6">
        <v>12.793176969999999</v>
      </c>
      <c r="Y51" s="6">
        <v>87.837837837837796</v>
      </c>
      <c r="Z51" s="6">
        <v>47.524752475247503</v>
      </c>
      <c r="AA51" s="6">
        <v>29.756915339999999</v>
      </c>
      <c r="AB51" s="9">
        <v>55.329719963866303</v>
      </c>
      <c r="AC51" s="9"/>
      <c r="AD51" s="9"/>
      <c r="AF51" s="6">
        <v>89.974518239999995</v>
      </c>
    </row>
    <row r="52" spans="1:32" x14ac:dyDescent="0.2">
      <c r="A52" t="s">
        <v>50</v>
      </c>
      <c r="B52" s="6">
        <v>66.395193680000006</v>
      </c>
      <c r="C52" s="6">
        <v>10.301109350000001</v>
      </c>
      <c r="D52" s="6">
        <v>79.906542056074798</v>
      </c>
      <c r="E52" s="6">
        <v>45.679012345678998</v>
      </c>
      <c r="F52" s="6">
        <v>33.668831169999997</v>
      </c>
      <c r="G52" s="6">
        <v>45.758308829999997</v>
      </c>
      <c r="H52" s="9">
        <v>50.712887894883998</v>
      </c>
      <c r="I52" s="9">
        <v>29.857422421023202</v>
      </c>
      <c r="J52" s="9">
        <v>65.194296896840896</v>
      </c>
      <c r="K52" s="6">
        <v>73.871196949999998</v>
      </c>
      <c r="L52" s="6"/>
      <c r="V52" t="s">
        <v>50</v>
      </c>
      <c r="W52" s="6">
        <v>66.395193680000006</v>
      </c>
      <c r="X52" s="6">
        <v>10.301109350000001</v>
      </c>
      <c r="Y52" s="6">
        <v>79.906542056074798</v>
      </c>
      <c r="Z52" s="6">
        <v>45.679012345678998</v>
      </c>
      <c r="AA52" s="6">
        <v>33.668831169999997</v>
      </c>
      <c r="AB52" s="9">
        <v>65.194296896840896</v>
      </c>
      <c r="AC52" s="9"/>
      <c r="AD52" s="9"/>
      <c r="AF52" s="6">
        <v>73.871196949999998</v>
      </c>
    </row>
    <row r="53" spans="1:32" x14ac:dyDescent="0.2">
      <c r="A53" t="s">
        <v>51</v>
      </c>
      <c r="B53" s="6">
        <v>70.271786019999993</v>
      </c>
      <c r="C53" s="6">
        <v>16.84210526</v>
      </c>
      <c r="D53" s="6">
        <v>86.585365853658502</v>
      </c>
      <c r="E53" s="6">
        <v>59.633027522935798</v>
      </c>
      <c r="F53" s="6">
        <v>18.589743590000001</v>
      </c>
      <c r="G53" s="6">
        <v>49.739216669999998</v>
      </c>
      <c r="H53" s="9">
        <v>54.430543015606901</v>
      </c>
      <c r="I53" s="9">
        <v>23.861730942860799</v>
      </c>
      <c r="J53" s="9">
        <v>65.652005675222398</v>
      </c>
      <c r="K53" s="6">
        <v>69.714580909999995</v>
      </c>
      <c r="L53" s="6"/>
      <c r="V53" t="s">
        <v>51</v>
      </c>
      <c r="W53" s="6">
        <v>70.271786019999993</v>
      </c>
      <c r="X53" s="6">
        <v>16.84210526</v>
      </c>
      <c r="Y53" s="6">
        <v>86.585365853658502</v>
      </c>
      <c r="Z53" s="6">
        <v>59.633027522935798</v>
      </c>
      <c r="AA53" s="6">
        <v>18.589743590000001</v>
      </c>
      <c r="AB53" s="9">
        <v>65.652005675222398</v>
      </c>
      <c r="AC53" s="9"/>
      <c r="AD53" s="9"/>
      <c r="AF53" s="6">
        <v>69.714580909999995</v>
      </c>
    </row>
    <row r="54" spans="1:32" x14ac:dyDescent="0.2">
      <c r="A54" t="s">
        <v>52</v>
      </c>
      <c r="B54" s="6">
        <v>68.486105870000003</v>
      </c>
      <c r="C54" s="6">
        <v>3.7926675090000002</v>
      </c>
      <c r="D54" s="6">
        <v>77.931034482758605</v>
      </c>
      <c r="E54" s="6">
        <v>49.740932642487003</v>
      </c>
      <c r="F54" s="6">
        <v>41.685267860000003</v>
      </c>
      <c r="G54" s="6">
        <v>16.958157549999999</v>
      </c>
      <c r="H54" s="9">
        <v>46.896151614774702</v>
      </c>
      <c r="I54" s="9">
        <v>27.847611680526001</v>
      </c>
      <c r="J54" s="9">
        <v>70.682653258557295</v>
      </c>
      <c r="K54" s="6">
        <v>91.868958109999994</v>
      </c>
      <c r="L54" s="6"/>
      <c r="V54" t="s">
        <v>52</v>
      </c>
      <c r="W54" s="6">
        <v>68.486105870000003</v>
      </c>
      <c r="X54" s="6">
        <v>3.7926675090000002</v>
      </c>
      <c r="Y54" s="6">
        <v>77.931034482758605</v>
      </c>
      <c r="Z54" s="6">
        <v>49.740932642487003</v>
      </c>
      <c r="AA54" s="6">
        <v>41.685267860000003</v>
      </c>
      <c r="AB54" s="9">
        <v>70.682653258557295</v>
      </c>
      <c r="AC54" s="9"/>
      <c r="AD54" s="9"/>
      <c r="AF54" s="6">
        <v>91.868958109999994</v>
      </c>
    </row>
    <row r="55" spans="1:32" x14ac:dyDescent="0.2">
      <c r="A55" t="s">
        <v>53</v>
      </c>
      <c r="B55" s="6">
        <v>70.878724869999999</v>
      </c>
      <c r="C55" s="6">
        <v>10.07556675</v>
      </c>
      <c r="D55" s="6">
        <v>92.424242424242394</v>
      </c>
      <c r="E55" s="6">
        <v>59.756097560975597</v>
      </c>
      <c r="F55" s="6">
        <v>25.32299742</v>
      </c>
      <c r="G55" s="6">
        <v>62.626941279999997</v>
      </c>
      <c r="H55" s="9">
        <v>100.85407959294901</v>
      </c>
      <c r="I55" s="9">
        <v>39.796474650190802</v>
      </c>
      <c r="J55" s="9">
        <v>87.406868980555998</v>
      </c>
      <c r="K55" s="6">
        <v>55.709284879999998</v>
      </c>
      <c r="L55" s="6"/>
      <c r="V55" t="s">
        <v>53</v>
      </c>
      <c r="W55" s="6">
        <v>70.878724869999999</v>
      </c>
      <c r="X55" s="6">
        <v>10.07556675</v>
      </c>
      <c r="Y55" s="6">
        <v>92.424242424242394</v>
      </c>
      <c r="Z55" s="6">
        <v>59.756097560975597</v>
      </c>
      <c r="AA55" s="6">
        <v>25.32299742</v>
      </c>
      <c r="AB55" s="9">
        <v>87.406868980555998</v>
      </c>
      <c r="AC55" s="9"/>
      <c r="AD55" s="9"/>
      <c r="AF55" s="6">
        <v>55.709284879999998</v>
      </c>
    </row>
    <row r="56" spans="1:32" x14ac:dyDescent="0.2">
      <c r="A56" t="s">
        <v>54</v>
      </c>
      <c r="B56" s="6">
        <v>72.185189640000004</v>
      </c>
      <c r="C56" s="6">
        <v>6.5359477119999996</v>
      </c>
      <c r="D56" s="6">
        <v>91.129032258064498</v>
      </c>
      <c r="E56" s="6">
        <v>50.806451612903203</v>
      </c>
      <c r="F56" s="6">
        <v>24.04632153</v>
      </c>
      <c r="G56" s="6">
        <v>66.709021759999999</v>
      </c>
      <c r="H56" s="9">
        <v>47.899985953083302</v>
      </c>
      <c r="I56" s="9">
        <v>33.0102542491923</v>
      </c>
      <c r="J56" s="9">
        <v>58.5756426464391</v>
      </c>
      <c r="K56" s="6">
        <v>64.791633660000002</v>
      </c>
      <c r="L56" s="6"/>
      <c r="V56" t="s">
        <v>54</v>
      </c>
      <c r="W56" s="6">
        <v>72.185189640000004</v>
      </c>
      <c r="X56" s="6">
        <v>6.5359477119999996</v>
      </c>
      <c r="Y56" s="6">
        <v>91.129032258064498</v>
      </c>
      <c r="Z56" s="6">
        <v>50.806451612903203</v>
      </c>
      <c r="AA56" s="6">
        <v>24.04632153</v>
      </c>
      <c r="AB56" s="9">
        <v>58.5756426464391</v>
      </c>
      <c r="AC56" s="9"/>
      <c r="AD56" s="9"/>
      <c r="AF56" s="6">
        <v>64.791633660000002</v>
      </c>
    </row>
  </sheetData>
  <conditionalFormatting sqref="AJ2:AP4">
    <cfRule type="iconSet" priority="1">
      <iconSet>
        <cfvo type="percent" val="0"/>
        <cfvo type="num" val="0.3"/>
        <cfvo type="num" val="0.45"/>
      </iconSet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55969-C93B-1241-A4E6-F82C2F88F73A}">
  <dimension ref="A1:Q56"/>
  <sheetViews>
    <sheetView workbookViewId="0">
      <selection activeCell="Q12" sqref="Q12"/>
    </sheetView>
  </sheetViews>
  <sheetFormatPr baseColWidth="10" defaultRowHeight="16" x14ac:dyDescent="0.2"/>
  <sheetData>
    <row r="1" spans="1:17" ht="85" x14ac:dyDescent="0.2">
      <c r="A1" s="5" t="s">
        <v>57</v>
      </c>
      <c r="B1" s="5" t="s">
        <v>55</v>
      </c>
      <c r="C1" s="5" t="s">
        <v>56</v>
      </c>
      <c r="D1" s="5" t="s">
        <v>82</v>
      </c>
      <c r="E1" s="5" t="s">
        <v>91</v>
      </c>
      <c r="F1" s="5" t="s">
        <v>83</v>
      </c>
      <c r="G1" s="5" t="s">
        <v>84</v>
      </c>
      <c r="H1" s="5" t="s">
        <v>85</v>
      </c>
      <c r="I1" s="5" t="s">
        <v>87</v>
      </c>
      <c r="J1" s="5" t="s">
        <v>86</v>
      </c>
      <c r="K1" s="5" t="s">
        <v>88</v>
      </c>
      <c r="L1" s="5" t="s">
        <v>89</v>
      </c>
      <c r="M1" s="5" t="s">
        <v>90</v>
      </c>
      <c r="N1" s="5" t="s">
        <v>92</v>
      </c>
      <c r="O1" s="5" t="s">
        <v>97</v>
      </c>
      <c r="P1" s="5" t="s">
        <v>98</v>
      </c>
      <c r="Q1" s="5" t="s">
        <v>99</v>
      </c>
    </row>
    <row r="2" spans="1:17" x14ac:dyDescent="0.2">
      <c r="A2" t="s">
        <v>0</v>
      </c>
      <c r="B2" s="6">
        <v>68.288710690000002</v>
      </c>
      <c r="C2" s="6">
        <v>86.255924170616098</v>
      </c>
      <c r="D2" s="6">
        <v>51.948051948051898</v>
      </c>
      <c r="E2" s="6">
        <v>10.50620821</v>
      </c>
      <c r="F2" s="6">
        <v>19.17769642</v>
      </c>
      <c r="G2" s="6">
        <v>23.16051753</v>
      </c>
      <c r="H2" s="6">
        <v>6.2807174320000003</v>
      </c>
      <c r="I2" s="6">
        <v>89.072572919999999</v>
      </c>
      <c r="J2" s="6">
        <v>2.8020680410000001</v>
      </c>
      <c r="K2" s="6">
        <v>0.236165188</v>
      </c>
      <c r="L2" s="9">
        <v>41.7463155947462</v>
      </c>
      <c r="M2" s="9">
        <v>20.657334895480101</v>
      </c>
      <c r="N2" s="9">
        <v>60.985385706357498</v>
      </c>
      <c r="O2" s="6">
        <f t="shared" ref="O2:O56" si="0">MAX(H2:J2)</f>
        <v>89.072572919999999</v>
      </c>
      <c r="P2">
        <f t="shared" ref="P2:P56" si="1">MATCH(O2, H2:J2, 0)</f>
        <v>2</v>
      </c>
      <c r="Q2" t="str">
        <f t="shared" ref="Q2:Q56" si="2">IF(P2=1, "White", "Black")</f>
        <v>Black</v>
      </c>
    </row>
    <row r="3" spans="1:17" x14ac:dyDescent="0.2">
      <c r="A3" t="s">
        <v>1</v>
      </c>
      <c r="B3" s="6">
        <v>73.138086229999999</v>
      </c>
      <c r="C3" s="6">
        <v>92.753623188405797</v>
      </c>
      <c r="D3" s="6">
        <v>58.7570621468927</v>
      </c>
      <c r="E3" s="6">
        <v>6.4766839379999999</v>
      </c>
      <c r="F3" s="6">
        <v>8.8225078149999998</v>
      </c>
      <c r="G3" s="6">
        <v>37.429743780000003</v>
      </c>
      <c r="H3" s="6">
        <v>16.898778499999999</v>
      </c>
      <c r="I3" s="6">
        <v>77.989574419999997</v>
      </c>
      <c r="J3" s="6">
        <v>1.2137244220000001</v>
      </c>
      <c r="K3" s="6">
        <v>0.53683964829999997</v>
      </c>
      <c r="L3" s="9">
        <v>33.349641226353597</v>
      </c>
      <c r="M3" s="9">
        <v>12.3124592302674</v>
      </c>
      <c r="N3" s="9">
        <v>42.400521852576603</v>
      </c>
      <c r="O3" s="6">
        <f t="shared" si="0"/>
        <v>77.989574419999997</v>
      </c>
      <c r="P3">
        <f t="shared" si="1"/>
        <v>2</v>
      </c>
      <c r="Q3" t="str">
        <f t="shared" si="2"/>
        <v>Black</v>
      </c>
    </row>
    <row r="4" spans="1:17" x14ac:dyDescent="0.2">
      <c r="A4" t="s">
        <v>2</v>
      </c>
      <c r="B4" s="6">
        <v>70.068773609999994</v>
      </c>
      <c r="C4" s="6">
        <v>83.838383838383805</v>
      </c>
      <c r="D4" s="6">
        <v>63.157894736842103</v>
      </c>
      <c r="E4" s="6">
        <v>7.6117982870000001</v>
      </c>
      <c r="F4" s="6">
        <v>22.525597269999999</v>
      </c>
      <c r="G4" s="6">
        <v>30.05143477</v>
      </c>
      <c r="H4" s="6">
        <v>10.83146584</v>
      </c>
      <c r="I4" s="6">
        <v>83.997012010000006</v>
      </c>
      <c r="J4" s="6">
        <v>1.614664138</v>
      </c>
      <c r="K4" s="6">
        <v>1.361834167</v>
      </c>
      <c r="L4" s="9">
        <v>38.011024345429497</v>
      </c>
      <c r="M4" s="9">
        <v>15.215893431327499</v>
      </c>
      <c r="N4" s="9">
        <v>60.863573725309998</v>
      </c>
      <c r="O4" s="6">
        <f t="shared" si="0"/>
        <v>83.997012010000006</v>
      </c>
      <c r="P4">
        <f t="shared" si="1"/>
        <v>2</v>
      </c>
      <c r="Q4" t="str">
        <f t="shared" si="2"/>
        <v>Black</v>
      </c>
    </row>
    <row r="5" spans="1:17" x14ac:dyDescent="0.2">
      <c r="A5" t="s">
        <v>5</v>
      </c>
      <c r="B5" s="6">
        <v>71.840652770000005</v>
      </c>
      <c r="C5" s="6">
        <v>88.808664259927795</v>
      </c>
      <c r="D5" s="6">
        <v>56.603773584905703</v>
      </c>
      <c r="E5" s="6">
        <v>13.01921885</v>
      </c>
      <c r="F5" s="6">
        <v>10.876412820000001</v>
      </c>
      <c r="G5" s="6">
        <v>31.852972309999998</v>
      </c>
      <c r="H5" s="6">
        <v>9.8765432099999995</v>
      </c>
      <c r="I5" s="6">
        <v>83.596137389999996</v>
      </c>
      <c r="J5" s="6">
        <v>3.1006804379999999</v>
      </c>
      <c r="K5" s="6">
        <v>0.1263089272</v>
      </c>
      <c r="L5" s="9">
        <v>38.587256441821999</v>
      </c>
      <c r="M5" s="9">
        <v>14.5179776711805</v>
      </c>
      <c r="N5" s="9">
        <v>66.731757014899998</v>
      </c>
      <c r="O5" s="6">
        <f t="shared" si="0"/>
        <v>83.596137389999996</v>
      </c>
      <c r="P5">
        <f t="shared" si="1"/>
        <v>2</v>
      </c>
      <c r="Q5" t="str">
        <f t="shared" si="2"/>
        <v>Black</v>
      </c>
    </row>
    <row r="6" spans="1:17" x14ac:dyDescent="0.2">
      <c r="A6" t="s">
        <v>6</v>
      </c>
      <c r="B6" s="6">
        <v>70.296555280000007</v>
      </c>
      <c r="C6" s="6">
        <v>84.615384615384599</v>
      </c>
      <c r="D6" s="6">
        <v>52.469135802469097</v>
      </c>
      <c r="E6" s="6">
        <v>11.523687580000001</v>
      </c>
      <c r="F6" s="6">
        <v>37.76</v>
      </c>
      <c r="G6" s="6">
        <v>26.32291069</v>
      </c>
      <c r="H6" s="6">
        <v>4.8084759579999998</v>
      </c>
      <c r="I6" s="6">
        <v>88.39212947</v>
      </c>
      <c r="J6" s="6">
        <v>4.0516940269999999</v>
      </c>
      <c r="K6" s="6">
        <v>0.2910699732</v>
      </c>
      <c r="L6" s="9">
        <v>46.208241892221402</v>
      </c>
      <c r="M6" s="9">
        <v>20.848573518654</v>
      </c>
      <c r="N6" s="9">
        <v>78.639356254571993</v>
      </c>
      <c r="O6" s="6">
        <f t="shared" si="0"/>
        <v>88.39212947</v>
      </c>
      <c r="P6">
        <f t="shared" si="1"/>
        <v>2</v>
      </c>
      <c r="Q6" t="str">
        <f t="shared" si="2"/>
        <v>Black</v>
      </c>
    </row>
    <row r="7" spans="1:17" x14ac:dyDescent="0.2">
      <c r="A7" t="s">
        <v>7</v>
      </c>
      <c r="B7" s="6">
        <v>74.05202405</v>
      </c>
      <c r="C7" s="6">
        <v>82.474226804123703</v>
      </c>
      <c r="D7" s="6">
        <v>58.1967213114754</v>
      </c>
      <c r="E7" s="6">
        <v>14.76793249</v>
      </c>
      <c r="F7" s="6">
        <v>7.5955997899999996</v>
      </c>
      <c r="G7" s="6">
        <v>53.281907609999998</v>
      </c>
      <c r="H7" s="6">
        <v>22.183344999999999</v>
      </c>
      <c r="I7" s="6">
        <v>67.098203870000006</v>
      </c>
      <c r="J7" s="6">
        <v>6.4963844179999999</v>
      </c>
      <c r="K7" s="6">
        <v>0.20993701889999999</v>
      </c>
      <c r="L7" s="9">
        <v>27.333677153171699</v>
      </c>
      <c r="M7" s="9">
        <v>8.1227436823104693</v>
      </c>
      <c r="N7" s="9">
        <v>47.318205260443499</v>
      </c>
      <c r="O7" s="6">
        <f t="shared" si="0"/>
        <v>67.098203870000006</v>
      </c>
      <c r="P7">
        <f t="shared" si="1"/>
        <v>2</v>
      </c>
      <c r="Q7" t="str">
        <f t="shared" si="2"/>
        <v>Black</v>
      </c>
    </row>
    <row r="8" spans="1:17" x14ac:dyDescent="0.2">
      <c r="A8" t="s">
        <v>8</v>
      </c>
      <c r="B8" s="6">
        <v>70.606557499999994</v>
      </c>
      <c r="C8" s="6">
        <v>90.625</v>
      </c>
      <c r="D8" s="6">
        <v>50.769230769230802</v>
      </c>
      <c r="E8" s="6">
        <v>11.06500692</v>
      </c>
      <c r="F8" s="6">
        <v>23.884758359999999</v>
      </c>
      <c r="G8" s="6">
        <v>69.057976969999999</v>
      </c>
      <c r="H8" s="6">
        <v>19.007453900000002</v>
      </c>
      <c r="I8" s="6">
        <v>56.492742249999999</v>
      </c>
      <c r="J8" s="6">
        <v>18.948607299999999</v>
      </c>
      <c r="K8" s="6">
        <v>0.90231463320000005</v>
      </c>
      <c r="L8" s="9">
        <v>38.877414651925598</v>
      </c>
      <c r="M8" s="9">
        <v>14.093062811323</v>
      </c>
      <c r="N8" s="9">
        <v>67.428016036933499</v>
      </c>
      <c r="O8" s="6">
        <f t="shared" si="0"/>
        <v>56.492742249999999</v>
      </c>
      <c r="P8">
        <f t="shared" si="1"/>
        <v>2</v>
      </c>
      <c r="Q8" t="str">
        <f t="shared" si="2"/>
        <v>Black</v>
      </c>
    </row>
    <row r="9" spans="1:17" x14ac:dyDescent="0.2">
      <c r="A9" t="s">
        <v>9</v>
      </c>
      <c r="B9" s="6">
        <v>67.417558290000002</v>
      </c>
      <c r="C9" s="6">
        <v>78.899082568807302</v>
      </c>
      <c r="D9" s="6">
        <v>52.238805970149301</v>
      </c>
      <c r="E9" s="6">
        <v>23.041474650000001</v>
      </c>
      <c r="F9" s="6">
        <v>19.2</v>
      </c>
      <c r="G9" s="6">
        <v>21.806744510000001</v>
      </c>
      <c r="H9" s="6">
        <v>4.1284403669999996</v>
      </c>
      <c r="I9" s="6">
        <v>90.813926140000007</v>
      </c>
      <c r="J9" s="6">
        <v>3.399200188</v>
      </c>
      <c r="K9" s="6">
        <v>1.1173841449999999</v>
      </c>
      <c r="L9" s="9">
        <v>41.421916143406897</v>
      </c>
      <c r="M9" s="9">
        <v>25.116467490378799</v>
      </c>
      <c r="N9" s="9">
        <v>61.778407940044502</v>
      </c>
      <c r="O9" s="6">
        <f t="shared" si="0"/>
        <v>90.813926140000007</v>
      </c>
      <c r="P9">
        <f t="shared" si="1"/>
        <v>2</v>
      </c>
      <c r="Q9" t="str">
        <f t="shared" si="2"/>
        <v>Black</v>
      </c>
    </row>
    <row r="10" spans="1:17" x14ac:dyDescent="0.2">
      <c r="A10" t="s">
        <v>11</v>
      </c>
      <c r="B10" s="6">
        <v>75.462336750000006</v>
      </c>
      <c r="C10" s="6">
        <v>87.719298245613999</v>
      </c>
      <c r="D10" s="6">
        <v>55.769230769230802</v>
      </c>
      <c r="E10" s="6">
        <v>13.15789474</v>
      </c>
      <c r="F10" s="6">
        <v>6.1459667089999996</v>
      </c>
      <c r="G10" s="6">
        <v>28.217893839999999</v>
      </c>
      <c r="H10" s="6">
        <v>6.6973415129999996</v>
      </c>
      <c r="I10" s="6">
        <v>85.122699389999994</v>
      </c>
      <c r="J10" s="6">
        <v>0.86912065439999997</v>
      </c>
      <c r="K10" s="6">
        <v>0.5623721881</v>
      </c>
      <c r="L10" s="9">
        <v>20.4828090709583</v>
      </c>
      <c r="M10" s="9">
        <v>5.8522311631309396</v>
      </c>
      <c r="N10" s="9">
        <v>45.354791514264797</v>
      </c>
      <c r="O10" s="6">
        <f t="shared" si="0"/>
        <v>85.122699389999994</v>
      </c>
      <c r="P10">
        <f t="shared" si="1"/>
        <v>2</v>
      </c>
      <c r="Q10" t="str">
        <f t="shared" si="2"/>
        <v>Black</v>
      </c>
    </row>
    <row r="11" spans="1:17" x14ac:dyDescent="0.2">
      <c r="A11" t="s">
        <v>12</v>
      </c>
      <c r="B11" s="6">
        <v>71.959725370000001</v>
      </c>
      <c r="C11" s="6">
        <v>82.417582417582395</v>
      </c>
      <c r="D11" s="6">
        <v>56.043956043956001</v>
      </c>
      <c r="E11" s="6">
        <v>6.896551724</v>
      </c>
      <c r="F11" s="6">
        <v>14.70588235</v>
      </c>
      <c r="G11" s="6">
        <v>13.94487769</v>
      </c>
      <c r="H11" s="6">
        <v>2.2968775539999999</v>
      </c>
      <c r="I11" s="6">
        <v>93.820500249999995</v>
      </c>
      <c r="J11" s="6">
        <v>2.0353114269999999</v>
      </c>
      <c r="K11" s="6">
        <v>0.48226254699999999</v>
      </c>
      <c r="L11" s="9">
        <v>33.429492618360797</v>
      </c>
      <c r="M11" s="9">
        <v>14.2541998981843</v>
      </c>
      <c r="N11" s="9">
        <v>52.010860342779502</v>
      </c>
      <c r="O11" s="6">
        <f t="shared" si="0"/>
        <v>93.820500249999995</v>
      </c>
      <c r="P11">
        <f t="shared" si="1"/>
        <v>2</v>
      </c>
      <c r="Q11" t="str">
        <f t="shared" si="2"/>
        <v>Black</v>
      </c>
    </row>
    <row r="12" spans="1:17" x14ac:dyDescent="0.2">
      <c r="A12" t="s">
        <v>13</v>
      </c>
      <c r="B12" s="6">
        <v>63.1591764</v>
      </c>
      <c r="C12" s="6">
        <v>90.540540540540505</v>
      </c>
      <c r="D12" s="6">
        <v>64</v>
      </c>
      <c r="E12" s="6">
        <v>14.96259352</v>
      </c>
      <c r="F12" s="6">
        <v>3.7444933919999999</v>
      </c>
      <c r="G12" s="6">
        <v>71.948819959999994</v>
      </c>
      <c r="H12" s="6">
        <v>35.810722239999997</v>
      </c>
      <c r="I12" s="6">
        <v>37.737580289999997</v>
      </c>
      <c r="J12" s="6">
        <v>7.8385109450000003</v>
      </c>
      <c r="K12" s="6">
        <v>2.4642810329999998</v>
      </c>
      <c r="L12" s="9">
        <v>202.60626745268399</v>
      </c>
      <c r="M12" s="9">
        <v>93.856655290102395</v>
      </c>
      <c r="N12" s="9">
        <v>81.290722928948099</v>
      </c>
      <c r="O12" s="6">
        <f t="shared" si="0"/>
        <v>37.737580289999997</v>
      </c>
      <c r="P12">
        <f t="shared" si="1"/>
        <v>2</v>
      </c>
      <c r="Q12" t="str">
        <f t="shared" si="2"/>
        <v>Black</v>
      </c>
    </row>
    <row r="13" spans="1:17" x14ac:dyDescent="0.2">
      <c r="A13" t="s">
        <v>14</v>
      </c>
      <c r="B13" s="6">
        <v>70.634622149999998</v>
      </c>
      <c r="C13" s="6">
        <v>87.356321839080493</v>
      </c>
      <c r="D13" s="6">
        <v>55.140186915887803</v>
      </c>
      <c r="E13" s="6">
        <v>8.6393088549999995</v>
      </c>
      <c r="F13" s="6">
        <v>10.40164779</v>
      </c>
      <c r="G13" s="6">
        <v>7.4266784540000002</v>
      </c>
      <c r="H13" s="6">
        <v>0.22354694489999999</v>
      </c>
      <c r="I13" s="6">
        <v>96.870342769999993</v>
      </c>
      <c r="J13" s="6">
        <v>1.7759562840000001</v>
      </c>
      <c r="K13" s="6">
        <v>0.2980625931</v>
      </c>
      <c r="L13" s="9">
        <v>28.9873417721519</v>
      </c>
      <c r="M13" s="9">
        <v>11.8987341772152</v>
      </c>
      <c r="N13" s="9">
        <v>44.303797468354396</v>
      </c>
      <c r="O13" s="6">
        <f t="shared" si="0"/>
        <v>96.870342769999993</v>
      </c>
      <c r="P13">
        <f t="shared" si="1"/>
        <v>2</v>
      </c>
      <c r="Q13" t="str">
        <f t="shared" si="2"/>
        <v>Black</v>
      </c>
    </row>
    <row r="14" spans="1:17" x14ac:dyDescent="0.2">
      <c r="A14" t="s">
        <v>16</v>
      </c>
      <c r="B14" s="6">
        <v>71.877570700000007</v>
      </c>
      <c r="C14" s="6">
        <v>88.235294117647101</v>
      </c>
      <c r="D14" s="6">
        <v>51.879699248120303</v>
      </c>
      <c r="E14" s="6">
        <v>8.4175084180000006</v>
      </c>
      <c r="F14" s="6">
        <v>16.757246380000002</v>
      </c>
      <c r="G14" s="6">
        <v>14.94911224</v>
      </c>
      <c r="H14" s="6">
        <v>1.6936394429999999</v>
      </c>
      <c r="I14" s="6">
        <v>93.328942420000004</v>
      </c>
      <c r="J14" s="6">
        <v>1.4584117430000001</v>
      </c>
      <c r="K14" s="6">
        <v>8.4681972150000007E-2</v>
      </c>
      <c r="L14" s="9">
        <v>35.232003249060803</v>
      </c>
      <c r="M14" s="9">
        <v>15.839171489491299</v>
      </c>
      <c r="N14" s="9">
        <v>56.655498020103501</v>
      </c>
      <c r="O14" s="6">
        <f t="shared" si="0"/>
        <v>93.328942420000004</v>
      </c>
      <c r="P14">
        <f t="shared" si="1"/>
        <v>2</v>
      </c>
      <c r="Q14" t="str">
        <f t="shared" si="2"/>
        <v>Black</v>
      </c>
    </row>
    <row r="15" spans="1:17" x14ac:dyDescent="0.2">
      <c r="A15" t="s">
        <v>17</v>
      </c>
      <c r="B15" s="6">
        <v>76.748611560000001</v>
      </c>
      <c r="C15" s="6">
        <v>90.196078431372598</v>
      </c>
      <c r="D15" s="6">
        <v>48.039215686274503</v>
      </c>
      <c r="E15" s="6">
        <v>4.9115913559999997</v>
      </c>
      <c r="F15" s="6">
        <v>16.9470405</v>
      </c>
      <c r="G15" s="6">
        <v>50.379957089999998</v>
      </c>
      <c r="H15" s="6">
        <v>29.7926118</v>
      </c>
      <c r="I15" s="6">
        <v>64.938431629999997</v>
      </c>
      <c r="J15" s="6">
        <v>3.0330524950000002</v>
      </c>
      <c r="K15" s="6">
        <v>0.36941023979999998</v>
      </c>
      <c r="L15" s="9">
        <v>40.364757945554501</v>
      </c>
      <c r="M15" s="9">
        <v>16.9639265120021</v>
      </c>
      <c r="N15" s="9">
        <v>47.673327075231299</v>
      </c>
      <c r="O15" s="6">
        <f t="shared" si="0"/>
        <v>64.938431629999997</v>
      </c>
      <c r="P15">
        <f t="shared" si="1"/>
        <v>2</v>
      </c>
      <c r="Q15" t="str">
        <f t="shared" si="2"/>
        <v>Black</v>
      </c>
    </row>
    <row r="16" spans="1:17" x14ac:dyDescent="0.2">
      <c r="A16" t="s">
        <v>19</v>
      </c>
      <c r="B16" s="6">
        <v>72.224587639999996</v>
      </c>
      <c r="C16" s="6">
        <v>85.840707964601805</v>
      </c>
      <c r="D16" s="6">
        <v>57.142857142857103</v>
      </c>
      <c r="E16" s="6">
        <v>8.9955022489999994</v>
      </c>
      <c r="F16" s="6">
        <v>20.5</v>
      </c>
      <c r="G16" s="6">
        <v>23.752679109999999</v>
      </c>
      <c r="H16" s="6">
        <v>6.1674427439999997</v>
      </c>
      <c r="I16" s="6">
        <v>88.738952769999997</v>
      </c>
      <c r="J16" s="6">
        <v>2.8318920460000001</v>
      </c>
      <c r="K16" s="6">
        <v>9.5029934430000004E-2</v>
      </c>
      <c r="L16" s="9">
        <v>27.993633554910598</v>
      </c>
      <c r="M16" s="9">
        <v>13.481883718752901</v>
      </c>
      <c r="N16" s="9">
        <v>45.594981743282403</v>
      </c>
      <c r="O16" s="6">
        <f t="shared" si="0"/>
        <v>88.738952769999997</v>
      </c>
      <c r="P16">
        <f t="shared" si="1"/>
        <v>2</v>
      </c>
      <c r="Q16" t="str">
        <f t="shared" si="2"/>
        <v>Black</v>
      </c>
    </row>
    <row r="17" spans="1:17" x14ac:dyDescent="0.2">
      <c r="A17" t="s">
        <v>20</v>
      </c>
      <c r="B17" s="6">
        <v>69.350750239999996</v>
      </c>
      <c r="C17" s="6">
        <v>89.772727272727295</v>
      </c>
      <c r="D17" s="6">
        <v>49.640287769784202</v>
      </c>
      <c r="E17" s="6">
        <v>7.5471698109999998</v>
      </c>
      <c r="F17" s="6">
        <v>17.416715369999999</v>
      </c>
      <c r="G17" s="6">
        <v>14.510913650000001</v>
      </c>
      <c r="H17" s="6">
        <v>1.2612014600000001</v>
      </c>
      <c r="I17" s="6">
        <v>93.660803189999996</v>
      </c>
      <c r="J17" s="6">
        <v>1.648412435</v>
      </c>
      <c r="K17" s="6">
        <v>0.1327580485</v>
      </c>
      <c r="L17" s="9">
        <v>54.0656511478224</v>
      </c>
      <c r="M17" s="9">
        <v>30.2510190946149</v>
      </c>
      <c r="N17" s="9">
        <v>60.502038189229701</v>
      </c>
      <c r="O17" s="6">
        <f t="shared" si="0"/>
        <v>93.660803189999996</v>
      </c>
      <c r="P17">
        <f t="shared" si="1"/>
        <v>2</v>
      </c>
      <c r="Q17" t="str">
        <f t="shared" si="2"/>
        <v>Black</v>
      </c>
    </row>
    <row r="18" spans="1:17" x14ac:dyDescent="0.2">
      <c r="A18" t="s">
        <v>22</v>
      </c>
      <c r="B18" s="6">
        <v>68.529379149999997</v>
      </c>
      <c r="C18" s="6">
        <v>87.323943661971796</v>
      </c>
      <c r="D18" s="6">
        <v>49.621212121212103</v>
      </c>
      <c r="E18" s="6">
        <v>12.924071079999999</v>
      </c>
      <c r="F18" s="6">
        <v>26.432129509999999</v>
      </c>
      <c r="G18" s="6">
        <v>6.1999934550000004</v>
      </c>
      <c r="H18" s="6">
        <v>1.0696156640000001</v>
      </c>
      <c r="I18" s="6">
        <v>97.316896299999996</v>
      </c>
      <c r="J18" s="6">
        <v>0.58617355569999996</v>
      </c>
      <c r="K18" s="6">
        <v>0.1692047377</v>
      </c>
      <c r="L18" s="9">
        <v>43.460200425775</v>
      </c>
      <c r="M18" s="9">
        <v>25.079183758242898</v>
      </c>
      <c r="N18" s="9">
        <v>56.908458383093603</v>
      </c>
      <c r="O18" s="6">
        <f t="shared" si="0"/>
        <v>97.316896299999996</v>
      </c>
      <c r="P18">
        <f t="shared" si="1"/>
        <v>2</v>
      </c>
      <c r="Q18" t="str">
        <f t="shared" si="2"/>
        <v>Black</v>
      </c>
    </row>
    <row r="19" spans="1:17" x14ac:dyDescent="0.2">
      <c r="A19" t="s">
        <v>23</v>
      </c>
      <c r="B19" s="6">
        <v>67.720185450000002</v>
      </c>
      <c r="C19" s="6">
        <v>78.350515463917503</v>
      </c>
      <c r="D19" s="6">
        <v>50</v>
      </c>
      <c r="E19" s="6">
        <v>11.66666667</v>
      </c>
      <c r="F19" s="6">
        <v>25.545996030000001</v>
      </c>
      <c r="G19" s="6">
        <v>11.30589432</v>
      </c>
      <c r="H19" s="6">
        <v>3.9273310179999998</v>
      </c>
      <c r="I19" s="6">
        <v>94.068928670000005</v>
      </c>
      <c r="J19" s="6">
        <v>0.96179535130000005</v>
      </c>
      <c r="K19" s="6">
        <v>0.38738979429999998</v>
      </c>
      <c r="L19" s="9">
        <v>41.6666666666667</v>
      </c>
      <c r="M19" s="9">
        <v>27.492668621700901</v>
      </c>
      <c r="N19" s="9">
        <v>70.869990224828896</v>
      </c>
      <c r="O19" s="6">
        <f t="shared" si="0"/>
        <v>94.068928670000005</v>
      </c>
      <c r="P19">
        <f t="shared" si="1"/>
        <v>2</v>
      </c>
      <c r="Q19" t="str">
        <f t="shared" si="2"/>
        <v>Black</v>
      </c>
    </row>
    <row r="20" spans="1:17" x14ac:dyDescent="0.2">
      <c r="A20" t="s">
        <v>24</v>
      </c>
      <c r="B20" s="6">
        <v>73.683322860000004</v>
      </c>
      <c r="C20" s="6">
        <v>88.8888888888889</v>
      </c>
      <c r="D20" s="6">
        <v>65.822784810126606</v>
      </c>
      <c r="E20" s="6">
        <v>10.174418599999999</v>
      </c>
      <c r="F20" s="6">
        <v>6.0350218890000003</v>
      </c>
      <c r="G20" s="6">
        <v>54.248753749999999</v>
      </c>
      <c r="H20" s="6">
        <v>33.927050260000001</v>
      </c>
      <c r="I20" s="6">
        <v>58.878649420000002</v>
      </c>
      <c r="J20" s="6">
        <v>1.9282893210000001</v>
      </c>
      <c r="K20" s="6">
        <v>0.51885696579999996</v>
      </c>
      <c r="L20" s="9">
        <v>27.6111367481926</v>
      </c>
      <c r="M20" s="9">
        <v>12.2288878634056</v>
      </c>
      <c r="N20" s="9">
        <v>46.531302876480503</v>
      </c>
      <c r="O20" s="6">
        <f t="shared" si="0"/>
        <v>58.878649420000002</v>
      </c>
      <c r="P20">
        <f t="shared" si="1"/>
        <v>2</v>
      </c>
      <c r="Q20" t="str">
        <f t="shared" si="2"/>
        <v>Black</v>
      </c>
    </row>
    <row r="21" spans="1:17" x14ac:dyDescent="0.2">
      <c r="A21" t="s">
        <v>25</v>
      </c>
      <c r="B21" s="6">
        <v>71.879150940000002</v>
      </c>
      <c r="C21" s="6">
        <v>87.755102040816297</v>
      </c>
      <c r="D21" s="6">
        <v>57.831325301204799</v>
      </c>
      <c r="E21" s="6">
        <v>11.49425287</v>
      </c>
      <c r="F21" s="6">
        <v>25.454545450000001</v>
      </c>
      <c r="G21" s="6">
        <v>60.821447480000003</v>
      </c>
      <c r="H21" s="6">
        <v>31.079630819999998</v>
      </c>
      <c r="I21" s="6">
        <v>56.020605279999998</v>
      </c>
      <c r="J21" s="6">
        <v>8.1777205409999993</v>
      </c>
      <c r="K21" s="6">
        <v>0.83708950419999995</v>
      </c>
      <c r="L21" s="9">
        <v>86.9243573145922</v>
      </c>
      <c r="M21" s="9">
        <v>34.399852043647101</v>
      </c>
      <c r="N21" s="9">
        <v>66.950249676345393</v>
      </c>
      <c r="O21" s="6">
        <f t="shared" si="0"/>
        <v>56.020605279999998</v>
      </c>
      <c r="P21">
        <f t="shared" si="1"/>
        <v>2</v>
      </c>
      <c r="Q21" t="str">
        <f t="shared" si="2"/>
        <v>Black</v>
      </c>
    </row>
    <row r="22" spans="1:17" x14ac:dyDescent="0.2">
      <c r="A22" t="s">
        <v>26</v>
      </c>
      <c r="B22" s="6">
        <v>75.220091609999997</v>
      </c>
      <c r="C22" s="6">
        <v>90.547263681592</v>
      </c>
      <c r="D22" s="6">
        <v>57.964601769911503</v>
      </c>
      <c r="E22" s="6">
        <v>9.2506938020000007</v>
      </c>
      <c r="F22" s="6">
        <v>5.7088227260000002</v>
      </c>
      <c r="G22" s="6">
        <v>54.235885770000003</v>
      </c>
      <c r="H22" s="6">
        <v>36.618500679999997</v>
      </c>
      <c r="I22" s="6">
        <v>57.521304190000002</v>
      </c>
      <c r="J22" s="6">
        <v>3.174015067</v>
      </c>
      <c r="K22" s="6">
        <v>0</v>
      </c>
      <c r="L22" s="9">
        <v>25.773501989429299</v>
      </c>
      <c r="M22" s="9">
        <v>9.9174535304946794</v>
      </c>
      <c r="N22" s="9">
        <v>46.855513985390999</v>
      </c>
      <c r="O22" s="6">
        <f t="shared" si="0"/>
        <v>57.521304190000002</v>
      </c>
      <c r="P22">
        <f t="shared" si="1"/>
        <v>2</v>
      </c>
      <c r="Q22" t="str">
        <f t="shared" si="2"/>
        <v>Black</v>
      </c>
    </row>
    <row r="23" spans="1:17" x14ac:dyDescent="0.2">
      <c r="A23" t="s">
        <v>28</v>
      </c>
      <c r="B23" s="6">
        <v>74.739491299999997</v>
      </c>
      <c r="C23" s="6">
        <v>90.322580645161295</v>
      </c>
      <c r="D23" s="6">
        <v>52.173913043478301</v>
      </c>
      <c r="E23" s="6">
        <v>17.30769231</v>
      </c>
      <c r="F23" s="6">
        <v>13.32125057</v>
      </c>
      <c r="G23" s="6">
        <v>14.17908667</v>
      </c>
      <c r="H23" s="6">
        <v>3.6554214749999998</v>
      </c>
      <c r="I23" s="6">
        <v>92.521800409999997</v>
      </c>
      <c r="J23" s="6">
        <v>1.4885933229999999</v>
      </c>
      <c r="K23" s="6">
        <v>0.3699462697</v>
      </c>
      <c r="L23" s="9">
        <v>33.845304883656802</v>
      </c>
      <c r="M23" s="9">
        <v>10.8525705876943</v>
      </c>
      <c r="N23" s="9">
        <v>46.077439529108801</v>
      </c>
      <c r="O23" s="6">
        <f t="shared" si="0"/>
        <v>92.521800409999997</v>
      </c>
      <c r="P23">
        <f t="shared" si="1"/>
        <v>2</v>
      </c>
      <c r="Q23" t="str">
        <f t="shared" si="2"/>
        <v>Black</v>
      </c>
    </row>
    <row r="24" spans="1:17" x14ac:dyDescent="0.2">
      <c r="A24" t="s">
        <v>30</v>
      </c>
      <c r="B24" s="6">
        <v>74.693887140000001</v>
      </c>
      <c r="C24" s="6">
        <v>87.121212121212096</v>
      </c>
      <c r="D24" s="6">
        <v>61.9402985074627</v>
      </c>
      <c r="E24" s="6">
        <v>9.2879256970000004</v>
      </c>
      <c r="F24" s="6">
        <v>6.004213483</v>
      </c>
      <c r="G24" s="6">
        <v>57.288531390000003</v>
      </c>
      <c r="H24" s="6">
        <v>34.280813530000003</v>
      </c>
      <c r="I24" s="6">
        <v>56.685452910000002</v>
      </c>
      <c r="J24" s="6">
        <v>3.8879359629999999</v>
      </c>
      <c r="K24" s="6">
        <v>2.3196928859999999</v>
      </c>
      <c r="L24" s="9">
        <v>25.910535321437301</v>
      </c>
      <c r="M24" s="9">
        <v>7.4961297156359503</v>
      </c>
      <c r="N24" s="9">
        <v>44.243461256416502</v>
      </c>
      <c r="O24" s="6">
        <f t="shared" si="0"/>
        <v>56.685452910000002</v>
      </c>
      <c r="P24">
        <f t="shared" si="1"/>
        <v>2</v>
      </c>
      <c r="Q24" t="str">
        <f t="shared" si="2"/>
        <v>Black</v>
      </c>
    </row>
    <row r="25" spans="1:17" x14ac:dyDescent="0.2">
      <c r="A25" t="s">
        <v>31</v>
      </c>
      <c r="B25" s="6">
        <v>74.039976330000002</v>
      </c>
      <c r="C25" s="6">
        <v>84.662576687116598</v>
      </c>
      <c r="D25" s="6">
        <v>54.970760233918099</v>
      </c>
      <c r="E25" s="6">
        <v>10.843373489999999</v>
      </c>
      <c r="F25" s="6">
        <v>8.7287104620000004</v>
      </c>
      <c r="G25" s="6">
        <v>26.931555299999999</v>
      </c>
      <c r="H25" s="6">
        <v>6.9259354179999999</v>
      </c>
      <c r="I25" s="6">
        <v>86.564582270000002</v>
      </c>
      <c r="J25" s="6">
        <v>1.723475141</v>
      </c>
      <c r="K25" s="6">
        <v>1.595335725</v>
      </c>
      <c r="L25" s="9">
        <v>22.336881980275599</v>
      </c>
      <c r="M25" s="9">
        <v>8.8171902553719494</v>
      </c>
      <c r="N25" s="9">
        <v>45.392201685063</v>
      </c>
      <c r="O25" s="6">
        <f t="shared" si="0"/>
        <v>86.564582270000002</v>
      </c>
      <c r="P25">
        <f t="shared" si="1"/>
        <v>2</v>
      </c>
      <c r="Q25" t="str">
        <f t="shared" si="2"/>
        <v>Black</v>
      </c>
    </row>
    <row r="26" spans="1:17" x14ac:dyDescent="0.2">
      <c r="A26" t="s">
        <v>32</v>
      </c>
      <c r="B26" s="6">
        <v>68.397149420000005</v>
      </c>
      <c r="C26" s="6">
        <v>82.300884955752196</v>
      </c>
      <c r="D26" s="6">
        <v>50.2923976608187</v>
      </c>
      <c r="E26" s="6">
        <v>7.5414781299999998</v>
      </c>
      <c r="F26" s="6">
        <v>34.449760769999997</v>
      </c>
      <c r="G26" s="6">
        <v>31.68228701</v>
      </c>
      <c r="H26" s="6">
        <v>2.962179318</v>
      </c>
      <c r="I26" s="6">
        <v>86.101560430000006</v>
      </c>
      <c r="J26" s="6">
        <v>8.7278497749999993</v>
      </c>
      <c r="K26" s="6">
        <v>1.864586088</v>
      </c>
      <c r="L26" s="9">
        <v>63.230947179025797</v>
      </c>
      <c r="M26" s="9">
        <v>28.274000771109101</v>
      </c>
      <c r="N26" s="9">
        <v>76.082765711348102</v>
      </c>
      <c r="O26" s="6">
        <f t="shared" si="0"/>
        <v>86.101560430000006</v>
      </c>
      <c r="P26">
        <f t="shared" si="1"/>
        <v>2</v>
      </c>
      <c r="Q26" t="str">
        <f t="shared" si="2"/>
        <v>Black</v>
      </c>
    </row>
    <row r="27" spans="1:17" x14ac:dyDescent="0.2">
      <c r="A27" t="s">
        <v>35</v>
      </c>
      <c r="B27" s="6">
        <v>68.134778209999993</v>
      </c>
      <c r="C27" s="6">
        <v>81.132075471698101</v>
      </c>
      <c r="D27" s="6">
        <v>51.366120218579198</v>
      </c>
      <c r="E27" s="6">
        <v>16.10305958</v>
      </c>
      <c r="F27" s="6">
        <v>23.51816444</v>
      </c>
      <c r="G27" s="6">
        <v>12.89093677</v>
      </c>
      <c r="H27" s="6">
        <v>3.7143845889999998</v>
      </c>
      <c r="I27" s="6">
        <v>93.263352170000005</v>
      </c>
      <c r="J27" s="6">
        <v>0.56523243739999995</v>
      </c>
      <c r="K27" s="6">
        <v>0.34606067600000001</v>
      </c>
      <c r="L27" s="9">
        <v>49.875311720698299</v>
      </c>
      <c r="M27" s="9">
        <v>24.9376558603491</v>
      </c>
      <c r="N27" s="9">
        <v>70.448877805486205</v>
      </c>
      <c r="O27" s="6">
        <f t="shared" si="0"/>
        <v>93.263352170000005</v>
      </c>
      <c r="P27">
        <f t="shared" si="1"/>
        <v>2</v>
      </c>
      <c r="Q27" t="str">
        <f t="shared" si="2"/>
        <v>Black</v>
      </c>
    </row>
    <row r="28" spans="1:17" x14ac:dyDescent="0.2">
      <c r="A28" t="s">
        <v>39</v>
      </c>
      <c r="B28" s="6">
        <v>74.870231869999998</v>
      </c>
      <c r="C28" s="6">
        <v>87.394957983193294</v>
      </c>
      <c r="D28" s="6">
        <v>57.615894039735103</v>
      </c>
      <c r="E28" s="6">
        <v>13.9275766</v>
      </c>
      <c r="F28" s="6">
        <v>3.5495321070000001</v>
      </c>
      <c r="G28" s="6">
        <v>36.837156409999999</v>
      </c>
      <c r="H28" s="6">
        <v>8.8911599389999996</v>
      </c>
      <c r="I28" s="6">
        <v>81.451200819999997</v>
      </c>
      <c r="J28" s="6">
        <v>4.8373360590000001</v>
      </c>
      <c r="K28" s="6">
        <v>0.99358428430000001</v>
      </c>
      <c r="L28" s="9">
        <v>23.613531214324301</v>
      </c>
      <c r="M28" s="9">
        <v>10.7552724869314</v>
      </c>
      <c r="N28" s="9">
        <v>39.055458751426997</v>
      </c>
      <c r="O28" s="6">
        <f t="shared" si="0"/>
        <v>81.451200819999997</v>
      </c>
      <c r="P28">
        <f t="shared" si="1"/>
        <v>2</v>
      </c>
      <c r="Q28" t="str">
        <f t="shared" si="2"/>
        <v>Black</v>
      </c>
    </row>
    <row r="29" spans="1:17" x14ac:dyDescent="0.2">
      <c r="A29" t="s">
        <v>40</v>
      </c>
      <c r="B29" s="6">
        <v>68.892885460000002</v>
      </c>
      <c r="C29" s="6">
        <v>83.687943262411395</v>
      </c>
      <c r="D29" s="6">
        <v>54.901960784313701</v>
      </c>
      <c r="E29" s="6">
        <v>13.089005240000001</v>
      </c>
      <c r="F29" s="6">
        <v>35.526315789999998</v>
      </c>
      <c r="G29" s="6">
        <v>27.881825429999999</v>
      </c>
      <c r="H29" s="6">
        <v>8.4901800329999997</v>
      </c>
      <c r="I29" s="6">
        <v>85.628068740000003</v>
      </c>
      <c r="J29" s="6">
        <v>1.8003273319999999</v>
      </c>
      <c r="K29" s="6">
        <v>9.2062193129999997E-2</v>
      </c>
      <c r="L29" s="9">
        <v>76.339686658018195</v>
      </c>
      <c r="M29" s="9">
        <v>37.321624588364401</v>
      </c>
      <c r="N29" s="9">
        <v>64.763995609220601</v>
      </c>
      <c r="O29" s="6">
        <f t="shared" si="0"/>
        <v>85.628068740000003</v>
      </c>
      <c r="P29">
        <f t="shared" si="1"/>
        <v>2</v>
      </c>
      <c r="Q29" t="str">
        <f t="shared" si="2"/>
        <v>Black</v>
      </c>
    </row>
    <row r="30" spans="1:17" x14ac:dyDescent="0.2">
      <c r="A30" t="s">
        <v>43</v>
      </c>
      <c r="B30" s="6">
        <v>70.16629906</v>
      </c>
      <c r="C30" s="6">
        <v>85.321100917431195</v>
      </c>
      <c r="D30" s="6">
        <v>49.640287769784202</v>
      </c>
      <c r="E30" s="6">
        <v>5.0590219220000003</v>
      </c>
      <c r="F30" s="6">
        <v>17.498597870000001</v>
      </c>
      <c r="G30" s="6">
        <v>29.13472943</v>
      </c>
      <c r="H30" s="6">
        <v>10.399917540000001</v>
      </c>
      <c r="I30" s="6">
        <v>84.766027620000003</v>
      </c>
      <c r="J30" s="6">
        <v>1.9583591010000001</v>
      </c>
      <c r="K30" s="6">
        <v>0.5978148835</v>
      </c>
      <c r="L30" s="9">
        <v>46.855606123293299</v>
      </c>
      <c r="M30" s="9">
        <v>20.2730657840298</v>
      </c>
      <c r="N30" s="9">
        <v>58.8539511791477</v>
      </c>
      <c r="O30" s="6">
        <f t="shared" si="0"/>
        <v>84.766027620000003</v>
      </c>
      <c r="P30">
        <f t="shared" si="1"/>
        <v>2</v>
      </c>
      <c r="Q30" t="str">
        <f t="shared" si="2"/>
        <v>Black</v>
      </c>
    </row>
    <row r="31" spans="1:17" x14ac:dyDescent="0.2">
      <c r="A31" t="s">
        <v>44</v>
      </c>
      <c r="B31" s="6">
        <v>67.132421030000003</v>
      </c>
      <c r="C31" s="6">
        <v>90.178571428571402</v>
      </c>
      <c r="D31" s="6">
        <v>50.955414012738899</v>
      </c>
      <c r="E31" s="6">
        <v>17.85714286</v>
      </c>
      <c r="F31" s="6">
        <v>18.21621622</v>
      </c>
      <c r="G31" s="6">
        <v>13.13491013</v>
      </c>
      <c r="H31" s="6">
        <v>3.1516538380000001</v>
      </c>
      <c r="I31" s="6">
        <v>93.623881839999996</v>
      </c>
      <c r="J31" s="6">
        <v>0.63449136679999996</v>
      </c>
      <c r="K31" s="6">
        <v>0.56168088199999999</v>
      </c>
      <c r="L31" s="9">
        <v>34.275558564658098</v>
      </c>
      <c r="M31" s="9">
        <v>19.465132024373698</v>
      </c>
      <c r="N31" s="9">
        <v>50.524712254569998</v>
      </c>
      <c r="O31" s="6">
        <f t="shared" si="0"/>
        <v>93.623881839999996</v>
      </c>
      <c r="P31">
        <f t="shared" si="1"/>
        <v>2</v>
      </c>
      <c r="Q31" t="str">
        <f t="shared" si="2"/>
        <v>Black</v>
      </c>
    </row>
    <row r="32" spans="1:17" x14ac:dyDescent="0.2">
      <c r="A32" t="s">
        <v>45</v>
      </c>
      <c r="B32" s="6">
        <v>67.184335919999995</v>
      </c>
      <c r="C32" s="6">
        <v>84.848484848484802</v>
      </c>
      <c r="D32" s="6">
        <v>53.424657534246599</v>
      </c>
      <c r="E32" s="6">
        <v>11.204481790000001</v>
      </c>
      <c r="F32" s="6">
        <v>40.632603410000002</v>
      </c>
      <c r="G32" s="6">
        <v>38.343089399999997</v>
      </c>
      <c r="H32" s="6">
        <v>17.907072370000002</v>
      </c>
      <c r="I32" s="6">
        <v>77.076480259999997</v>
      </c>
      <c r="J32" s="6">
        <v>2.2615131580000001</v>
      </c>
      <c r="K32" s="6">
        <v>0.10279605260000001</v>
      </c>
      <c r="L32" s="9">
        <v>50.530869052300403</v>
      </c>
      <c r="M32" s="9">
        <v>28.7062524577271</v>
      </c>
      <c r="N32" s="9">
        <v>69.602831301612198</v>
      </c>
      <c r="O32" s="6">
        <f t="shared" si="0"/>
        <v>77.076480259999997</v>
      </c>
      <c r="P32">
        <f t="shared" si="1"/>
        <v>2</v>
      </c>
      <c r="Q32" t="str">
        <f t="shared" si="2"/>
        <v>Black</v>
      </c>
    </row>
    <row r="33" spans="1:17" x14ac:dyDescent="0.2">
      <c r="A33" t="s">
        <v>46</v>
      </c>
      <c r="B33" s="6">
        <v>68.081463060000004</v>
      </c>
      <c r="C33" s="6">
        <v>81.283422459893004</v>
      </c>
      <c r="D33" s="6">
        <v>56.149732620320897</v>
      </c>
      <c r="E33" s="6">
        <v>8.7890625</v>
      </c>
      <c r="F33" s="6">
        <v>36.380172809999998</v>
      </c>
      <c r="G33" s="6">
        <v>10.394156860000001</v>
      </c>
      <c r="H33" s="6">
        <v>2.5291828789999999</v>
      </c>
      <c r="I33" s="6">
        <v>94.865504990000005</v>
      </c>
      <c r="J33" s="6">
        <v>0.43985789209999998</v>
      </c>
      <c r="K33" s="6">
        <v>1.0573507019999999</v>
      </c>
      <c r="L33" s="9">
        <v>37.929645542427501</v>
      </c>
      <c r="M33" s="9">
        <v>25.3759398496241</v>
      </c>
      <c r="N33" s="9">
        <v>67.937701396348004</v>
      </c>
      <c r="O33" s="6">
        <f t="shared" si="0"/>
        <v>94.865504990000005</v>
      </c>
      <c r="P33">
        <f t="shared" si="1"/>
        <v>2</v>
      </c>
      <c r="Q33" t="str">
        <f t="shared" si="2"/>
        <v>Black</v>
      </c>
    </row>
    <row r="34" spans="1:17" x14ac:dyDescent="0.2">
      <c r="A34" t="s">
        <v>49</v>
      </c>
      <c r="B34" s="6">
        <v>68.875338150000005</v>
      </c>
      <c r="C34" s="6">
        <v>87.837837837837796</v>
      </c>
      <c r="D34" s="6">
        <v>47.524752475247503</v>
      </c>
      <c r="E34" s="6">
        <v>12.793176969999999</v>
      </c>
      <c r="F34" s="6">
        <v>29.756915339999999</v>
      </c>
      <c r="G34" s="6">
        <v>22.375123760000001</v>
      </c>
      <c r="H34" s="6">
        <v>3.678929766</v>
      </c>
      <c r="I34" s="6">
        <v>89.974518239999995</v>
      </c>
      <c r="J34" s="6">
        <v>2.802994107</v>
      </c>
      <c r="K34" s="6">
        <v>0.73260073260000003</v>
      </c>
      <c r="L34" s="9">
        <v>24.239686841312899</v>
      </c>
      <c r="M34" s="9">
        <v>16.4859981933153</v>
      </c>
      <c r="N34" s="9">
        <v>55.329719963866303</v>
      </c>
      <c r="O34" s="6">
        <f t="shared" si="0"/>
        <v>89.974518239999995</v>
      </c>
      <c r="P34">
        <f t="shared" si="1"/>
        <v>2</v>
      </c>
      <c r="Q34" t="str">
        <f t="shared" si="2"/>
        <v>Black</v>
      </c>
    </row>
    <row r="35" spans="1:17" x14ac:dyDescent="0.2">
      <c r="A35" t="s">
        <v>50</v>
      </c>
      <c r="B35" s="6">
        <v>66.395193680000006</v>
      </c>
      <c r="C35" s="6">
        <v>79.906542056074798</v>
      </c>
      <c r="D35" s="6">
        <v>45.679012345678998</v>
      </c>
      <c r="E35" s="6">
        <v>10.301109350000001</v>
      </c>
      <c r="F35" s="6">
        <v>33.668831169999997</v>
      </c>
      <c r="G35" s="6">
        <v>45.758308829999997</v>
      </c>
      <c r="H35" s="6">
        <v>15.83877011</v>
      </c>
      <c r="I35" s="6">
        <v>73.871196949999998</v>
      </c>
      <c r="J35" s="6">
        <v>4.04366643</v>
      </c>
      <c r="K35" s="6">
        <v>0.49092435890000002</v>
      </c>
      <c r="L35" s="9">
        <v>50.712887894883998</v>
      </c>
      <c r="M35" s="9">
        <v>29.857422421023202</v>
      </c>
      <c r="N35" s="9">
        <v>65.194296896840896</v>
      </c>
      <c r="O35" s="6">
        <f t="shared" si="0"/>
        <v>73.871196949999998</v>
      </c>
      <c r="P35">
        <f t="shared" si="1"/>
        <v>2</v>
      </c>
      <c r="Q35" t="str">
        <f t="shared" si="2"/>
        <v>Black</v>
      </c>
    </row>
    <row r="36" spans="1:17" x14ac:dyDescent="0.2">
      <c r="A36" t="s">
        <v>51</v>
      </c>
      <c r="B36" s="6">
        <v>70.271786019999993</v>
      </c>
      <c r="C36" s="6">
        <v>86.585365853658502</v>
      </c>
      <c r="D36" s="6">
        <v>59.633027522935798</v>
      </c>
      <c r="E36" s="6">
        <v>16.84210526</v>
      </c>
      <c r="F36" s="6">
        <v>18.589743590000001</v>
      </c>
      <c r="G36" s="6">
        <v>49.739216669999998</v>
      </c>
      <c r="H36" s="6">
        <v>19.578974559999999</v>
      </c>
      <c r="I36" s="6">
        <v>69.714580909999995</v>
      </c>
      <c r="J36" s="6">
        <v>5.0626372210000001</v>
      </c>
      <c r="K36" s="6">
        <v>0.11623401780000001</v>
      </c>
      <c r="L36" s="9">
        <v>54.430543015606901</v>
      </c>
      <c r="M36" s="9">
        <v>23.861730942860799</v>
      </c>
      <c r="N36" s="9">
        <v>65.652005675222398</v>
      </c>
      <c r="O36" s="6">
        <f t="shared" si="0"/>
        <v>69.714580909999995</v>
      </c>
      <c r="P36">
        <f t="shared" si="1"/>
        <v>2</v>
      </c>
      <c r="Q36" t="str">
        <f t="shared" si="2"/>
        <v>Black</v>
      </c>
    </row>
    <row r="37" spans="1:17" x14ac:dyDescent="0.2">
      <c r="A37" t="s">
        <v>52</v>
      </c>
      <c r="B37" s="6">
        <v>68.486105870000003</v>
      </c>
      <c r="C37" s="6">
        <v>77.931034482758605</v>
      </c>
      <c r="D37" s="6">
        <v>49.740932642487003</v>
      </c>
      <c r="E37" s="6">
        <v>3.7926675090000002</v>
      </c>
      <c r="F37" s="6">
        <v>41.685267860000003</v>
      </c>
      <c r="G37" s="6">
        <v>16.958157549999999</v>
      </c>
      <c r="H37" s="6">
        <v>4.586466165</v>
      </c>
      <c r="I37" s="6">
        <v>91.868958109999994</v>
      </c>
      <c r="J37" s="6">
        <v>0.94522019329999996</v>
      </c>
      <c r="K37" s="6">
        <v>0.1825993555</v>
      </c>
      <c r="L37" s="9">
        <v>46.896151614774702</v>
      </c>
      <c r="M37" s="9">
        <v>27.847611680526001</v>
      </c>
      <c r="N37" s="9">
        <v>70.682653258557295</v>
      </c>
      <c r="O37" s="6">
        <f t="shared" si="0"/>
        <v>91.868958109999994</v>
      </c>
      <c r="P37">
        <f t="shared" si="1"/>
        <v>2</v>
      </c>
      <c r="Q37" t="str">
        <f t="shared" si="2"/>
        <v>Black</v>
      </c>
    </row>
    <row r="38" spans="1:17" x14ac:dyDescent="0.2">
      <c r="A38" t="s">
        <v>53</v>
      </c>
      <c r="B38" s="6">
        <v>70.878724869999999</v>
      </c>
      <c r="C38" s="6">
        <v>92.424242424242394</v>
      </c>
      <c r="D38" s="6">
        <v>59.756097560975597</v>
      </c>
      <c r="E38" s="6">
        <v>10.07556675</v>
      </c>
      <c r="F38" s="6">
        <v>25.32299742</v>
      </c>
      <c r="G38" s="6">
        <v>62.626941279999997</v>
      </c>
      <c r="H38" s="6">
        <v>31.205200869999999</v>
      </c>
      <c r="I38" s="6">
        <v>55.709284879999998</v>
      </c>
      <c r="J38" s="6">
        <v>5.8176362729999997</v>
      </c>
      <c r="K38" s="6">
        <v>0</v>
      </c>
      <c r="L38" s="9">
        <v>100.85407959294901</v>
      </c>
      <c r="M38" s="9">
        <v>39.796474650190802</v>
      </c>
      <c r="N38" s="9">
        <v>87.406868980555998</v>
      </c>
      <c r="O38" s="6">
        <f t="shared" si="0"/>
        <v>55.709284879999998</v>
      </c>
      <c r="P38">
        <f t="shared" si="1"/>
        <v>2</v>
      </c>
      <c r="Q38" t="str">
        <f t="shared" si="2"/>
        <v>Black</v>
      </c>
    </row>
    <row r="39" spans="1:17" x14ac:dyDescent="0.2">
      <c r="A39" t="s">
        <v>54</v>
      </c>
      <c r="B39" s="6">
        <v>72.185189640000004</v>
      </c>
      <c r="C39" s="6">
        <v>91.129032258064498</v>
      </c>
      <c r="D39" s="6">
        <v>50.806451612903203</v>
      </c>
      <c r="E39" s="6">
        <v>6.5359477119999996</v>
      </c>
      <c r="F39" s="6">
        <v>24.04632153</v>
      </c>
      <c r="G39" s="6">
        <v>66.709021759999999</v>
      </c>
      <c r="H39" s="6">
        <v>12.9931865</v>
      </c>
      <c r="I39" s="6">
        <v>64.791633660000002</v>
      </c>
      <c r="J39" s="6">
        <v>17.857708760000001</v>
      </c>
      <c r="K39" s="6">
        <v>0</v>
      </c>
      <c r="L39" s="9">
        <v>47.899985953083302</v>
      </c>
      <c r="M39" s="9">
        <v>33.0102542491923</v>
      </c>
      <c r="N39" s="9">
        <v>58.5756426464391</v>
      </c>
      <c r="O39" s="6">
        <f t="shared" si="0"/>
        <v>64.791633660000002</v>
      </c>
      <c r="P39">
        <f t="shared" si="1"/>
        <v>2</v>
      </c>
      <c r="Q39" t="str">
        <f t="shared" si="2"/>
        <v>Black</v>
      </c>
    </row>
    <row r="40" spans="1:17" x14ac:dyDescent="0.2">
      <c r="A40" t="s">
        <v>48</v>
      </c>
      <c r="B40" s="6">
        <v>72.103622619999996</v>
      </c>
      <c r="C40" s="6">
        <v>92.079207920792101</v>
      </c>
      <c r="D40" s="6">
        <v>50.943396226415103</v>
      </c>
      <c r="E40" s="6">
        <v>3.5650623889999999</v>
      </c>
      <c r="F40" s="6">
        <v>26.66132906</v>
      </c>
      <c r="G40" s="6">
        <v>77.080960270000006</v>
      </c>
      <c r="H40" s="6">
        <v>38.825904639999997</v>
      </c>
      <c r="I40" s="6">
        <v>29.36791427</v>
      </c>
      <c r="J40" s="6">
        <v>28.234197859999998</v>
      </c>
      <c r="K40" s="6">
        <v>0.72992700730000004</v>
      </c>
      <c r="L40" s="9">
        <v>79.872204472843407</v>
      </c>
      <c r="M40" s="9">
        <v>16.773162939297102</v>
      </c>
      <c r="N40" s="9">
        <v>58.466453674121396</v>
      </c>
      <c r="O40" s="6">
        <f t="shared" si="0"/>
        <v>38.825904639999997</v>
      </c>
      <c r="P40">
        <f t="shared" si="1"/>
        <v>1</v>
      </c>
      <c r="Q40" t="str">
        <f t="shared" si="2"/>
        <v>White</v>
      </c>
    </row>
    <row r="41" spans="1:17" x14ac:dyDescent="0.2">
      <c r="A41" t="s">
        <v>3</v>
      </c>
      <c r="B41" s="6">
        <v>69.491789170000004</v>
      </c>
      <c r="C41" s="6">
        <v>84.126984126984098</v>
      </c>
      <c r="D41" s="6">
        <v>47.232472324723197</v>
      </c>
      <c r="E41" s="6">
        <v>10.48689139</v>
      </c>
      <c r="F41" s="6">
        <v>24.595712670000001</v>
      </c>
      <c r="G41" s="6">
        <v>73.239532980000007</v>
      </c>
      <c r="H41" s="6">
        <v>41.89473684</v>
      </c>
      <c r="I41" s="6">
        <v>34.721247560000002</v>
      </c>
      <c r="J41" s="6">
        <v>15.384015590000001</v>
      </c>
      <c r="K41" s="6">
        <v>0.70175438599999995</v>
      </c>
      <c r="L41" s="9">
        <v>61.0826370848838</v>
      </c>
      <c r="M41" s="9">
        <v>24.3628449062697</v>
      </c>
      <c r="N41" s="9">
        <v>63.4697746261321</v>
      </c>
      <c r="O41" s="6">
        <f t="shared" si="0"/>
        <v>41.89473684</v>
      </c>
      <c r="P41">
        <f t="shared" si="1"/>
        <v>1</v>
      </c>
      <c r="Q41" t="str">
        <f t="shared" si="2"/>
        <v>White</v>
      </c>
    </row>
    <row r="42" spans="1:17" x14ac:dyDescent="0.2">
      <c r="A42" t="s">
        <v>42</v>
      </c>
      <c r="B42" s="6">
        <v>72.876602570000003</v>
      </c>
      <c r="C42" s="6">
        <v>93.436293436293397</v>
      </c>
      <c r="D42" s="6">
        <v>52.650176678445199</v>
      </c>
      <c r="E42" s="6">
        <v>4.8309178739999998</v>
      </c>
      <c r="F42" s="6">
        <v>24.168694240000001</v>
      </c>
      <c r="G42" s="6">
        <v>68.594907950000007</v>
      </c>
      <c r="H42" s="6">
        <v>44.005130909999998</v>
      </c>
      <c r="I42" s="6">
        <v>35.320304839999999</v>
      </c>
      <c r="J42" s="6">
        <v>13.853467139999999</v>
      </c>
      <c r="K42" s="6">
        <v>0.17354561230000001</v>
      </c>
      <c r="L42" s="9">
        <v>62.959653584438797</v>
      </c>
      <c r="M42" s="9">
        <v>27.149632277132401</v>
      </c>
      <c r="N42" s="9">
        <v>57.598460375283501</v>
      </c>
      <c r="O42" s="6">
        <f t="shared" si="0"/>
        <v>44.005130909999998</v>
      </c>
      <c r="P42">
        <f t="shared" si="1"/>
        <v>1</v>
      </c>
      <c r="Q42" t="str">
        <f t="shared" si="2"/>
        <v>White</v>
      </c>
    </row>
    <row r="43" spans="1:17" x14ac:dyDescent="0.2">
      <c r="A43" t="s">
        <v>18</v>
      </c>
      <c r="B43" s="6">
        <v>73.760923809999994</v>
      </c>
      <c r="C43" s="6">
        <v>82.051282051282001</v>
      </c>
      <c r="D43" s="6">
        <v>56.204379562043798</v>
      </c>
      <c r="E43" s="6">
        <v>4.8154093099999997</v>
      </c>
      <c r="F43" s="6">
        <v>13.18897638</v>
      </c>
      <c r="G43" s="6">
        <v>66.402076070000007</v>
      </c>
      <c r="H43" s="6">
        <v>45.818003429999997</v>
      </c>
      <c r="I43" s="6">
        <v>32.542310520000001</v>
      </c>
      <c r="J43" s="6">
        <v>6.0767721359999998</v>
      </c>
      <c r="K43" s="6">
        <v>0.56414029919999997</v>
      </c>
      <c r="L43" s="9">
        <v>51.552681349521102</v>
      </c>
      <c r="M43" s="9">
        <v>20.804099810871801</v>
      </c>
      <c r="N43" s="9">
        <v>46.9769995729363</v>
      </c>
      <c r="O43" s="6">
        <f t="shared" si="0"/>
        <v>45.818003429999997</v>
      </c>
      <c r="P43">
        <f t="shared" si="1"/>
        <v>1</v>
      </c>
      <c r="Q43" t="str">
        <f t="shared" si="2"/>
        <v>White</v>
      </c>
    </row>
    <row r="44" spans="1:17" x14ac:dyDescent="0.2">
      <c r="A44" t="s">
        <v>41</v>
      </c>
      <c r="B44" s="6">
        <v>73.774291079999998</v>
      </c>
      <c r="C44" s="6">
        <v>89.867841409691593</v>
      </c>
      <c r="D44" s="6">
        <v>45.132743362831903</v>
      </c>
      <c r="E44" s="6">
        <v>10.791366910000001</v>
      </c>
      <c r="F44" s="6">
        <v>12.33258929</v>
      </c>
      <c r="G44" s="6">
        <v>80.053321280000006</v>
      </c>
      <c r="H44" s="6">
        <v>46.394891940000001</v>
      </c>
      <c r="I44" s="6">
        <v>8.958742633</v>
      </c>
      <c r="J44" s="6">
        <v>35.766208249999998</v>
      </c>
      <c r="K44" s="6">
        <v>2.170923379</v>
      </c>
      <c r="L44" s="9">
        <v>79.509363706056305</v>
      </c>
      <c r="M44" s="9">
        <v>32.9646259993429</v>
      </c>
      <c r="N44" s="9">
        <v>60.453400503778298</v>
      </c>
      <c r="O44" s="6">
        <f t="shared" si="0"/>
        <v>46.394891940000001</v>
      </c>
      <c r="P44">
        <f t="shared" si="1"/>
        <v>1</v>
      </c>
      <c r="Q44" t="str">
        <f t="shared" si="2"/>
        <v>White</v>
      </c>
    </row>
    <row r="45" spans="1:17" x14ac:dyDescent="0.2">
      <c r="A45" t="s">
        <v>34</v>
      </c>
      <c r="B45" s="6">
        <v>76.705062690000005</v>
      </c>
      <c r="C45" s="6">
        <v>96.551724137931004</v>
      </c>
      <c r="D45" s="6">
        <v>66.115702479338907</v>
      </c>
      <c r="E45" s="6">
        <v>9.8619329390000008</v>
      </c>
      <c r="F45" s="6">
        <v>6.5228826929999997</v>
      </c>
      <c r="G45" s="6">
        <v>66.13686276</v>
      </c>
      <c r="H45" s="6">
        <v>48.69537682</v>
      </c>
      <c r="I45" s="6">
        <v>34.034198859999997</v>
      </c>
      <c r="J45" s="6">
        <v>5.9594680179999999</v>
      </c>
      <c r="K45" s="6">
        <v>1.0006333119999999</v>
      </c>
      <c r="L45" s="9">
        <v>60.252996005326203</v>
      </c>
      <c r="M45" s="9">
        <v>19.1078561917443</v>
      </c>
      <c r="N45" s="9">
        <v>23.368841544607101</v>
      </c>
      <c r="O45" s="6">
        <f t="shared" si="0"/>
        <v>48.69537682</v>
      </c>
      <c r="P45">
        <f t="shared" si="1"/>
        <v>1</v>
      </c>
      <c r="Q45" t="str">
        <f t="shared" si="2"/>
        <v>White</v>
      </c>
    </row>
    <row r="46" spans="1:17" x14ac:dyDescent="0.2">
      <c r="A46" t="s">
        <v>36</v>
      </c>
      <c r="B46" s="6">
        <v>72.414949429999993</v>
      </c>
      <c r="C46" s="6">
        <v>85.714285714285694</v>
      </c>
      <c r="D46" s="6">
        <v>58.119658119658098</v>
      </c>
      <c r="E46" s="6">
        <v>0</v>
      </c>
      <c r="F46" s="6">
        <v>10.91703057</v>
      </c>
      <c r="G46" s="6">
        <v>60.345484339999999</v>
      </c>
      <c r="H46" s="6">
        <v>57.42649866</v>
      </c>
      <c r="I46" s="6">
        <v>27.784141529999999</v>
      </c>
      <c r="J46" s="6">
        <v>5.6382843319999996</v>
      </c>
      <c r="K46" s="6">
        <v>1.374570447</v>
      </c>
      <c r="L46" s="9">
        <v>55.109326193663499</v>
      </c>
      <c r="M46" s="9">
        <v>20.749665327978601</v>
      </c>
      <c r="N46" s="9">
        <v>51.539491298527402</v>
      </c>
      <c r="O46" s="6">
        <f t="shared" si="0"/>
        <v>57.42649866</v>
      </c>
      <c r="P46">
        <f t="shared" si="1"/>
        <v>1</v>
      </c>
      <c r="Q46" t="str">
        <f t="shared" si="2"/>
        <v>White</v>
      </c>
    </row>
    <row r="47" spans="1:17" x14ac:dyDescent="0.2">
      <c r="A47" t="s">
        <v>37</v>
      </c>
      <c r="B47" s="6">
        <v>79.88388818</v>
      </c>
      <c r="C47" s="6">
        <v>92.647058823529406</v>
      </c>
      <c r="D47" s="6">
        <v>70.909090909090907</v>
      </c>
      <c r="E47" s="6">
        <v>0</v>
      </c>
      <c r="F47" s="6">
        <v>2.6337448559999999</v>
      </c>
      <c r="G47" s="6">
        <v>52.278436360000001</v>
      </c>
      <c r="H47" s="6">
        <v>63.634607959999997</v>
      </c>
      <c r="I47" s="6">
        <v>27.925840090000001</v>
      </c>
      <c r="J47" s="6">
        <v>4.2294322129999999</v>
      </c>
      <c r="K47" s="6">
        <v>0</v>
      </c>
      <c r="L47" s="9">
        <v>31.1532507739938</v>
      </c>
      <c r="M47" s="9">
        <v>5.2244582043343604</v>
      </c>
      <c r="N47" s="9">
        <v>35.410216718266199</v>
      </c>
      <c r="O47" s="6">
        <f t="shared" si="0"/>
        <v>63.634607959999997</v>
      </c>
      <c r="P47">
        <f t="shared" si="1"/>
        <v>1</v>
      </c>
      <c r="Q47" t="str">
        <f t="shared" si="2"/>
        <v>White</v>
      </c>
    </row>
    <row r="48" spans="1:17" x14ac:dyDescent="0.2">
      <c r="A48" t="s">
        <v>38</v>
      </c>
      <c r="B48" s="6">
        <v>82.647389450000006</v>
      </c>
      <c r="C48" s="6">
        <v>95.454545454545496</v>
      </c>
      <c r="D48" s="6">
        <v>72.340425531914903</v>
      </c>
      <c r="E48" s="6">
        <v>1.552795031</v>
      </c>
      <c r="F48" s="6">
        <v>4.9907578560000001</v>
      </c>
      <c r="G48" s="6">
        <v>54.87685982</v>
      </c>
      <c r="H48" s="6">
        <v>64.169603269999996</v>
      </c>
      <c r="I48" s="6">
        <v>15.38024326</v>
      </c>
      <c r="J48" s="6">
        <v>3.4955098329999998</v>
      </c>
      <c r="K48" s="6">
        <v>0.4092304195</v>
      </c>
      <c r="L48" s="9">
        <v>16.032982134676999</v>
      </c>
      <c r="M48" s="9">
        <v>4.4663307375171799</v>
      </c>
      <c r="N48" s="9">
        <v>23.591387998167601</v>
      </c>
      <c r="O48" s="6">
        <f t="shared" si="0"/>
        <v>64.169603269999996</v>
      </c>
      <c r="P48">
        <f t="shared" si="1"/>
        <v>1</v>
      </c>
      <c r="Q48" t="str">
        <f t="shared" si="2"/>
        <v>White</v>
      </c>
    </row>
    <row r="49" spans="1:17" x14ac:dyDescent="0.2">
      <c r="A49" t="s">
        <v>10</v>
      </c>
      <c r="B49" s="6">
        <v>84.718390429999999</v>
      </c>
      <c r="C49" s="6">
        <v>94.658753709198805</v>
      </c>
      <c r="D49" s="6">
        <v>60.150375939849603</v>
      </c>
      <c r="E49" s="6">
        <v>4.599211564</v>
      </c>
      <c r="F49" s="6">
        <v>7.803006076</v>
      </c>
      <c r="G49" s="6">
        <v>50.815947440000002</v>
      </c>
      <c r="H49" s="6">
        <v>67.681619979999994</v>
      </c>
      <c r="I49" s="6">
        <v>20.656270790000001</v>
      </c>
      <c r="J49" s="6">
        <v>6.496193925</v>
      </c>
      <c r="K49" s="6">
        <v>1.795876136</v>
      </c>
      <c r="L49" s="9">
        <v>12.2755869264999</v>
      </c>
      <c r="M49" s="9">
        <v>1.84133803897499</v>
      </c>
      <c r="N49" s="9">
        <v>20.638330520177899</v>
      </c>
      <c r="O49" s="6">
        <f t="shared" si="0"/>
        <v>67.681619979999994</v>
      </c>
      <c r="P49">
        <f t="shared" si="1"/>
        <v>1</v>
      </c>
      <c r="Q49" t="str">
        <f t="shared" si="2"/>
        <v>White</v>
      </c>
    </row>
    <row r="50" spans="1:17" x14ac:dyDescent="0.2">
      <c r="A50" t="s">
        <v>27</v>
      </c>
      <c r="B50" s="6">
        <v>77.410073249999996</v>
      </c>
      <c r="C50" s="6">
        <v>93.150684931506802</v>
      </c>
      <c r="D50" s="6">
        <v>62.595419847328301</v>
      </c>
      <c r="E50" s="6">
        <v>2.5641025640000001</v>
      </c>
      <c r="F50" s="6">
        <v>9.2514124290000002</v>
      </c>
      <c r="G50" s="6">
        <v>48.384575089999998</v>
      </c>
      <c r="H50" s="6">
        <v>70.469083159999997</v>
      </c>
      <c r="I50" s="6">
        <v>7.8757995740000002</v>
      </c>
      <c r="J50" s="6">
        <v>16.857675910000001</v>
      </c>
      <c r="K50" s="6">
        <v>0.50639658850000002</v>
      </c>
      <c r="L50" s="9">
        <v>75.448275862068996</v>
      </c>
      <c r="M50" s="9">
        <v>31.034482758620701</v>
      </c>
      <c r="N50" s="9">
        <v>56.551724137930997</v>
      </c>
      <c r="O50" s="6">
        <f t="shared" si="0"/>
        <v>70.469083159999997</v>
      </c>
      <c r="P50">
        <f t="shared" si="1"/>
        <v>1</v>
      </c>
      <c r="Q50" t="str">
        <f t="shared" si="2"/>
        <v>White</v>
      </c>
    </row>
    <row r="51" spans="1:17" x14ac:dyDescent="0.2">
      <c r="A51" t="s">
        <v>15</v>
      </c>
      <c r="B51" s="6">
        <v>77.961017960000007</v>
      </c>
      <c r="C51" s="6">
        <v>95.238095238095198</v>
      </c>
      <c r="D51" s="6">
        <v>66.423357664233606</v>
      </c>
      <c r="E51" s="6">
        <v>7.5075075079999998</v>
      </c>
      <c r="F51" s="6">
        <v>5.7430007180000002</v>
      </c>
      <c r="G51" s="6">
        <v>45.037873490000003</v>
      </c>
      <c r="H51" s="6">
        <v>73.223251140000002</v>
      </c>
      <c r="I51" s="6">
        <v>6.2813790029999996</v>
      </c>
      <c r="J51" s="6">
        <v>11.12350775</v>
      </c>
      <c r="K51" s="6">
        <v>0</v>
      </c>
      <c r="L51" s="9">
        <v>54.430799867242001</v>
      </c>
      <c r="M51" s="9">
        <v>19.028653612125201</v>
      </c>
      <c r="N51" s="9">
        <v>48.6779511007854</v>
      </c>
      <c r="O51" s="6">
        <f t="shared" si="0"/>
        <v>73.223251140000002</v>
      </c>
      <c r="P51">
        <f t="shared" si="1"/>
        <v>1</v>
      </c>
      <c r="Q51" t="str">
        <f t="shared" si="2"/>
        <v>White</v>
      </c>
    </row>
    <row r="52" spans="1:17" x14ac:dyDescent="0.2">
      <c r="A52" t="s">
        <v>29</v>
      </c>
      <c r="B52" s="6">
        <v>80.789647959999996</v>
      </c>
      <c r="C52" s="6">
        <v>94.482758620689694</v>
      </c>
      <c r="D52" s="6">
        <v>74.390243902438996</v>
      </c>
      <c r="E52" s="6">
        <v>1.262626263</v>
      </c>
      <c r="F52" s="6">
        <v>3.3376679669999998</v>
      </c>
      <c r="G52" s="6">
        <v>42.219285300000003</v>
      </c>
      <c r="H52" s="6">
        <v>74.239864859999997</v>
      </c>
      <c r="I52" s="6">
        <v>12.30036855</v>
      </c>
      <c r="J52" s="6">
        <v>4.0847665849999997</v>
      </c>
      <c r="K52" s="6">
        <v>2.226658477</v>
      </c>
      <c r="L52" s="9">
        <v>55.309218203033801</v>
      </c>
      <c r="M52" s="9">
        <v>14.0801244651886</v>
      </c>
      <c r="N52" s="9">
        <v>41.540256709451498</v>
      </c>
      <c r="O52" s="6">
        <f t="shared" si="0"/>
        <v>74.239864859999997</v>
      </c>
      <c r="P52">
        <f t="shared" si="1"/>
        <v>1</v>
      </c>
      <c r="Q52" t="str">
        <f t="shared" si="2"/>
        <v>White</v>
      </c>
    </row>
    <row r="53" spans="1:17" x14ac:dyDescent="0.2">
      <c r="A53" t="s">
        <v>21</v>
      </c>
      <c r="B53" s="6">
        <v>82.683646449999998</v>
      </c>
      <c r="C53" s="6">
        <v>97.872340425531902</v>
      </c>
      <c r="D53" s="6">
        <v>74.285714285714306</v>
      </c>
      <c r="E53" s="6">
        <v>0</v>
      </c>
      <c r="F53" s="6">
        <v>1.3513513509999999</v>
      </c>
      <c r="G53" s="6">
        <v>41.253316830000003</v>
      </c>
      <c r="H53" s="6">
        <v>74.979580720000001</v>
      </c>
      <c r="I53" s="6">
        <v>6.7791995639999998</v>
      </c>
      <c r="J53" s="6">
        <v>5.4451402120000001</v>
      </c>
      <c r="K53" s="6">
        <v>1.524639259</v>
      </c>
      <c r="L53" s="9">
        <v>19.113460756405001</v>
      </c>
      <c r="M53" s="9">
        <v>2.5755727260404</v>
      </c>
      <c r="N53" s="9">
        <v>28.466856445709599</v>
      </c>
      <c r="O53" s="6">
        <f t="shared" si="0"/>
        <v>74.979580720000001</v>
      </c>
      <c r="P53">
        <f t="shared" si="1"/>
        <v>1</v>
      </c>
      <c r="Q53" t="str">
        <f t="shared" si="2"/>
        <v>White</v>
      </c>
    </row>
    <row r="54" spans="1:17" x14ac:dyDescent="0.2">
      <c r="A54" t="s">
        <v>33</v>
      </c>
      <c r="B54" s="6">
        <v>76.648676839999993</v>
      </c>
      <c r="C54" s="6">
        <v>91.981132075471706</v>
      </c>
      <c r="D54" s="6">
        <v>67.948717948717999</v>
      </c>
      <c r="E54" s="6">
        <v>4.5085662759999998</v>
      </c>
      <c r="F54" s="6">
        <v>5.3855569159999996</v>
      </c>
      <c r="G54" s="6">
        <v>38.009489930000001</v>
      </c>
      <c r="H54" s="6">
        <v>77.750700620000003</v>
      </c>
      <c r="I54" s="6">
        <v>10.28999634</v>
      </c>
      <c r="J54" s="6">
        <v>3.448275862</v>
      </c>
      <c r="K54" s="6">
        <v>0.1157548434</v>
      </c>
      <c r="L54" s="9">
        <v>40.5452035886819</v>
      </c>
      <c r="M54" s="9">
        <v>10.6395215090867</v>
      </c>
      <c r="N54" s="9">
        <v>30.595813204508801</v>
      </c>
      <c r="O54" s="6">
        <f t="shared" si="0"/>
        <v>77.750700620000003</v>
      </c>
      <c r="P54">
        <f t="shared" si="1"/>
        <v>1</v>
      </c>
      <c r="Q54" t="str">
        <f t="shared" si="2"/>
        <v>White</v>
      </c>
    </row>
    <row r="55" spans="1:17" x14ac:dyDescent="0.2">
      <c r="A55" t="s">
        <v>4</v>
      </c>
      <c r="B55" s="6">
        <v>80.788521840000001</v>
      </c>
      <c r="C55" s="6">
        <v>95.161290322580697</v>
      </c>
      <c r="D55" s="6">
        <v>79.365079365079396</v>
      </c>
      <c r="E55" s="6">
        <v>7.8616352200000001</v>
      </c>
      <c r="F55" s="6">
        <v>2.21642764</v>
      </c>
      <c r="G55" s="6">
        <v>31.688519469999999</v>
      </c>
      <c r="H55" s="6">
        <v>82.979755119999993</v>
      </c>
      <c r="I55" s="6">
        <v>4.9824221120000001</v>
      </c>
      <c r="J55" s="6">
        <v>4.4126560799999996</v>
      </c>
      <c r="K55" s="6">
        <v>0.33943508300000003</v>
      </c>
      <c r="L55" s="9">
        <v>49.506172839506199</v>
      </c>
      <c r="M55" s="9">
        <v>9.1358024691358004</v>
      </c>
      <c r="N55" s="9">
        <v>35.802469135802397</v>
      </c>
      <c r="O55" s="6">
        <f t="shared" si="0"/>
        <v>82.979755119999993</v>
      </c>
      <c r="P55">
        <f t="shared" si="1"/>
        <v>1</v>
      </c>
      <c r="Q55" t="str">
        <f t="shared" si="2"/>
        <v>White</v>
      </c>
    </row>
    <row r="56" spans="1:17" x14ac:dyDescent="0.2">
      <c r="A56" t="s">
        <v>47</v>
      </c>
      <c r="B56" s="6">
        <v>77.344143349999996</v>
      </c>
      <c r="C56" s="6">
        <v>96.350364963503694</v>
      </c>
      <c r="D56" s="6">
        <v>71.844660194174807</v>
      </c>
      <c r="E56" s="6">
        <v>2.8694404590000002</v>
      </c>
      <c r="F56" s="6">
        <v>0</v>
      </c>
      <c r="G56" s="6">
        <v>23.556265570000001</v>
      </c>
      <c r="H56" s="6">
        <v>88.709893949999994</v>
      </c>
      <c r="I56" s="6">
        <v>2.3895824939999999</v>
      </c>
      <c r="J56" s="6">
        <v>4.4435494699999998</v>
      </c>
      <c r="K56" s="6">
        <v>0.88602496980000001</v>
      </c>
      <c r="L56" s="9">
        <v>30.1280049953169</v>
      </c>
      <c r="M56" s="9">
        <v>4.9953168904152401</v>
      </c>
      <c r="N56" s="9">
        <v>39.182016859194498</v>
      </c>
      <c r="O56" s="6">
        <f t="shared" si="0"/>
        <v>88.709893949999994</v>
      </c>
      <c r="P56">
        <f t="shared" si="1"/>
        <v>1</v>
      </c>
      <c r="Q56" t="str">
        <f t="shared" si="2"/>
        <v>White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E0A7-E071-CC48-BD79-B68648FF7BA1}">
  <dimension ref="A1:Q39"/>
  <sheetViews>
    <sheetView workbookViewId="0">
      <selection activeCell="R19" sqref="R19"/>
    </sheetView>
  </sheetViews>
  <sheetFormatPr baseColWidth="10" defaultRowHeight="16" x14ac:dyDescent="0.2"/>
  <sheetData>
    <row r="1" spans="1:17" ht="85" x14ac:dyDescent="0.2">
      <c r="A1" s="5" t="s">
        <v>57</v>
      </c>
      <c r="B1" s="5" t="s">
        <v>55</v>
      </c>
      <c r="C1" s="5" t="s">
        <v>56</v>
      </c>
      <c r="D1" s="5" t="s">
        <v>82</v>
      </c>
      <c r="E1" s="5" t="s">
        <v>91</v>
      </c>
      <c r="F1" s="5" t="s">
        <v>83</v>
      </c>
      <c r="G1" s="5" t="s">
        <v>84</v>
      </c>
      <c r="H1" s="5" t="s">
        <v>85</v>
      </c>
      <c r="I1" s="5" t="s">
        <v>87</v>
      </c>
      <c r="J1" s="5" t="s">
        <v>86</v>
      </c>
      <c r="K1" s="5" t="s">
        <v>88</v>
      </c>
      <c r="L1" s="5" t="s">
        <v>89</v>
      </c>
      <c r="M1" s="5" t="s">
        <v>90</v>
      </c>
      <c r="N1" s="5" t="s">
        <v>92</v>
      </c>
      <c r="O1" s="5" t="s">
        <v>97</v>
      </c>
      <c r="P1" s="5" t="s">
        <v>98</v>
      </c>
      <c r="Q1" s="5" t="s">
        <v>99</v>
      </c>
    </row>
    <row r="2" spans="1:17" x14ac:dyDescent="0.2">
      <c r="A2" t="s">
        <v>0</v>
      </c>
      <c r="B2" s="6">
        <v>68.288710690000002</v>
      </c>
      <c r="C2" s="6">
        <v>86.255924170616098</v>
      </c>
      <c r="D2" s="6">
        <v>51.948051948051898</v>
      </c>
      <c r="E2" s="6">
        <v>10.50620821</v>
      </c>
      <c r="F2" s="6">
        <v>19.17769642</v>
      </c>
      <c r="G2" s="6">
        <v>23.16051753</v>
      </c>
      <c r="H2" s="6">
        <v>6.2807174320000003</v>
      </c>
      <c r="I2" s="6">
        <v>89.072572919999999</v>
      </c>
      <c r="J2" s="6">
        <v>2.8020680410000001</v>
      </c>
      <c r="K2" s="6">
        <v>0.236165188</v>
      </c>
      <c r="L2" s="9">
        <v>41.7463155947462</v>
      </c>
      <c r="M2" s="9">
        <v>20.657334895480101</v>
      </c>
      <c r="N2" s="9">
        <v>60.985385706357498</v>
      </c>
      <c r="O2" s="6">
        <f t="shared" ref="O2:O39" si="0">MAX(H2:J2)</f>
        <v>89.072572919999999</v>
      </c>
      <c r="P2">
        <f t="shared" ref="P2:P39" si="1">MATCH(O2, H2:J2, 0)</f>
        <v>2</v>
      </c>
      <c r="Q2" t="str">
        <f t="shared" ref="Q2:Q39" si="2">IF(P2=1, "White", "Black")</f>
        <v>Black</v>
      </c>
    </row>
    <row r="3" spans="1:17" x14ac:dyDescent="0.2">
      <c r="A3" t="s">
        <v>1</v>
      </c>
      <c r="B3" s="6">
        <v>73.138086229999999</v>
      </c>
      <c r="C3" s="6">
        <v>92.753623188405797</v>
      </c>
      <c r="D3" s="6">
        <v>58.7570621468927</v>
      </c>
      <c r="E3" s="6">
        <v>6.4766839379999999</v>
      </c>
      <c r="F3" s="6">
        <v>8.8225078149999998</v>
      </c>
      <c r="G3" s="6">
        <v>37.429743780000003</v>
      </c>
      <c r="H3" s="6">
        <v>16.898778499999999</v>
      </c>
      <c r="I3" s="6">
        <v>77.989574419999997</v>
      </c>
      <c r="J3" s="6">
        <v>1.2137244220000001</v>
      </c>
      <c r="K3" s="6">
        <v>0.53683964829999997</v>
      </c>
      <c r="L3" s="9">
        <v>33.349641226353597</v>
      </c>
      <c r="M3" s="9">
        <v>12.3124592302674</v>
      </c>
      <c r="N3" s="9">
        <v>42.400521852576603</v>
      </c>
      <c r="O3" s="6">
        <f t="shared" si="0"/>
        <v>77.989574419999997</v>
      </c>
      <c r="P3">
        <f t="shared" si="1"/>
        <v>2</v>
      </c>
      <c r="Q3" t="str">
        <f t="shared" si="2"/>
        <v>Black</v>
      </c>
    </row>
    <row r="4" spans="1:17" x14ac:dyDescent="0.2">
      <c r="A4" t="s">
        <v>2</v>
      </c>
      <c r="B4" s="6">
        <v>70.068773609999994</v>
      </c>
      <c r="C4" s="6">
        <v>83.838383838383805</v>
      </c>
      <c r="D4" s="6">
        <v>63.157894736842103</v>
      </c>
      <c r="E4" s="6">
        <v>7.6117982870000001</v>
      </c>
      <c r="F4" s="6">
        <v>22.525597269999999</v>
      </c>
      <c r="G4" s="6">
        <v>30.05143477</v>
      </c>
      <c r="H4" s="6">
        <v>10.83146584</v>
      </c>
      <c r="I4" s="6">
        <v>83.997012010000006</v>
      </c>
      <c r="J4" s="6">
        <v>1.614664138</v>
      </c>
      <c r="K4" s="6">
        <v>1.361834167</v>
      </c>
      <c r="L4" s="9">
        <v>38.011024345429497</v>
      </c>
      <c r="M4" s="9">
        <v>15.215893431327499</v>
      </c>
      <c r="N4" s="9">
        <v>60.863573725309998</v>
      </c>
      <c r="O4" s="6">
        <f t="shared" si="0"/>
        <v>83.997012010000006</v>
      </c>
      <c r="P4">
        <f t="shared" si="1"/>
        <v>2</v>
      </c>
      <c r="Q4" t="str">
        <f t="shared" si="2"/>
        <v>Black</v>
      </c>
    </row>
    <row r="5" spans="1:17" x14ac:dyDescent="0.2">
      <c r="A5" t="s">
        <v>5</v>
      </c>
      <c r="B5" s="6">
        <v>71.840652770000005</v>
      </c>
      <c r="C5" s="6">
        <v>88.808664259927795</v>
      </c>
      <c r="D5" s="6">
        <v>56.603773584905703</v>
      </c>
      <c r="E5" s="6">
        <v>13.01921885</v>
      </c>
      <c r="F5" s="6">
        <v>10.876412820000001</v>
      </c>
      <c r="G5" s="6">
        <v>31.852972309999998</v>
      </c>
      <c r="H5" s="6">
        <v>9.8765432099999995</v>
      </c>
      <c r="I5" s="6">
        <v>83.596137389999996</v>
      </c>
      <c r="J5" s="6">
        <v>3.1006804379999999</v>
      </c>
      <c r="K5" s="6">
        <v>0.1263089272</v>
      </c>
      <c r="L5" s="9">
        <v>38.587256441821999</v>
      </c>
      <c r="M5" s="9">
        <v>14.5179776711805</v>
      </c>
      <c r="N5" s="9">
        <v>66.731757014899998</v>
      </c>
      <c r="O5" s="6">
        <f t="shared" si="0"/>
        <v>83.596137389999996</v>
      </c>
      <c r="P5">
        <f t="shared" si="1"/>
        <v>2</v>
      </c>
      <c r="Q5" t="str">
        <f t="shared" si="2"/>
        <v>Black</v>
      </c>
    </row>
    <row r="6" spans="1:17" x14ac:dyDescent="0.2">
      <c r="A6" t="s">
        <v>6</v>
      </c>
      <c r="B6" s="6">
        <v>70.296555280000007</v>
      </c>
      <c r="C6" s="6">
        <v>84.615384615384599</v>
      </c>
      <c r="D6" s="6">
        <v>52.469135802469097</v>
      </c>
      <c r="E6" s="6">
        <v>11.523687580000001</v>
      </c>
      <c r="F6" s="6">
        <v>37.76</v>
      </c>
      <c r="G6" s="6">
        <v>26.32291069</v>
      </c>
      <c r="H6" s="6">
        <v>4.8084759579999998</v>
      </c>
      <c r="I6" s="6">
        <v>88.39212947</v>
      </c>
      <c r="J6" s="6">
        <v>4.0516940269999999</v>
      </c>
      <c r="K6" s="6">
        <v>0.2910699732</v>
      </c>
      <c r="L6" s="9">
        <v>46.208241892221402</v>
      </c>
      <c r="M6" s="9">
        <v>20.848573518654</v>
      </c>
      <c r="N6" s="9">
        <v>78.639356254571993</v>
      </c>
      <c r="O6" s="6">
        <f t="shared" si="0"/>
        <v>88.39212947</v>
      </c>
      <c r="P6">
        <f t="shared" si="1"/>
        <v>2</v>
      </c>
      <c r="Q6" t="str">
        <f t="shared" si="2"/>
        <v>Black</v>
      </c>
    </row>
    <row r="7" spans="1:17" x14ac:dyDescent="0.2">
      <c r="A7" t="s">
        <v>7</v>
      </c>
      <c r="B7" s="6">
        <v>74.05202405</v>
      </c>
      <c r="C7" s="6">
        <v>82.474226804123703</v>
      </c>
      <c r="D7" s="6">
        <v>58.1967213114754</v>
      </c>
      <c r="E7" s="6">
        <v>14.76793249</v>
      </c>
      <c r="F7" s="6">
        <v>7.5955997899999996</v>
      </c>
      <c r="G7" s="6">
        <v>53.281907609999998</v>
      </c>
      <c r="H7" s="6">
        <v>22.183344999999999</v>
      </c>
      <c r="I7" s="6">
        <v>67.098203870000006</v>
      </c>
      <c r="J7" s="6">
        <v>6.4963844179999999</v>
      </c>
      <c r="K7" s="6">
        <v>0.20993701889999999</v>
      </c>
      <c r="L7" s="9">
        <v>27.333677153171699</v>
      </c>
      <c r="M7" s="9">
        <v>8.1227436823104693</v>
      </c>
      <c r="N7" s="9">
        <v>47.318205260443499</v>
      </c>
      <c r="O7" s="6">
        <f t="shared" si="0"/>
        <v>67.098203870000006</v>
      </c>
      <c r="P7">
        <f t="shared" si="1"/>
        <v>2</v>
      </c>
      <c r="Q7" t="str">
        <f t="shared" si="2"/>
        <v>Black</v>
      </c>
    </row>
    <row r="8" spans="1:17" x14ac:dyDescent="0.2">
      <c r="A8" t="s">
        <v>8</v>
      </c>
      <c r="B8" s="6">
        <v>70.606557499999994</v>
      </c>
      <c r="C8" s="6">
        <v>90.625</v>
      </c>
      <c r="D8" s="6">
        <v>50.769230769230802</v>
      </c>
      <c r="E8" s="6">
        <v>11.06500692</v>
      </c>
      <c r="F8" s="6">
        <v>23.884758359999999</v>
      </c>
      <c r="G8" s="6">
        <v>69.057976969999999</v>
      </c>
      <c r="H8" s="6">
        <v>19.007453900000002</v>
      </c>
      <c r="I8" s="6">
        <v>56.492742249999999</v>
      </c>
      <c r="J8" s="6">
        <v>18.948607299999999</v>
      </c>
      <c r="K8" s="6">
        <v>0.90231463320000005</v>
      </c>
      <c r="L8" s="9">
        <v>38.877414651925598</v>
      </c>
      <c r="M8" s="9">
        <v>14.093062811323</v>
      </c>
      <c r="N8" s="9">
        <v>67.428016036933499</v>
      </c>
      <c r="O8" s="6">
        <f t="shared" si="0"/>
        <v>56.492742249999999</v>
      </c>
      <c r="P8">
        <f t="shared" si="1"/>
        <v>2</v>
      </c>
      <c r="Q8" t="str">
        <f t="shared" si="2"/>
        <v>Black</v>
      </c>
    </row>
    <row r="9" spans="1:17" x14ac:dyDescent="0.2">
      <c r="A9" t="s">
        <v>9</v>
      </c>
      <c r="B9" s="6">
        <v>67.417558290000002</v>
      </c>
      <c r="C9" s="6">
        <v>78.899082568807302</v>
      </c>
      <c r="D9" s="6">
        <v>52.238805970149301</v>
      </c>
      <c r="E9" s="6">
        <v>23.041474650000001</v>
      </c>
      <c r="F9" s="6">
        <v>19.2</v>
      </c>
      <c r="G9" s="6">
        <v>21.806744510000001</v>
      </c>
      <c r="H9" s="6">
        <v>4.1284403669999996</v>
      </c>
      <c r="I9" s="6">
        <v>90.813926140000007</v>
      </c>
      <c r="J9" s="6">
        <v>3.399200188</v>
      </c>
      <c r="K9" s="6">
        <v>1.1173841449999999</v>
      </c>
      <c r="L9" s="9">
        <v>41.421916143406897</v>
      </c>
      <c r="M9" s="9">
        <v>25.116467490378799</v>
      </c>
      <c r="N9" s="9">
        <v>61.778407940044502</v>
      </c>
      <c r="O9" s="6">
        <f t="shared" si="0"/>
        <v>90.813926140000007</v>
      </c>
      <c r="P9">
        <f t="shared" si="1"/>
        <v>2</v>
      </c>
      <c r="Q9" t="str">
        <f t="shared" si="2"/>
        <v>Black</v>
      </c>
    </row>
    <row r="10" spans="1:17" x14ac:dyDescent="0.2">
      <c r="A10" t="s">
        <v>11</v>
      </c>
      <c r="B10" s="6">
        <v>75.462336750000006</v>
      </c>
      <c r="C10" s="6">
        <v>87.719298245613999</v>
      </c>
      <c r="D10" s="6">
        <v>55.769230769230802</v>
      </c>
      <c r="E10" s="6">
        <v>13.15789474</v>
      </c>
      <c r="F10" s="6">
        <v>6.1459667089999996</v>
      </c>
      <c r="G10" s="6">
        <v>28.217893839999999</v>
      </c>
      <c r="H10" s="6">
        <v>6.6973415129999996</v>
      </c>
      <c r="I10" s="6">
        <v>85.122699389999994</v>
      </c>
      <c r="J10" s="6">
        <v>0.86912065439999997</v>
      </c>
      <c r="K10" s="6">
        <v>0.5623721881</v>
      </c>
      <c r="L10" s="9">
        <v>20.4828090709583</v>
      </c>
      <c r="M10" s="9">
        <v>5.8522311631309396</v>
      </c>
      <c r="N10" s="9">
        <v>45.354791514264797</v>
      </c>
      <c r="O10" s="6">
        <f t="shared" si="0"/>
        <v>85.122699389999994</v>
      </c>
      <c r="P10">
        <f t="shared" si="1"/>
        <v>2</v>
      </c>
      <c r="Q10" t="str">
        <f t="shared" si="2"/>
        <v>Black</v>
      </c>
    </row>
    <row r="11" spans="1:17" x14ac:dyDescent="0.2">
      <c r="A11" t="s">
        <v>12</v>
      </c>
      <c r="B11" s="6">
        <v>71.959725370000001</v>
      </c>
      <c r="C11" s="6">
        <v>82.417582417582395</v>
      </c>
      <c r="D11" s="6">
        <v>56.043956043956001</v>
      </c>
      <c r="E11" s="6">
        <v>6.896551724</v>
      </c>
      <c r="F11" s="6">
        <v>14.70588235</v>
      </c>
      <c r="G11" s="6">
        <v>13.94487769</v>
      </c>
      <c r="H11" s="6">
        <v>2.2968775539999999</v>
      </c>
      <c r="I11" s="6">
        <v>93.820500249999995</v>
      </c>
      <c r="J11" s="6">
        <v>2.0353114269999999</v>
      </c>
      <c r="K11" s="6">
        <v>0.48226254699999999</v>
      </c>
      <c r="L11" s="9">
        <v>33.429492618360797</v>
      </c>
      <c r="M11" s="9">
        <v>14.2541998981843</v>
      </c>
      <c r="N11" s="9">
        <v>52.010860342779502</v>
      </c>
      <c r="O11" s="6">
        <f t="shared" si="0"/>
        <v>93.820500249999995</v>
      </c>
      <c r="P11">
        <f t="shared" si="1"/>
        <v>2</v>
      </c>
      <c r="Q11" t="str">
        <f t="shared" si="2"/>
        <v>Black</v>
      </c>
    </row>
    <row r="12" spans="1:17" x14ac:dyDescent="0.2">
      <c r="A12" t="s">
        <v>13</v>
      </c>
      <c r="B12" s="6">
        <v>63.1591764</v>
      </c>
      <c r="C12" s="6">
        <v>90.540540540540505</v>
      </c>
      <c r="D12" s="6">
        <v>64</v>
      </c>
      <c r="E12" s="6">
        <v>14.96259352</v>
      </c>
      <c r="F12" s="6">
        <v>3.7444933919999999</v>
      </c>
      <c r="G12" s="6">
        <v>71.948819959999994</v>
      </c>
      <c r="H12" s="6">
        <v>35.810722239999997</v>
      </c>
      <c r="I12" s="6">
        <v>37.737580289999997</v>
      </c>
      <c r="J12" s="6">
        <v>7.8385109450000003</v>
      </c>
      <c r="K12" s="6">
        <v>2.4642810329999998</v>
      </c>
      <c r="L12" s="9">
        <v>202.60626745268399</v>
      </c>
      <c r="M12" s="9">
        <v>93.856655290102395</v>
      </c>
      <c r="N12" s="9">
        <v>81.290722928948099</v>
      </c>
      <c r="O12" s="6">
        <f t="shared" si="0"/>
        <v>37.737580289999997</v>
      </c>
      <c r="P12">
        <f t="shared" si="1"/>
        <v>2</v>
      </c>
      <c r="Q12" t="str">
        <f t="shared" si="2"/>
        <v>Black</v>
      </c>
    </row>
    <row r="13" spans="1:17" x14ac:dyDescent="0.2">
      <c r="A13" t="s">
        <v>14</v>
      </c>
      <c r="B13" s="6">
        <v>70.634622149999998</v>
      </c>
      <c r="C13" s="6">
        <v>87.356321839080493</v>
      </c>
      <c r="D13" s="6">
        <v>55.140186915887803</v>
      </c>
      <c r="E13" s="6">
        <v>8.6393088549999995</v>
      </c>
      <c r="F13" s="6">
        <v>10.40164779</v>
      </c>
      <c r="G13" s="6">
        <v>7.4266784540000002</v>
      </c>
      <c r="H13" s="6">
        <v>0.22354694489999999</v>
      </c>
      <c r="I13" s="6">
        <v>96.870342769999993</v>
      </c>
      <c r="J13" s="6">
        <v>1.7759562840000001</v>
      </c>
      <c r="K13" s="6">
        <v>0.2980625931</v>
      </c>
      <c r="L13" s="9">
        <v>28.9873417721519</v>
      </c>
      <c r="M13" s="9">
        <v>11.8987341772152</v>
      </c>
      <c r="N13" s="9">
        <v>44.303797468354396</v>
      </c>
      <c r="O13" s="6">
        <f t="shared" si="0"/>
        <v>96.870342769999993</v>
      </c>
      <c r="P13">
        <f t="shared" si="1"/>
        <v>2</v>
      </c>
      <c r="Q13" t="str">
        <f t="shared" si="2"/>
        <v>Black</v>
      </c>
    </row>
    <row r="14" spans="1:17" x14ac:dyDescent="0.2">
      <c r="A14" t="s">
        <v>16</v>
      </c>
      <c r="B14" s="6">
        <v>71.877570700000007</v>
      </c>
      <c r="C14" s="6">
        <v>88.235294117647101</v>
      </c>
      <c r="D14" s="6">
        <v>51.879699248120303</v>
      </c>
      <c r="E14" s="6">
        <v>8.4175084180000006</v>
      </c>
      <c r="F14" s="6">
        <v>16.757246380000002</v>
      </c>
      <c r="G14" s="6">
        <v>14.94911224</v>
      </c>
      <c r="H14" s="6">
        <v>1.6936394429999999</v>
      </c>
      <c r="I14" s="6">
        <v>93.328942420000004</v>
      </c>
      <c r="J14" s="6">
        <v>1.4584117430000001</v>
      </c>
      <c r="K14" s="6">
        <v>8.4681972150000007E-2</v>
      </c>
      <c r="L14" s="9">
        <v>35.232003249060803</v>
      </c>
      <c r="M14" s="9">
        <v>15.839171489491299</v>
      </c>
      <c r="N14" s="9">
        <v>56.655498020103501</v>
      </c>
      <c r="O14" s="6">
        <f t="shared" si="0"/>
        <v>93.328942420000004</v>
      </c>
      <c r="P14">
        <f t="shared" si="1"/>
        <v>2</v>
      </c>
      <c r="Q14" t="str">
        <f t="shared" si="2"/>
        <v>Black</v>
      </c>
    </row>
    <row r="15" spans="1:17" x14ac:dyDescent="0.2">
      <c r="A15" t="s">
        <v>17</v>
      </c>
      <c r="B15" s="6">
        <v>76.748611560000001</v>
      </c>
      <c r="C15" s="6">
        <v>90.196078431372598</v>
      </c>
      <c r="D15" s="6">
        <v>48.039215686274503</v>
      </c>
      <c r="E15" s="6">
        <v>4.9115913559999997</v>
      </c>
      <c r="F15" s="6">
        <v>16.9470405</v>
      </c>
      <c r="G15" s="6">
        <v>50.379957089999998</v>
      </c>
      <c r="H15" s="6">
        <v>29.7926118</v>
      </c>
      <c r="I15" s="6">
        <v>64.938431629999997</v>
      </c>
      <c r="J15" s="6">
        <v>3.0330524950000002</v>
      </c>
      <c r="K15" s="6">
        <v>0.36941023979999998</v>
      </c>
      <c r="L15" s="9">
        <v>40.364757945554501</v>
      </c>
      <c r="M15" s="9">
        <v>16.9639265120021</v>
      </c>
      <c r="N15" s="9">
        <v>47.673327075231299</v>
      </c>
      <c r="O15" s="6">
        <f t="shared" si="0"/>
        <v>64.938431629999997</v>
      </c>
      <c r="P15">
        <f t="shared" si="1"/>
        <v>2</v>
      </c>
      <c r="Q15" t="str">
        <f t="shared" si="2"/>
        <v>Black</v>
      </c>
    </row>
    <row r="16" spans="1:17" x14ac:dyDescent="0.2">
      <c r="A16" t="s">
        <v>19</v>
      </c>
      <c r="B16" s="6">
        <v>72.224587639999996</v>
      </c>
      <c r="C16" s="6">
        <v>85.840707964601805</v>
      </c>
      <c r="D16" s="6">
        <v>57.142857142857103</v>
      </c>
      <c r="E16" s="6">
        <v>8.9955022489999994</v>
      </c>
      <c r="F16" s="6">
        <v>20.5</v>
      </c>
      <c r="G16" s="6">
        <v>23.752679109999999</v>
      </c>
      <c r="H16" s="6">
        <v>6.1674427439999997</v>
      </c>
      <c r="I16" s="6">
        <v>88.738952769999997</v>
      </c>
      <c r="J16" s="6">
        <v>2.8318920460000001</v>
      </c>
      <c r="K16" s="6">
        <v>9.5029934430000004E-2</v>
      </c>
      <c r="L16" s="9">
        <v>27.993633554910598</v>
      </c>
      <c r="M16" s="9">
        <v>13.481883718752901</v>
      </c>
      <c r="N16" s="9">
        <v>45.594981743282403</v>
      </c>
      <c r="O16" s="6">
        <f t="shared" si="0"/>
        <v>88.738952769999997</v>
      </c>
      <c r="P16">
        <f t="shared" si="1"/>
        <v>2</v>
      </c>
      <c r="Q16" t="str">
        <f t="shared" si="2"/>
        <v>Black</v>
      </c>
    </row>
    <row r="17" spans="1:17" x14ac:dyDescent="0.2">
      <c r="A17" t="s">
        <v>20</v>
      </c>
      <c r="B17" s="6">
        <v>69.350750239999996</v>
      </c>
      <c r="C17" s="6">
        <v>89.772727272727295</v>
      </c>
      <c r="D17" s="6">
        <v>49.640287769784202</v>
      </c>
      <c r="E17" s="6">
        <v>7.5471698109999998</v>
      </c>
      <c r="F17" s="6">
        <v>17.416715369999999</v>
      </c>
      <c r="G17" s="6">
        <v>14.510913650000001</v>
      </c>
      <c r="H17" s="6">
        <v>1.2612014600000001</v>
      </c>
      <c r="I17" s="6">
        <v>93.660803189999996</v>
      </c>
      <c r="J17" s="6">
        <v>1.648412435</v>
      </c>
      <c r="K17" s="6">
        <v>0.1327580485</v>
      </c>
      <c r="L17" s="9">
        <v>54.0656511478224</v>
      </c>
      <c r="M17" s="9">
        <v>30.2510190946149</v>
      </c>
      <c r="N17" s="9">
        <v>60.502038189229701</v>
      </c>
      <c r="O17" s="6">
        <f t="shared" si="0"/>
        <v>93.660803189999996</v>
      </c>
      <c r="P17">
        <f t="shared" si="1"/>
        <v>2</v>
      </c>
      <c r="Q17" t="str">
        <f t="shared" si="2"/>
        <v>Black</v>
      </c>
    </row>
    <row r="18" spans="1:17" x14ac:dyDescent="0.2">
      <c r="A18" t="s">
        <v>22</v>
      </c>
      <c r="B18" s="6">
        <v>68.529379149999997</v>
      </c>
      <c r="C18" s="6">
        <v>87.323943661971796</v>
      </c>
      <c r="D18" s="6">
        <v>49.621212121212103</v>
      </c>
      <c r="E18" s="6">
        <v>12.924071079999999</v>
      </c>
      <c r="F18" s="6">
        <v>26.432129509999999</v>
      </c>
      <c r="G18" s="6">
        <v>6.1999934550000004</v>
      </c>
      <c r="H18" s="6">
        <v>1.0696156640000001</v>
      </c>
      <c r="I18" s="6">
        <v>97.316896299999996</v>
      </c>
      <c r="J18" s="6">
        <v>0.58617355569999996</v>
      </c>
      <c r="K18" s="6">
        <v>0.1692047377</v>
      </c>
      <c r="L18" s="9">
        <v>43.460200425775</v>
      </c>
      <c r="M18" s="9">
        <v>25.079183758242898</v>
      </c>
      <c r="N18" s="9">
        <v>56.908458383093603</v>
      </c>
      <c r="O18" s="6">
        <f t="shared" si="0"/>
        <v>97.316896299999996</v>
      </c>
      <c r="P18">
        <f t="shared" si="1"/>
        <v>2</v>
      </c>
      <c r="Q18" t="str">
        <f t="shared" si="2"/>
        <v>Black</v>
      </c>
    </row>
    <row r="19" spans="1:17" x14ac:dyDescent="0.2">
      <c r="A19" t="s">
        <v>23</v>
      </c>
      <c r="B19" s="6">
        <v>67.720185450000002</v>
      </c>
      <c r="C19" s="6">
        <v>78.350515463917503</v>
      </c>
      <c r="D19" s="6">
        <v>50</v>
      </c>
      <c r="E19" s="6">
        <v>11.66666667</v>
      </c>
      <c r="F19" s="6">
        <v>25.545996030000001</v>
      </c>
      <c r="G19" s="6">
        <v>11.30589432</v>
      </c>
      <c r="H19" s="6">
        <v>3.9273310179999998</v>
      </c>
      <c r="I19" s="6">
        <v>94.068928670000005</v>
      </c>
      <c r="J19" s="6">
        <v>0.96179535130000005</v>
      </c>
      <c r="K19" s="6">
        <v>0.38738979429999998</v>
      </c>
      <c r="L19" s="9">
        <v>41.6666666666667</v>
      </c>
      <c r="M19" s="9">
        <v>27.492668621700901</v>
      </c>
      <c r="N19" s="9">
        <v>70.869990224828896</v>
      </c>
      <c r="O19" s="6">
        <f t="shared" si="0"/>
        <v>94.068928670000005</v>
      </c>
      <c r="P19">
        <f t="shared" si="1"/>
        <v>2</v>
      </c>
      <c r="Q19" t="str">
        <f t="shared" si="2"/>
        <v>Black</v>
      </c>
    </row>
    <row r="20" spans="1:17" x14ac:dyDescent="0.2">
      <c r="A20" t="s">
        <v>24</v>
      </c>
      <c r="B20" s="6">
        <v>73.683322860000004</v>
      </c>
      <c r="C20" s="6">
        <v>88.8888888888889</v>
      </c>
      <c r="D20" s="6">
        <v>65.822784810126606</v>
      </c>
      <c r="E20" s="6">
        <v>10.174418599999999</v>
      </c>
      <c r="F20" s="6">
        <v>6.0350218890000003</v>
      </c>
      <c r="G20" s="6">
        <v>54.248753749999999</v>
      </c>
      <c r="H20" s="6">
        <v>33.927050260000001</v>
      </c>
      <c r="I20" s="6">
        <v>58.878649420000002</v>
      </c>
      <c r="J20" s="6">
        <v>1.9282893210000001</v>
      </c>
      <c r="K20" s="6">
        <v>0.51885696579999996</v>
      </c>
      <c r="L20" s="9">
        <v>27.6111367481926</v>
      </c>
      <c r="M20" s="9">
        <v>12.2288878634056</v>
      </c>
      <c r="N20" s="9">
        <v>46.531302876480503</v>
      </c>
      <c r="O20" s="6">
        <f t="shared" si="0"/>
        <v>58.878649420000002</v>
      </c>
      <c r="P20">
        <f t="shared" si="1"/>
        <v>2</v>
      </c>
      <c r="Q20" t="str">
        <f t="shared" si="2"/>
        <v>Black</v>
      </c>
    </row>
    <row r="21" spans="1:17" x14ac:dyDescent="0.2">
      <c r="A21" t="s">
        <v>25</v>
      </c>
      <c r="B21" s="6">
        <v>71.879150940000002</v>
      </c>
      <c r="C21" s="6">
        <v>87.755102040816297</v>
      </c>
      <c r="D21" s="6">
        <v>57.831325301204799</v>
      </c>
      <c r="E21" s="6">
        <v>11.49425287</v>
      </c>
      <c r="F21" s="6">
        <v>25.454545450000001</v>
      </c>
      <c r="G21" s="6">
        <v>60.821447480000003</v>
      </c>
      <c r="H21" s="6">
        <v>31.079630819999998</v>
      </c>
      <c r="I21" s="6">
        <v>56.020605279999998</v>
      </c>
      <c r="J21" s="6">
        <v>8.1777205409999993</v>
      </c>
      <c r="K21" s="6">
        <v>0.83708950419999995</v>
      </c>
      <c r="L21" s="9">
        <v>86.9243573145922</v>
      </c>
      <c r="M21" s="9">
        <v>34.399852043647101</v>
      </c>
      <c r="N21" s="9">
        <v>66.950249676345393</v>
      </c>
      <c r="O21" s="6">
        <f t="shared" si="0"/>
        <v>56.020605279999998</v>
      </c>
      <c r="P21">
        <f t="shared" si="1"/>
        <v>2</v>
      </c>
      <c r="Q21" t="str">
        <f t="shared" si="2"/>
        <v>Black</v>
      </c>
    </row>
    <row r="22" spans="1:17" x14ac:dyDescent="0.2">
      <c r="A22" t="s">
        <v>26</v>
      </c>
      <c r="B22" s="6">
        <v>75.220091609999997</v>
      </c>
      <c r="C22" s="6">
        <v>90.547263681592</v>
      </c>
      <c r="D22" s="6">
        <v>57.964601769911503</v>
      </c>
      <c r="E22" s="6">
        <v>9.2506938020000007</v>
      </c>
      <c r="F22" s="6">
        <v>5.7088227260000002</v>
      </c>
      <c r="G22" s="6">
        <v>54.235885770000003</v>
      </c>
      <c r="H22" s="6">
        <v>36.618500679999997</v>
      </c>
      <c r="I22" s="6">
        <v>57.521304190000002</v>
      </c>
      <c r="J22" s="6">
        <v>3.174015067</v>
      </c>
      <c r="K22" s="6">
        <v>0</v>
      </c>
      <c r="L22" s="9">
        <v>25.773501989429299</v>
      </c>
      <c r="M22" s="9">
        <v>9.9174535304946794</v>
      </c>
      <c r="N22" s="9">
        <v>46.855513985390999</v>
      </c>
      <c r="O22" s="6">
        <f t="shared" si="0"/>
        <v>57.521304190000002</v>
      </c>
      <c r="P22">
        <f t="shared" si="1"/>
        <v>2</v>
      </c>
      <c r="Q22" t="str">
        <f t="shared" si="2"/>
        <v>Black</v>
      </c>
    </row>
    <row r="23" spans="1:17" x14ac:dyDescent="0.2">
      <c r="A23" t="s">
        <v>28</v>
      </c>
      <c r="B23" s="6">
        <v>74.739491299999997</v>
      </c>
      <c r="C23" s="6">
        <v>90.322580645161295</v>
      </c>
      <c r="D23" s="6">
        <v>52.173913043478301</v>
      </c>
      <c r="E23" s="6">
        <v>17.30769231</v>
      </c>
      <c r="F23" s="6">
        <v>13.32125057</v>
      </c>
      <c r="G23" s="6">
        <v>14.17908667</v>
      </c>
      <c r="H23" s="6">
        <v>3.6554214749999998</v>
      </c>
      <c r="I23" s="6">
        <v>92.521800409999997</v>
      </c>
      <c r="J23" s="6">
        <v>1.4885933229999999</v>
      </c>
      <c r="K23" s="6">
        <v>0.3699462697</v>
      </c>
      <c r="L23" s="9">
        <v>33.845304883656802</v>
      </c>
      <c r="M23" s="9">
        <v>10.8525705876943</v>
      </c>
      <c r="N23" s="9">
        <v>46.077439529108801</v>
      </c>
      <c r="O23" s="6">
        <f t="shared" si="0"/>
        <v>92.521800409999997</v>
      </c>
      <c r="P23">
        <f t="shared" si="1"/>
        <v>2</v>
      </c>
      <c r="Q23" t="str">
        <f t="shared" si="2"/>
        <v>Black</v>
      </c>
    </row>
    <row r="24" spans="1:17" x14ac:dyDescent="0.2">
      <c r="A24" t="s">
        <v>30</v>
      </c>
      <c r="B24" s="6">
        <v>74.693887140000001</v>
      </c>
      <c r="C24" s="6">
        <v>87.121212121212096</v>
      </c>
      <c r="D24" s="6">
        <v>61.9402985074627</v>
      </c>
      <c r="E24" s="6">
        <v>9.2879256970000004</v>
      </c>
      <c r="F24" s="6">
        <v>6.004213483</v>
      </c>
      <c r="G24" s="6">
        <v>57.288531390000003</v>
      </c>
      <c r="H24" s="6">
        <v>34.280813530000003</v>
      </c>
      <c r="I24" s="6">
        <v>56.685452910000002</v>
      </c>
      <c r="J24" s="6">
        <v>3.8879359629999999</v>
      </c>
      <c r="K24" s="6">
        <v>2.3196928859999999</v>
      </c>
      <c r="L24" s="9">
        <v>25.910535321437301</v>
      </c>
      <c r="M24" s="9">
        <v>7.4961297156359503</v>
      </c>
      <c r="N24" s="9">
        <v>44.243461256416502</v>
      </c>
      <c r="O24" s="6">
        <f t="shared" si="0"/>
        <v>56.685452910000002</v>
      </c>
      <c r="P24">
        <f t="shared" si="1"/>
        <v>2</v>
      </c>
      <c r="Q24" t="str">
        <f t="shared" si="2"/>
        <v>Black</v>
      </c>
    </row>
    <row r="25" spans="1:17" x14ac:dyDescent="0.2">
      <c r="A25" t="s">
        <v>31</v>
      </c>
      <c r="B25" s="6">
        <v>74.039976330000002</v>
      </c>
      <c r="C25" s="6">
        <v>84.662576687116598</v>
      </c>
      <c r="D25" s="6">
        <v>54.970760233918099</v>
      </c>
      <c r="E25" s="6">
        <v>10.843373489999999</v>
      </c>
      <c r="F25" s="6">
        <v>8.7287104620000004</v>
      </c>
      <c r="G25" s="6">
        <v>26.931555299999999</v>
      </c>
      <c r="H25" s="6">
        <v>6.9259354179999999</v>
      </c>
      <c r="I25" s="6">
        <v>86.564582270000002</v>
      </c>
      <c r="J25" s="6">
        <v>1.723475141</v>
      </c>
      <c r="K25" s="6">
        <v>1.595335725</v>
      </c>
      <c r="L25" s="9">
        <v>22.336881980275599</v>
      </c>
      <c r="M25" s="9">
        <v>8.8171902553719494</v>
      </c>
      <c r="N25" s="9">
        <v>45.392201685063</v>
      </c>
      <c r="O25" s="6">
        <f t="shared" si="0"/>
        <v>86.564582270000002</v>
      </c>
      <c r="P25">
        <f t="shared" si="1"/>
        <v>2</v>
      </c>
      <c r="Q25" t="str">
        <f t="shared" si="2"/>
        <v>Black</v>
      </c>
    </row>
    <row r="26" spans="1:17" x14ac:dyDescent="0.2">
      <c r="A26" t="s">
        <v>32</v>
      </c>
      <c r="B26" s="6">
        <v>68.397149420000005</v>
      </c>
      <c r="C26" s="6">
        <v>82.300884955752196</v>
      </c>
      <c r="D26" s="6">
        <v>50.2923976608187</v>
      </c>
      <c r="E26" s="6">
        <v>7.5414781299999998</v>
      </c>
      <c r="F26" s="6">
        <v>34.449760769999997</v>
      </c>
      <c r="G26" s="6">
        <v>31.68228701</v>
      </c>
      <c r="H26" s="6">
        <v>2.962179318</v>
      </c>
      <c r="I26" s="6">
        <v>86.101560430000006</v>
      </c>
      <c r="J26" s="6">
        <v>8.7278497749999993</v>
      </c>
      <c r="K26" s="6">
        <v>1.864586088</v>
      </c>
      <c r="L26" s="9">
        <v>63.230947179025797</v>
      </c>
      <c r="M26" s="9">
        <v>28.274000771109101</v>
      </c>
      <c r="N26" s="9">
        <v>76.082765711348102</v>
      </c>
      <c r="O26" s="6">
        <f t="shared" si="0"/>
        <v>86.101560430000006</v>
      </c>
      <c r="P26">
        <f t="shared" si="1"/>
        <v>2</v>
      </c>
      <c r="Q26" t="str">
        <f t="shared" si="2"/>
        <v>Black</v>
      </c>
    </row>
    <row r="27" spans="1:17" x14ac:dyDescent="0.2">
      <c r="A27" t="s">
        <v>35</v>
      </c>
      <c r="B27" s="6">
        <v>68.134778209999993</v>
      </c>
      <c r="C27" s="6">
        <v>81.132075471698101</v>
      </c>
      <c r="D27" s="6">
        <v>51.366120218579198</v>
      </c>
      <c r="E27" s="6">
        <v>16.10305958</v>
      </c>
      <c r="F27" s="6">
        <v>23.51816444</v>
      </c>
      <c r="G27" s="6">
        <v>12.89093677</v>
      </c>
      <c r="H27" s="6">
        <v>3.7143845889999998</v>
      </c>
      <c r="I27" s="6">
        <v>93.263352170000005</v>
      </c>
      <c r="J27" s="6">
        <v>0.56523243739999995</v>
      </c>
      <c r="K27" s="6">
        <v>0.34606067600000001</v>
      </c>
      <c r="L27" s="9">
        <v>49.875311720698299</v>
      </c>
      <c r="M27" s="9">
        <v>24.9376558603491</v>
      </c>
      <c r="N27" s="9">
        <v>70.448877805486205</v>
      </c>
      <c r="O27" s="6">
        <f t="shared" si="0"/>
        <v>93.263352170000005</v>
      </c>
      <c r="P27">
        <f t="shared" si="1"/>
        <v>2</v>
      </c>
      <c r="Q27" t="str">
        <f t="shared" si="2"/>
        <v>Black</v>
      </c>
    </row>
    <row r="28" spans="1:17" x14ac:dyDescent="0.2">
      <c r="A28" t="s">
        <v>39</v>
      </c>
      <c r="B28" s="6">
        <v>74.870231869999998</v>
      </c>
      <c r="C28" s="6">
        <v>87.394957983193294</v>
      </c>
      <c r="D28" s="6">
        <v>57.615894039735103</v>
      </c>
      <c r="E28" s="6">
        <v>13.9275766</v>
      </c>
      <c r="F28" s="6">
        <v>3.5495321070000001</v>
      </c>
      <c r="G28" s="6">
        <v>36.837156409999999</v>
      </c>
      <c r="H28" s="6">
        <v>8.8911599389999996</v>
      </c>
      <c r="I28" s="6">
        <v>81.451200819999997</v>
      </c>
      <c r="J28" s="6">
        <v>4.8373360590000001</v>
      </c>
      <c r="K28" s="6">
        <v>0.99358428430000001</v>
      </c>
      <c r="L28" s="9">
        <v>23.613531214324301</v>
      </c>
      <c r="M28" s="9">
        <v>10.7552724869314</v>
      </c>
      <c r="N28" s="9">
        <v>39.055458751426997</v>
      </c>
      <c r="O28" s="6">
        <f t="shared" si="0"/>
        <v>81.451200819999997</v>
      </c>
      <c r="P28">
        <f t="shared" si="1"/>
        <v>2</v>
      </c>
      <c r="Q28" t="str">
        <f t="shared" si="2"/>
        <v>Black</v>
      </c>
    </row>
    <row r="29" spans="1:17" x14ac:dyDescent="0.2">
      <c r="A29" t="s">
        <v>40</v>
      </c>
      <c r="B29" s="6">
        <v>68.892885460000002</v>
      </c>
      <c r="C29" s="6">
        <v>83.687943262411395</v>
      </c>
      <c r="D29" s="6">
        <v>54.901960784313701</v>
      </c>
      <c r="E29" s="6">
        <v>13.089005240000001</v>
      </c>
      <c r="F29" s="6">
        <v>35.526315789999998</v>
      </c>
      <c r="G29" s="6">
        <v>27.881825429999999</v>
      </c>
      <c r="H29" s="6">
        <v>8.4901800329999997</v>
      </c>
      <c r="I29" s="6">
        <v>85.628068740000003</v>
      </c>
      <c r="J29" s="6">
        <v>1.8003273319999999</v>
      </c>
      <c r="K29" s="6">
        <v>9.2062193129999997E-2</v>
      </c>
      <c r="L29" s="9">
        <v>76.339686658018195</v>
      </c>
      <c r="M29" s="9">
        <v>37.321624588364401</v>
      </c>
      <c r="N29" s="9">
        <v>64.763995609220601</v>
      </c>
      <c r="O29" s="6">
        <f t="shared" si="0"/>
        <v>85.628068740000003</v>
      </c>
      <c r="P29">
        <f t="shared" si="1"/>
        <v>2</v>
      </c>
      <c r="Q29" t="str">
        <f t="shared" si="2"/>
        <v>Black</v>
      </c>
    </row>
    <row r="30" spans="1:17" x14ac:dyDescent="0.2">
      <c r="A30" t="s">
        <v>43</v>
      </c>
      <c r="B30" s="6">
        <v>70.16629906</v>
      </c>
      <c r="C30" s="6">
        <v>85.321100917431195</v>
      </c>
      <c r="D30" s="6">
        <v>49.640287769784202</v>
      </c>
      <c r="E30" s="6">
        <v>5.0590219220000003</v>
      </c>
      <c r="F30" s="6">
        <v>17.498597870000001</v>
      </c>
      <c r="G30" s="6">
        <v>29.13472943</v>
      </c>
      <c r="H30" s="6">
        <v>10.399917540000001</v>
      </c>
      <c r="I30" s="6">
        <v>84.766027620000003</v>
      </c>
      <c r="J30" s="6">
        <v>1.9583591010000001</v>
      </c>
      <c r="K30" s="6">
        <v>0.5978148835</v>
      </c>
      <c r="L30" s="9">
        <v>46.855606123293299</v>
      </c>
      <c r="M30" s="9">
        <v>20.2730657840298</v>
      </c>
      <c r="N30" s="9">
        <v>58.8539511791477</v>
      </c>
      <c r="O30" s="6">
        <f t="shared" si="0"/>
        <v>84.766027620000003</v>
      </c>
      <c r="P30">
        <f t="shared" si="1"/>
        <v>2</v>
      </c>
      <c r="Q30" t="str">
        <f t="shared" si="2"/>
        <v>Black</v>
      </c>
    </row>
    <row r="31" spans="1:17" x14ac:dyDescent="0.2">
      <c r="A31" t="s">
        <v>44</v>
      </c>
      <c r="B31" s="6">
        <v>67.132421030000003</v>
      </c>
      <c r="C31" s="6">
        <v>90.178571428571402</v>
      </c>
      <c r="D31" s="6">
        <v>50.955414012738899</v>
      </c>
      <c r="E31" s="6">
        <v>17.85714286</v>
      </c>
      <c r="F31" s="6">
        <v>18.21621622</v>
      </c>
      <c r="G31" s="6">
        <v>13.13491013</v>
      </c>
      <c r="H31" s="6">
        <v>3.1516538380000001</v>
      </c>
      <c r="I31" s="6">
        <v>93.623881839999996</v>
      </c>
      <c r="J31" s="6">
        <v>0.63449136679999996</v>
      </c>
      <c r="K31" s="6">
        <v>0.56168088199999999</v>
      </c>
      <c r="L31" s="9">
        <v>34.275558564658098</v>
      </c>
      <c r="M31" s="9">
        <v>19.465132024373698</v>
      </c>
      <c r="N31" s="9">
        <v>50.524712254569998</v>
      </c>
      <c r="O31" s="6">
        <f t="shared" si="0"/>
        <v>93.623881839999996</v>
      </c>
      <c r="P31">
        <f t="shared" si="1"/>
        <v>2</v>
      </c>
      <c r="Q31" t="str">
        <f t="shared" si="2"/>
        <v>Black</v>
      </c>
    </row>
    <row r="32" spans="1:17" x14ac:dyDescent="0.2">
      <c r="A32" t="s">
        <v>45</v>
      </c>
      <c r="B32" s="6">
        <v>67.184335919999995</v>
      </c>
      <c r="C32" s="6">
        <v>84.848484848484802</v>
      </c>
      <c r="D32" s="6">
        <v>53.424657534246599</v>
      </c>
      <c r="E32" s="6">
        <v>11.204481790000001</v>
      </c>
      <c r="F32" s="6">
        <v>40.632603410000002</v>
      </c>
      <c r="G32" s="6">
        <v>38.343089399999997</v>
      </c>
      <c r="H32" s="6">
        <v>17.907072370000002</v>
      </c>
      <c r="I32" s="6">
        <v>77.076480259999997</v>
      </c>
      <c r="J32" s="6">
        <v>2.2615131580000001</v>
      </c>
      <c r="K32" s="6">
        <v>0.10279605260000001</v>
      </c>
      <c r="L32" s="9">
        <v>50.530869052300403</v>
      </c>
      <c r="M32" s="9">
        <v>28.7062524577271</v>
      </c>
      <c r="N32" s="9">
        <v>69.602831301612198</v>
      </c>
      <c r="O32" s="6">
        <f t="shared" si="0"/>
        <v>77.076480259999997</v>
      </c>
      <c r="P32">
        <f t="shared" si="1"/>
        <v>2</v>
      </c>
      <c r="Q32" t="str">
        <f t="shared" si="2"/>
        <v>Black</v>
      </c>
    </row>
    <row r="33" spans="1:17" x14ac:dyDescent="0.2">
      <c r="A33" t="s">
        <v>46</v>
      </c>
      <c r="B33" s="6">
        <v>68.081463060000004</v>
      </c>
      <c r="C33" s="6">
        <v>81.283422459893004</v>
      </c>
      <c r="D33" s="6">
        <v>56.149732620320897</v>
      </c>
      <c r="E33" s="6">
        <v>8.7890625</v>
      </c>
      <c r="F33" s="6">
        <v>36.380172809999998</v>
      </c>
      <c r="G33" s="6">
        <v>10.394156860000001</v>
      </c>
      <c r="H33" s="6">
        <v>2.5291828789999999</v>
      </c>
      <c r="I33" s="6">
        <v>94.865504990000005</v>
      </c>
      <c r="J33" s="6">
        <v>0.43985789209999998</v>
      </c>
      <c r="K33" s="6">
        <v>1.0573507019999999</v>
      </c>
      <c r="L33" s="9">
        <v>37.929645542427501</v>
      </c>
      <c r="M33" s="9">
        <v>25.3759398496241</v>
      </c>
      <c r="N33" s="9">
        <v>67.937701396348004</v>
      </c>
      <c r="O33" s="6">
        <f t="shared" si="0"/>
        <v>94.865504990000005</v>
      </c>
      <c r="P33">
        <f t="shared" si="1"/>
        <v>2</v>
      </c>
      <c r="Q33" t="str">
        <f t="shared" si="2"/>
        <v>Black</v>
      </c>
    </row>
    <row r="34" spans="1:17" x14ac:dyDescent="0.2">
      <c r="A34" t="s">
        <v>49</v>
      </c>
      <c r="B34" s="6">
        <v>68.875338150000005</v>
      </c>
      <c r="C34" s="6">
        <v>87.837837837837796</v>
      </c>
      <c r="D34" s="6">
        <v>47.524752475247503</v>
      </c>
      <c r="E34" s="6">
        <v>12.793176969999999</v>
      </c>
      <c r="F34" s="6">
        <v>29.756915339999999</v>
      </c>
      <c r="G34" s="6">
        <v>22.375123760000001</v>
      </c>
      <c r="H34" s="6">
        <v>3.678929766</v>
      </c>
      <c r="I34" s="6">
        <v>89.974518239999995</v>
      </c>
      <c r="J34" s="6">
        <v>2.802994107</v>
      </c>
      <c r="K34" s="6">
        <v>0.73260073260000003</v>
      </c>
      <c r="L34" s="9">
        <v>24.239686841312899</v>
      </c>
      <c r="M34" s="9">
        <v>16.4859981933153</v>
      </c>
      <c r="N34" s="9">
        <v>55.329719963866303</v>
      </c>
      <c r="O34" s="6">
        <f t="shared" si="0"/>
        <v>89.974518239999995</v>
      </c>
      <c r="P34">
        <f t="shared" si="1"/>
        <v>2</v>
      </c>
      <c r="Q34" t="str">
        <f t="shared" si="2"/>
        <v>Black</v>
      </c>
    </row>
    <row r="35" spans="1:17" x14ac:dyDescent="0.2">
      <c r="A35" t="s">
        <v>50</v>
      </c>
      <c r="B35" s="6">
        <v>66.395193680000006</v>
      </c>
      <c r="C35" s="6">
        <v>79.906542056074798</v>
      </c>
      <c r="D35" s="6">
        <v>45.679012345678998</v>
      </c>
      <c r="E35" s="6">
        <v>10.301109350000001</v>
      </c>
      <c r="F35" s="6">
        <v>33.668831169999997</v>
      </c>
      <c r="G35" s="6">
        <v>45.758308829999997</v>
      </c>
      <c r="H35" s="6">
        <v>15.83877011</v>
      </c>
      <c r="I35" s="6">
        <v>73.871196949999998</v>
      </c>
      <c r="J35" s="6">
        <v>4.04366643</v>
      </c>
      <c r="K35" s="6">
        <v>0.49092435890000002</v>
      </c>
      <c r="L35" s="9">
        <v>50.712887894883998</v>
      </c>
      <c r="M35" s="9">
        <v>29.857422421023202</v>
      </c>
      <c r="N35" s="9">
        <v>65.194296896840896</v>
      </c>
      <c r="O35" s="6">
        <f t="shared" si="0"/>
        <v>73.871196949999998</v>
      </c>
      <c r="P35">
        <f t="shared" si="1"/>
        <v>2</v>
      </c>
      <c r="Q35" t="str">
        <f t="shared" si="2"/>
        <v>Black</v>
      </c>
    </row>
    <row r="36" spans="1:17" x14ac:dyDescent="0.2">
      <c r="A36" t="s">
        <v>51</v>
      </c>
      <c r="B36" s="6">
        <v>70.271786019999993</v>
      </c>
      <c r="C36" s="6">
        <v>86.585365853658502</v>
      </c>
      <c r="D36" s="6">
        <v>59.633027522935798</v>
      </c>
      <c r="E36" s="6">
        <v>16.84210526</v>
      </c>
      <c r="F36" s="6">
        <v>18.589743590000001</v>
      </c>
      <c r="G36" s="6">
        <v>49.739216669999998</v>
      </c>
      <c r="H36" s="6">
        <v>19.578974559999999</v>
      </c>
      <c r="I36" s="6">
        <v>69.714580909999995</v>
      </c>
      <c r="J36" s="6">
        <v>5.0626372210000001</v>
      </c>
      <c r="K36" s="6">
        <v>0.11623401780000001</v>
      </c>
      <c r="L36" s="9">
        <v>54.430543015606901</v>
      </c>
      <c r="M36" s="9">
        <v>23.861730942860799</v>
      </c>
      <c r="N36" s="9">
        <v>65.652005675222398</v>
      </c>
      <c r="O36" s="6">
        <f t="shared" si="0"/>
        <v>69.714580909999995</v>
      </c>
      <c r="P36">
        <f t="shared" si="1"/>
        <v>2</v>
      </c>
      <c r="Q36" t="str">
        <f t="shared" si="2"/>
        <v>Black</v>
      </c>
    </row>
    <row r="37" spans="1:17" x14ac:dyDescent="0.2">
      <c r="A37" t="s">
        <v>52</v>
      </c>
      <c r="B37" s="6">
        <v>68.486105870000003</v>
      </c>
      <c r="C37" s="6">
        <v>77.931034482758605</v>
      </c>
      <c r="D37" s="6">
        <v>49.740932642487003</v>
      </c>
      <c r="E37" s="6">
        <v>3.7926675090000002</v>
      </c>
      <c r="F37" s="6">
        <v>41.685267860000003</v>
      </c>
      <c r="G37" s="6">
        <v>16.958157549999999</v>
      </c>
      <c r="H37" s="6">
        <v>4.586466165</v>
      </c>
      <c r="I37" s="6">
        <v>91.868958109999994</v>
      </c>
      <c r="J37" s="6">
        <v>0.94522019329999996</v>
      </c>
      <c r="K37" s="6">
        <v>0.1825993555</v>
      </c>
      <c r="L37" s="9">
        <v>46.896151614774702</v>
      </c>
      <c r="M37" s="9">
        <v>27.847611680526001</v>
      </c>
      <c r="N37" s="9">
        <v>70.682653258557295</v>
      </c>
      <c r="O37" s="6">
        <f t="shared" si="0"/>
        <v>91.868958109999994</v>
      </c>
      <c r="P37">
        <f t="shared" si="1"/>
        <v>2</v>
      </c>
      <c r="Q37" t="str">
        <f t="shared" si="2"/>
        <v>Black</v>
      </c>
    </row>
    <row r="38" spans="1:17" x14ac:dyDescent="0.2">
      <c r="A38" t="s">
        <v>53</v>
      </c>
      <c r="B38" s="6">
        <v>70.878724869999999</v>
      </c>
      <c r="C38" s="6">
        <v>92.424242424242394</v>
      </c>
      <c r="D38" s="6">
        <v>59.756097560975597</v>
      </c>
      <c r="E38" s="6">
        <v>10.07556675</v>
      </c>
      <c r="F38" s="6">
        <v>25.32299742</v>
      </c>
      <c r="G38" s="6">
        <v>62.626941279999997</v>
      </c>
      <c r="H38" s="6">
        <v>31.205200869999999</v>
      </c>
      <c r="I38" s="6">
        <v>55.709284879999998</v>
      </c>
      <c r="J38" s="6">
        <v>5.8176362729999997</v>
      </c>
      <c r="K38" s="6">
        <v>0</v>
      </c>
      <c r="L38" s="9">
        <v>100.85407959294901</v>
      </c>
      <c r="M38" s="9">
        <v>39.796474650190802</v>
      </c>
      <c r="N38" s="9">
        <v>87.406868980555998</v>
      </c>
      <c r="O38" s="6">
        <f t="shared" si="0"/>
        <v>55.709284879999998</v>
      </c>
      <c r="P38">
        <f t="shared" si="1"/>
        <v>2</v>
      </c>
      <c r="Q38" t="str">
        <f t="shared" si="2"/>
        <v>Black</v>
      </c>
    </row>
    <row r="39" spans="1:17" x14ac:dyDescent="0.2">
      <c r="A39" t="s">
        <v>54</v>
      </c>
      <c r="B39" s="6">
        <v>72.185189640000004</v>
      </c>
      <c r="C39" s="6">
        <v>91.129032258064498</v>
      </c>
      <c r="D39" s="6">
        <v>50.806451612903203</v>
      </c>
      <c r="E39" s="6">
        <v>6.5359477119999996</v>
      </c>
      <c r="F39" s="6">
        <v>24.04632153</v>
      </c>
      <c r="G39" s="6">
        <v>66.709021759999999</v>
      </c>
      <c r="H39" s="6">
        <v>12.9931865</v>
      </c>
      <c r="I39" s="6">
        <v>64.791633660000002</v>
      </c>
      <c r="J39" s="6">
        <v>17.857708760000001</v>
      </c>
      <c r="K39" s="6">
        <v>0</v>
      </c>
      <c r="L39" s="9">
        <v>47.899985953083302</v>
      </c>
      <c r="M39" s="9">
        <v>33.0102542491923</v>
      </c>
      <c r="N39" s="9">
        <v>58.5756426464391</v>
      </c>
      <c r="O39" s="6">
        <f t="shared" si="0"/>
        <v>64.791633660000002</v>
      </c>
      <c r="P39">
        <f t="shared" si="1"/>
        <v>2</v>
      </c>
      <c r="Q39" t="str">
        <f t="shared" si="2"/>
        <v>Black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7A305-2109-5E46-AC71-4E9CE22E9DB1}">
  <dimension ref="A1:Q18"/>
  <sheetViews>
    <sheetView workbookViewId="0">
      <selection activeCell="R9" sqref="R9"/>
    </sheetView>
  </sheetViews>
  <sheetFormatPr baseColWidth="10" defaultRowHeight="16" x14ac:dyDescent="0.2"/>
  <sheetData>
    <row r="1" spans="1:17" ht="85" x14ac:dyDescent="0.2">
      <c r="A1" s="10" t="s">
        <v>57</v>
      </c>
      <c r="B1" s="10" t="s">
        <v>55</v>
      </c>
      <c r="C1" s="10" t="s">
        <v>56</v>
      </c>
      <c r="D1" s="10" t="s">
        <v>82</v>
      </c>
      <c r="E1" s="10" t="s">
        <v>91</v>
      </c>
      <c r="F1" s="10" t="s">
        <v>83</v>
      </c>
      <c r="G1" s="10" t="s">
        <v>84</v>
      </c>
      <c r="H1" s="10" t="s">
        <v>85</v>
      </c>
      <c r="I1" s="10" t="s">
        <v>87</v>
      </c>
      <c r="J1" s="10" t="s">
        <v>86</v>
      </c>
      <c r="K1" s="10" t="s">
        <v>88</v>
      </c>
      <c r="L1" s="10" t="s">
        <v>89</v>
      </c>
      <c r="M1" s="10" t="s">
        <v>90</v>
      </c>
      <c r="N1" s="10" t="s">
        <v>92</v>
      </c>
      <c r="O1" s="10" t="s">
        <v>97</v>
      </c>
      <c r="P1" s="10" t="s">
        <v>98</v>
      </c>
      <c r="Q1" s="10" t="s">
        <v>99</v>
      </c>
    </row>
    <row r="2" spans="1:17" x14ac:dyDescent="0.2">
      <c r="A2" t="s">
        <v>48</v>
      </c>
      <c r="B2" s="6">
        <v>72.103622619999996</v>
      </c>
      <c r="C2" s="6">
        <v>92.079207920792101</v>
      </c>
      <c r="D2" s="6">
        <v>50.943396226415103</v>
      </c>
      <c r="E2" s="6">
        <v>3.5650623889999999</v>
      </c>
      <c r="F2" s="6">
        <v>26.66132906</v>
      </c>
      <c r="G2" s="6">
        <v>77.080960270000006</v>
      </c>
      <c r="H2" s="6">
        <v>38.825904639999997</v>
      </c>
      <c r="I2" s="6">
        <v>29.36791427</v>
      </c>
      <c r="J2" s="6">
        <v>28.234197859999998</v>
      </c>
      <c r="K2" s="6">
        <v>0.72992700730000004</v>
      </c>
      <c r="L2" s="9">
        <v>79.872204472843407</v>
      </c>
      <c r="M2" s="9">
        <v>16.773162939297102</v>
      </c>
      <c r="N2" s="9">
        <v>58.466453674121396</v>
      </c>
      <c r="O2" s="6">
        <f t="shared" ref="O2:O18" si="0">MAX(H2:J2)</f>
        <v>38.825904639999997</v>
      </c>
      <c r="P2">
        <f t="shared" ref="P2:P18" si="1">MATCH(O2, H2:J2, 0)</f>
        <v>1</v>
      </c>
      <c r="Q2" t="str">
        <f t="shared" ref="Q2:Q18" si="2">IF(P2=1, "White", "Black")</f>
        <v>White</v>
      </c>
    </row>
    <row r="3" spans="1:17" x14ac:dyDescent="0.2">
      <c r="A3" t="s">
        <v>3</v>
      </c>
      <c r="B3" s="6">
        <v>69.491789170000004</v>
      </c>
      <c r="C3" s="6">
        <v>84.126984126984098</v>
      </c>
      <c r="D3" s="6">
        <v>47.232472324723197</v>
      </c>
      <c r="E3" s="6">
        <v>10.48689139</v>
      </c>
      <c r="F3" s="6">
        <v>24.595712670000001</v>
      </c>
      <c r="G3" s="6">
        <v>73.239532980000007</v>
      </c>
      <c r="H3" s="6">
        <v>41.89473684</v>
      </c>
      <c r="I3" s="6">
        <v>34.721247560000002</v>
      </c>
      <c r="J3" s="6">
        <v>15.384015590000001</v>
      </c>
      <c r="K3" s="6">
        <v>0.70175438599999995</v>
      </c>
      <c r="L3" s="9">
        <v>61.0826370848838</v>
      </c>
      <c r="M3" s="9">
        <v>24.3628449062697</v>
      </c>
      <c r="N3" s="9">
        <v>63.4697746261321</v>
      </c>
      <c r="O3" s="6">
        <f t="shared" si="0"/>
        <v>41.89473684</v>
      </c>
      <c r="P3">
        <f t="shared" si="1"/>
        <v>1</v>
      </c>
      <c r="Q3" t="str">
        <f t="shared" si="2"/>
        <v>White</v>
      </c>
    </row>
    <row r="4" spans="1:17" x14ac:dyDescent="0.2">
      <c r="A4" t="s">
        <v>42</v>
      </c>
      <c r="B4" s="6">
        <v>72.876602570000003</v>
      </c>
      <c r="C4" s="6">
        <v>93.436293436293397</v>
      </c>
      <c r="D4" s="6">
        <v>52.650176678445199</v>
      </c>
      <c r="E4" s="6">
        <v>4.8309178739999998</v>
      </c>
      <c r="F4" s="6">
        <v>24.168694240000001</v>
      </c>
      <c r="G4" s="6">
        <v>68.594907950000007</v>
      </c>
      <c r="H4" s="6">
        <v>44.005130909999998</v>
      </c>
      <c r="I4" s="6">
        <v>35.320304839999999</v>
      </c>
      <c r="J4" s="6">
        <v>13.853467139999999</v>
      </c>
      <c r="K4" s="6">
        <v>0.17354561230000001</v>
      </c>
      <c r="L4" s="9">
        <v>62.959653584438797</v>
      </c>
      <c r="M4" s="9">
        <v>27.149632277132401</v>
      </c>
      <c r="N4" s="9">
        <v>57.598460375283501</v>
      </c>
      <c r="O4" s="6">
        <f t="shared" si="0"/>
        <v>44.005130909999998</v>
      </c>
      <c r="P4">
        <f t="shared" si="1"/>
        <v>1</v>
      </c>
      <c r="Q4" t="str">
        <f t="shared" si="2"/>
        <v>White</v>
      </c>
    </row>
    <row r="5" spans="1:17" x14ac:dyDescent="0.2">
      <c r="A5" t="s">
        <v>18</v>
      </c>
      <c r="B5" s="6">
        <v>73.760923809999994</v>
      </c>
      <c r="C5" s="6">
        <v>82.051282051282001</v>
      </c>
      <c r="D5" s="6">
        <v>56.204379562043798</v>
      </c>
      <c r="E5" s="6">
        <v>4.8154093099999997</v>
      </c>
      <c r="F5" s="6">
        <v>13.18897638</v>
      </c>
      <c r="G5" s="6">
        <v>66.402076070000007</v>
      </c>
      <c r="H5" s="6">
        <v>45.818003429999997</v>
      </c>
      <c r="I5" s="6">
        <v>32.542310520000001</v>
      </c>
      <c r="J5" s="6">
        <v>6.0767721359999998</v>
      </c>
      <c r="K5" s="6">
        <v>0.56414029919999997</v>
      </c>
      <c r="L5" s="9">
        <v>51.552681349521102</v>
      </c>
      <c r="M5" s="9">
        <v>20.804099810871801</v>
      </c>
      <c r="N5" s="9">
        <v>46.9769995729363</v>
      </c>
      <c r="O5" s="6">
        <f t="shared" si="0"/>
        <v>45.818003429999997</v>
      </c>
      <c r="P5">
        <f t="shared" si="1"/>
        <v>1</v>
      </c>
      <c r="Q5" t="str">
        <f t="shared" si="2"/>
        <v>White</v>
      </c>
    </row>
    <row r="6" spans="1:17" x14ac:dyDescent="0.2">
      <c r="A6" t="s">
        <v>41</v>
      </c>
      <c r="B6" s="6">
        <v>73.774291079999998</v>
      </c>
      <c r="C6" s="6">
        <v>89.867841409691593</v>
      </c>
      <c r="D6" s="6">
        <v>45.132743362831903</v>
      </c>
      <c r="E6" s="6">
        <v>10.791366910000001</v>
      </c>
      <c r="F6" s="6">
        <v>12.33258929</v>
      </c>
      <c r="G6" s="6">
        <v>80.053321280000006</v>
      </c>
      <c r="H6" s="6">
        <v>46.394891940000001</v>
      </c>
      <c r="I6" s="6">
        <v>8.958742633</v>
      </c>
      <c r="J6" s="6">
        <v>35.766208249999998</v>
      </c>
      <c r="K6" s="6">
        <v>2.170923379</v>
      </c>
      <c r="L6" s="9">
        <v>79.509363706056305</v>
      </c>
      <c r="M6" s="9">
        <v>32.9646259993429</v>
      </c>
      <c r="N6" s="9">
        <v>60.453400503778298</v>
      </c>
      <c r="O6" s="6">
        <f t="shared" si="0"/>
        <v>46.394891940000001</v>
      </c>
      <c r="P6">
        <f t="shared" si="1"/>
        <v>1</v>
      </c>
      <c r="Q6" t="str">
        <f t="shared" si="2"/>
        <v>White</v>
      </c>
    </row>
    <row r="7" spans="1:17" x14ac:dyDescent="0.2">
      <c r="A7" t="s">
        <v>34</v>
      </c>
      <c r="B7" s="6">
        <v>76.705062690000005</v>
      </c>
      <c r="C7" s="6">
        <v>96.551724137931004</v>
      </c>
      <c r="D7" s="6">
        <v>66.115702479338907</v>
      </c>
      <c r="E7" s="6">
        <v>9.8619329390000008</v>
      </c>
      <c r="F7" s="6">
        <v>6.5228826929999997</v>
      </c>
      <c r="G7" s="6">
        <v>66.13686276</v>
      </c>
      <c r="H7" s="6">
        <v>48.69537682</v>
      </c>
      <c r="I7" s="6">
        <v>34.034198859999997</v>
      </c>
      <c r="J7" s="6">
        <v>5.9594680179999999</v>
      </c>
      <c r="K7" s="6">
        <v>1.0006333119999999</v>
      </c>
      <c r="L7" s="9">
        <v>60.252996005326203</v>
      </c>
      <c r="M7" s="9">
        <v>19.1078561917443</v>
      </c>
      <c r="N7" s="9">
        <v>23.368841544607101</v>
      </c>
      <c r="O7" s="6">
        <f t="shared" si="0"/>
        <v>48.69537682</v>
      </c>
      <c r="P7">
        <f t="shared" si="1"/>
        <v>1</v>
      </c>
      <c r="Q7" t="str">
        <f t="shared" si="2"/>
        <v>White</v>
      </c>
    </row>
    <row r="8" spans="1:17" x14ac:dyDescent="0.2">
      <c r="A8" t="s">
        <v>36</v>
      </c>
      <c r="B8" s="6">
        <v>72.414949429999993</v>
      </c>
      <c r="C8" s="6">
        <v>85.714285714285694</v>
      </c>
      <c r="D8" s="6">
        <v>58.119658119658098</v>
      </c>
      <c r="E8" s="6">
        <v>0</v>
      </c>
      <c r="F8" s="6">
        <v>10.91703057</v>
      </c>
      <c r="G8" s="6">
        <v>60.345484339999999</v>
      </c>
      <c r="H8" s="6">
        <v>57.42649866</v>
      </c>
      <c r="I8" s="6">
        <v>27.784141529999999</v>
      </c>
      <c r="J8" s="6">
        <v>5.6382843319999996</v>
      </c>
      <c r="K8" s="6">
        <v>1.374570447</v>
      </c>
      <c r="L8" s="9">
        <v>55.109326193663499</v>
      </c>
      <c r="M8" s="9">
        <v>20.749665327978601</v>
      </c>
      <c r="N8" s="9">
        <v>51.539491298527402</v>
      </c>
      <c r="O8" s="6">
        <f t="shared" si="0"/>
        <v>57.42649866</v>
      </c>
      <c r="P8">
        <f t="shared" si="1"/>
        <v>1</v>
      </c>
      <c r="Q8" t="str">
        <f t="shared" si="2"/>
        <v>White</v>
      </c>
    </row>
    <row r="9" spans="1:17" x14ac:dyDescent="0.2">
      <c r="A9" t="s">
        <v>37</v>
      </c>
      <c r="B9" s="6">
        <v>79.88388818</v>
      </c>
      <c r="C9" s="6">
        <v>92.647058823529406</v>
      </c>
      <c r="D9" s="6">
        <v>70.909090909090907</v>
      </c>
      <c r="E9" s="6">
        <v>0</v>
      </c>
      <c r="F9" s="6">
        <v>2.6337448559999999</v>
      </c>
      <c r="G9" s="6">
        <v>52.278436360000001</v>
      </c>
      <c r="H9" s="6">
        <v>63.634607959999997</v>
      </c>
      <c r="I9" s="6">
        <v>27.925840090000001</v>
      </c>
      <c r="J9" s="6">
        <v>4.2294322129999999</v>
      </c>
      <c r="K9" s="6">
        <v>0</v>
      </c>
      <c r="L9" s="9">
        <v>31.1532507739938</v>
      </c>
      <c r="M9" s="9">
        <v>5.2244582043343604</v>
      </c>
      <c r="N9" s="9">
        <v>35.410216718266199</v>
      </c>
      <c r="O9" s="6">
        <f t="shared" si="0"/>
        <v>63.634607959999997</v>
      </c>
      <c r="P9">
        <f t="shared" si="1"/>
        <v>1</v>
      </c>
      <c r="Q9" t="str">
        <f t="shared" si="2"/>
        <v>White</v>
      </c>
    </row>
    <row r="10" spans="1:17" x14ac:dyDescent="0.2">
      <c r="A10" t="s">
        <v>38</v>
      </c>
      <c r="B10" s="6">
        <v>82.647389450000006</v>
      </c>
      <c r="C10" s="6">
        <v>95.454545454545496</v>
      </c>
      <c r="D10" s="6">
        <v>72.340425531914903</v>
      </c>
      <c r="E10" s="6">
        <v>1.552795031</v>
      </c>
      <c r="F10" s="6">
        <v>4.9907578560000001</v>
      </c>
      <c r="G10" s="6">
        <v>54.87685982</v>
      </c>
      <c r="H10" s="6">
        <v>64.169603269999996</v>
      </c>
      <c r="I10" s="6">
        <v>15.38024326</v>
      </c>
      <c r="J10" s="6">
        <v>3.4955098329999998</v>
      </c>
      <c r="K10" s="6">
        <v>0.4092304195</v>
      </c>
      <c r="L10" s="9">
        <v>16.032982134676999</v>
      </c>
      <c r="M10" s="9">
        <v>4.4663307375171799</v>
      </c>
      <c r="N10" s="9">
        <v>23.591387998167601</v>
      </c>
      <c r="O10" s="6">
        <f t="shared" si="0"/>
        <v>64.169603269999996</v>
      </c>
      <c r="P10">
        <f t="shared" si="1"/>
        <v>1</v>
      </c>
      <c r="Q10" t="str">
        <f t="shared" si="2"/>
        <v>White</v>
      </c>
    </row>
    <row r="11" spans="1:17" x14ac:dyDescent="0.2">
      <c r="A11" t="s">
        <v>10</v>
      </c>
      <c r="B11" s="6">
        <v>84.718390429999999</v>
      </c>
      <c r="C11" s="6">
        <v>94.658753709198805</v>
      </c>
      <c r="D11" s="6">
        <v>60.150375939849603</v>
      </c>
      <c r="E11" s="6">
        <v>4.599211564</v>
      </c>
      <c r="F11" s="6">
        <v>7.803006076</v>
      </c>
      <c r="G11" s="6">
        <v>50.815947440000002</v>
      </c>
      <c r="H11" s="6">
        <v>67.681619979999994</v>
      </c>
      <c r="I11" s="6">
        <v>20.656270790000001</v>
      </c>
      <c r="J11" s="6">
        <v>6.496193925</v>
      </c>
      <c r="K11" s="6">
        <v>1.795876136</v>
      </c>
      <c r="L11" s="9">
        <v>12.2755869264999</v>
      </c>
      <c r="M11" s="9">
        <v>1.84133803897499</v>
      </c>
      <c r="N11" s="9">
        <v>20.638330520177899</v>
      </c>
      <c r="O11" s="6">
        <f t="shared" si="0"/>
        <v>67.681619979999994</v>
      </c>
      <c r="P11">
        <f t="shared" si="1"/>
        <v>1</v>
      </c>
      <c r="Q11" t="str">
        <f t="shared" si="2"/>
        <v>White</v>
      </c>
    </row>
    <row r="12" spans="1:17" x14ac:dyDescent="0.2">
      <c r="A12" t="s">
        <v>27</v>
      </c>
      <c r="B12" s="6">
        <v>77.410073249999996</v>
      </c>
      <c r="C12" s="6">
        <v>93.150684931506802</v>
      </c>
      <c r="D12" s="6">
        <v>62.595419847328301</v>
      </c>
      <c r="E12" s="6">
        <v>2.5641025640000001</v>
      </c>
      <c r="F12" s="6">
        <v>9.2514124290000002</v>
      </c>
      <c r="G12" s="6">
        <v>48.384575089999998</v>
      </c>
      <c r="H12" s="6">
        <v>70.469083159999997</v>
      </c>
      <c r="I12" s="6">
        <v>7.8757995740000002</v>
      </c>
      <c r="J12" s="6">
        <v>16.857675910000001</v>
      </c>
      <c r="K12" s="6">
        <v>0.50639658850000002</v>
      </c>
      <c r="L12" s="9">
        <v>75.448275862068996</v>
      </c>
      <c r="M12" s="9">
        <v>31.034482758620701</v>
      </c>
      <c r="N12" s="9">
        <v>56.551724137930997</v>
      </c>
      <c r="O12" s="6">
        <f t="shared" si="0"/>
        <v>70.469083159999997</v>
      </c>
      <c r="P12">
        <f t="shared" si="1"/>
        <v>1</v>
      </c>
      <c r="Q12" t="str">
        <f t="shared" si="2"/>
        <v>White</v>
      </c>
    </row>
    <row r="13" spans="1:17" x14ac:dyDescent="0.2">
      <c r="A13" t="s">
        <v>15</v>
      </c>
      <c r="B13" s="6">
        <v>77.961017960000007</v>
      </c>
      <c r="C13" s="6">
        <v>95.238095238095198</v>
      </c>
      <c r="D13" s="6">
        <v>66.423357664233606</v>
      </c>
      <c r="E13" s="6">
        <v>7.5075075079999998</v>
      </c>
      <c r="F13" s="6">
        <v>5.7430007180000002</v>
      </c>
      <c r="G13" s="6">
        <v>45.037873490000003</v>
      </c>
      <c r="H13" s="6">
        <v>73.223251140000002</v>
      </c>
      <c r="I13" s="6">
        <v>6.2813790029999996</v>
      </c>
      <c r="J13" s="6">
        <v>11.12350775</v>
      </c>
      <c r="K13" s="6">
        <v>0</v>
      </c>
      <c r="L13" s="9">
        <v>54.430799867242001</v>
      </c>
      <c r="M13" s="9">
        <v>19.028653612125201</v>
      </c>
      <c r="N13" s="9">
        <v>48.6779511007854</v>
      </c>
      <c r="O13" s="6">
        <f t="shared" si="0"/>
        <v>73.223251140000002</v>
      </c>
      <c r="P13">
        <f t="shared" si="1"/>
        <v>1</v>
      </c>
      <c r="Q13" t="str">
        <f t="shared" si="2"/>
        <v>White</v>
      </c>
    </row>
    <row r="14" spans="1:17" x14ac:dyDescent="0.2">
      <c r="A14" t="s">
        <v>29</v>
      </c>
      <c r="B14" s="6">
        <v>80.789647959999996</v>
      </c>
      <c r="C14" s="6">
        <v>94.482758620689694</v>
      </c>
      <c r="D14" s="6">
        <v>74.390243902438996</v>
      </c>
      <c r="E14" s="6">
        <v>1.262626263</v>
      </c>
      <c r="F14" s="6">
        <v>3.3376679669999998</v>
      </c>
      <c r="G14" s="6">
        <v>42.219285300000003</v>
      </c>
      <c r="H14" s="6">
        <v>74.239864859999997</v>
      </c>
      <c r="I14" s="6">
        <v>12.30036855</v>
      </c>
      <c r="J14" s="6">
        <v>4.0847665849999997</v>
      </c>
      <c r="K14" s="6">
        <v>2.226658477</v>
      </c>
      <c r="L14" s="9">
        <v>55.309218203033801</v>
      </c>
      <c r="M14" s="9">
        <v>14.0801244651886</v>
      </c>
      <c r="N14" s="9">
        <v>41.540256709451498</v>
      </c>
      <c r="O14" s="6">
        <f t="shared" si="0"/>
        <v>74.239864859999997</v>
      </c>
      <c r="P14">
        <f t="shared" si="1"/>
        <v>1</v>
      </c>
      <c r="Q14" t="str">
        <f t="shared" si="2"/>
        <v>White</v>
      </c>
    </row>
    <row r="15" spans="1:17" x14ac:dyDescent="0.2">
      <c r="A15" t="s">
        <v>21</v>
      </c>
      <c r="B15" s="6">
        <v>82.683646449999998</v>
      </c>
      <c r="C15" s="6">
        <v>97.872340425531902</v>
      </c>
      <c r="D15" s="6">
        <v>74.285714285714306</v>
      </c>
      <c r="E15" s="6">
        <v>0</v>
      </c>
      <c r="F15" s="6">
        <v>1.3513513509999999</v>
      </c>
      <c r="G15" s="6">
        <v>41.253316830000003</v>
      </c>
      <c r="H15" s="6">
        <v>74.979580720000001</v>
      </c>
      <c r="I15" s="6">
        <v>6.7791995639999998</v>
      </c>
      <c r="J15" s="6">
        <v>5.4451402120000001</v>
      </c>
      <c r="K15" s="6">
        <v>1.524639259</v>
      </c>
      <c r="L15" s="9">
        <v>19.113460756405001</v>
      </c>
      <c r="M15" s="9">
        <v>2.5755727260404</v>
      </c>
      <c r="N15" s="9">
        <v>28.466856445709599</v>
      </c>
      <c r="O15" s="6">
        <f t="shared" si="0"/>
        <v>74.979580720000001</v>
      </c>
      <c r="P15">
        <f t="shared" si="1"/>
        <v>1</v>
      </c>
      <c r="Q15" t="str">
        <f t="shared" si="2"/>
        <v>White</v>
      </c>
    </row>
    <row r="16" spans="1:17" x14ac:dyDescent="0.2">
      <c r="A16" t="s">
        <v>33</v>
      </c>
      <c r="B16" s="6">
        <v>76.648676839999993</v>
      </c>
      <c r="C16" s="6">
        <v>91.981132075471706</v>
      </c>
      <c r="D16" s="6">
        <v>67.948717948717999</v>
      </c>
      <c r="E16" s="6">
        <v>4.5085662759999998</v>
      </c>
      <c r="F16" s="6">
        <v>5.3855569159999996</v>
      </c>
      <c r="G16" s="6">
        <v>38.009489930000001</v>
      </c>
      <c r="H16" s="6">
        <v>77.750700620000003</v>
      </c>
      <c r="I16" s="6">
        <v>10.28999634</v>
      </c>
      <c r="J16" s="6">
        <v>3.448275862</v>
      </c>
      <c r="K16" s="6">
        <v>0.1157548434</v>
      </c>
      <c r="L16" s="9">
        <v>40.5452035886819</v>
      </c>
      <c r="M16" s="9">
        <v>10.6395215090867</v>
      </c>
      <c r="N16" s="9">
        <v>30.595813204508801</v>
      </c>
      <c r="O16" s="6">
        <f t="shared" si="0"/>
        <v>77.750700620000003</v>
      </c>
      <c r="P16">
        <f t="shared" si="1"/>
        <v>1</v>
      </c>
      <c r="Q16" t="str">
        <f t="shared" si="2"/>
        <v>White</v>
      </c>
    </row>
    <row r="17" spans="1:17" x14ac:dyDescent="0.2">
      <c r="A17" t="s">
        <v>4</v>
      </c>
      <c r="B17" s="6">
        <v>80.788521840000001</v>
      </c>
      <c r="C17" s="6">
        <v>95.161290322580697</v>
      </c>
      <c r="D17" s="6">
        <v>79.365079365079396</v>
      </c>
      <c r="E17" s="6">
        <v>7.8616352200000001</v>
      </c>
      <c r="F17" s="6">
        <v>2.21642764</v>
      </c>
      <c r="G17" s="6">
        <v>31.688519469999999</v>
      </c>
      <c r="H17" s="6">
        <v>82.979755119999993</v>
      </c>
      <c r="I17" s="6">
        <v>4.9824221120000001</v>
      </c>
      <c r="J17" s="6">
        <v>4.4126560799999996</v>
      </c>
      <c r="K17" s="6">
        <v>0.33943508300000003</v>
      </c>
      <c r="L17" s="9">
        <v>49.506172839506199</v>
      </c>
      <c r="M17" s="9">
        <v>9.1358024691358004</v>
      </c>
      <c r="N17" s="9">
        <v>35.802469135802397</v>
      </c>
      <c r="O17" s="6">
        <f t="shared" si="0"/>
        <v>82.979755119999993</v>
      </c>
      <c r="P17">
        <f t="shared" si="1"/>
        <v>1</v>
      </c>
      <c r="Q17" t="str">
        <f t="shared" si="2"/>
        <v>White</v>
      </c>
    </row>
    <row r="18" spans="1:17" x14ac:dyDescent="0.2">
      <c r="A18" t="s">
        <v>47</v>
      </c>
      <c r="B18" s="6">
        <v>77.344143349999996</v>
      </c>
      <c r="C18" s="6">
        <v>96.350364963503694</v>
      </c>
      <c r="D18" s="6">
        <v>71.844660194174807</v>
      </c>
      <c r="E18" s="6">
        <v>2.8694404590000002</v>
      </c>
      <c r="F18" s="6">
        <v>0</v>
      </c>
      <c r="G18" s="6">
        <v>23.556265570000001</v>
      </c>
      <c r="H18" s="6">
        <v>88.709893949999994</v>
      </c>
      <c r="I18" s="6">
        <v>2.3895824939999999</v>
      </c>
      <c r="J18" s="6">
        <v>4.4435494699999998</v>
      </c>
      <c r="K18" s="6">
        <v>0.88602496980000001</v>
      </c>
      <c r="L18" s="9">
        <v>30.1280049953169</v>
      </c>
      <c r="M18" s="9">
        <v>4.9953168904152401</v>
      </c>
      <c r="N18" s="9">
        <v>39.182016859194498</v>
      </c>
      <c r="O18" s="6">
        <f t="shared" si="0"/>
        <v>88.709893949999994</v>
      </c>
      <c r="P18">
        <f t="shared" si="1"/>
        <v>1</v>
      </c>
      <c r="Q18" t="str">
        <f t="shared" si="2"/>
        <v>White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575E9-DB51-DF41-8F01-1C392CDDA8CD}">
  <dimension ref="A1:I18"/>
  <sheetViews>
    <sheetView workbookViewId="0">
      <selection activeCell="N8" sqref="N8"/>
    </sheetView>
  </sheetViews>
  <sheetFormatPr baseColWidth="10" defaultRowHeight="16" x14ac:dyDescent="0.2"/>
  <sheetData>
    <row r="1" spans="1:9" x14ac:dyDescent="0.2">
      <c r="A1" t="s">
        <v>58</v>
      </c>
    </row>
    <row r="2" spans="1:9" ht="17" thickBot="1" x14ac:dyDescent="0.25"/>
    <row r="3" spans="1:9" x14ac:dyDescent="0.2">
      <c r="A3" s="12" t="s">
        <v>59</v>
      </c>
      <c r="B3" s="12"/>
    </row>
    <row r="4" spans="1:9" x14ac:dyDescent="0.2">
      <c r="A4" t="s">
        <v>60</v>
      </c>
      <c r="B4">
        <v>0.26068736496834161</v>
      </c>
    </row>
    <row r="5" spans="1:9" x14ac:dyDescent="0.2">
      <c r="A5" t="s">
        <v>61</v>
      </c>
      <c r="B5">
        <v>6.7957902254137351E-2</v>
      </c>
    </row>
    <row r="6" spans="1:9" x14ac:dyDescent="0.2">
      <c r="A6" t="s">
        <v>62</v>
      </c>
      <c r="B6">
        <v>4.2067843983418944E-2</v>
      </c>
    </row>
    <row r="7" spans="1:9" x14ac:dyDescent="0.2">
      <c r="A7" t="s">
        <v>63</v>
      </c>
      <c r="B7">
        <v>3.9117985092085448</v>
      </c>
    </row>
    <row r="8" spans="1:9" ht="17" thickBot="1" x14ac:dyDescent="0.25">
      <c r="A8" s="13" t="s">
        <v>64</v>
      </c>
      <c r="B8" s="13">
        <v>38</v>
      </c>
    </row>
    <row r="10" spans="1:9" ht="17" thickBot="1" x14ac:dyDescent="0.25">
      <c r="A10" t="s">
        <v>65</v>
      </c>
    </row>
    <row r="11" spans="1:9" x14ac:dyDescent="0.2">
      <c r="A11" s="14"/>
      <c r="B11" s="14" t="s">
        <v>70</v>
      </c>
      <c r="C11" s="14" t="s">
        <v>71</v>
      </c>
      <c r="D11" s="14" t="s">
        <v>72</v>
      </c>
      <c r="E11" s="14" t="s">
        <v>73</v>
      </c>
      <c r="F11" s="14" t="s">
        <v>74</v>
      </c>
    </row>
    <row r="12" spans="1:9" x14ac:dyDescent="0.2">
      <c r="A12" t="s">
        <v>66</v>
      </c>
      <c r="B12">
        <v>1</v>
      </c>
      <c r="C12">
        <v>40.166120816586954</v>
      </c>
      <c r="D12">
        <v>40.166120816586954</v>
      </c>
      <c r="E12">
        <v>2.6248647856848426</v>
      </c>
      <c r="F12">
        <v>0.11392961015026826</v>
      </c>
    </row>
    <row r="13" spans="1:9" x14ac:dyDescent="0.2">
      <c r="A13" t="s">
        <v>67</v>
      </c>
      <c r="B13">
        <v>36</v>
      </c>
      <c r="C13">
        <v>550.87803275926296</v>
      </c>
      <c r="D13">
        <v>15.302167576646193</v>
      </c>
    </row>
    <row r="14" spans="1:9" ht="17" thickBot="1" x14ac:dyDescent="0.25">
      <c r="A14" s="13" t="s">
        <v>68</v>
      </c>
      <c r="B14" s="13">
        <v>37</v>
      </c>
      <c r="C14" s="13">
        <v>591.04415357584992</v>
      </c>
      <c r="D14" s="13"/>
      <c r="E14" s="13"/>
      <c r="F14" s="13"/>
    </row>
    <row r="15" spans="1:9" ht="17" thickBot="1" x14ac:dyDescent="0.25"/>
    <row r="16" spans="1:9" x14ac:dyDescent="0.2">
      <c r="A16" s="14"/>
      <c r="B16" s="14" t="s">
        <v>75</v>
      </c>
      <c r="C16" s="14" t="s">
        <v>63</v>
      </c>
      <c r="D16" s="14" t="s">
        <v>76</v>
      </c>
      <c r="E16" s="14" t="s">
        <v>77</v>
      </c>
      <c r="F16" s="14" t="s">
        <v>78</v>
      </c>
      <c r="G16" s="14" t="s">
        <v>79</v>
      </c>
      <c r="H16" s="14" t="s">
        <v>80</v>
      </c>
      <c r="I16" s="14" t="s">
        <v>81</v>
      </c>
    </row>
    <row r="17" spans="1:9" x14ac:dyDescent="0.2">
      <c r="A17" t="s">
        <v>69</v>
      </c>
      <c r="B17">
        <v>74.509380713674162</v>
      </c>
      <c r="C17">
        <v>7.2708649265861194</v>
      </c>
      <c r="D17">
        <v>10.247663994035777</v>
      </c>
      <c r="E17">
        <v>3.2183486603093926E-12</v>
      </c>
      <c r="F17">
        <v>59.763383174125678</v>
      </c>
      <c r="G17">
        <v>89.255378253222645</v>
      </c>
      <c r="H17">
        <v>59.763383174125678</v>
      </c>
      <c r="I17">
        <v>89.255378253222645</v>
      </c>
    </row>
    <row r="18" spans="1:9" ht="17" thickBot="1" x14ac:dyDescent="0.25">
      <c r="A18" s="13" t="s">
        <v>82</v>
      </c>
      <c r="B18" s="13">
        <v>0.21546399494550261</v>
      </c>
      <c r="C18" s="13">
        <v>0.13299069009887399</v>
      </c>
      <c r="D18" s="13">
        <v>1.6201434460210153</v>
      </c>
      <c r="E18" s="13">
        <v>0.11392961015026763</v>
      </c>
      <c r="F18" s="13">
        <v>-5.4253625830274099E-2</v>
      </c>
      <c r="G18" s="13">
        <v>0.48518161572127932</v>
      </c>
      <c r="H18" s="13">
        <v>-5.4253625830274099E-2</v>
      </c>
      <c r="I18" s="13">
        <v>0.48518161572127932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8F771-FAB7-5E40-A10F-327542DDB20F}">
  <dimension ref="A1:J20"/>
  <sheetViews>
    <sheetView workbookViewId="0">
      <selection activeCell="K22" sqref="K22"/>
    </sheetView>
  </sheetViews>
  <sheetFormatPr baseColWidth="10" defaultRowHeight="16" x14ac:dyDescent="0.2"/>
  <sheetData>
    <row r="1" spans="1:10" x14ac:dyDescent="0.2">
      <c r="A1" s="15" t="s">
        <v>58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ht="17" thickBo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</row>
    <row r="3" spans="1:10" x14ac:dyDescent="0.2">
      <c r="A3" s="16" t="s">
        <v>59</v>
      </c>
      <c r="B3" s="16"/>
      <c r="C3" s="15"/>
      <c r="D3" s="15"/>
      <c r="E3" s="15"/>
      <c r="F3" s="15"/>
      <c r="G3" s="15"/>
      <c r="H3" s="15"/>
      <c r="I3" s="15"/>
      <c r="J3" s="15"/>
    </row>
    <row r="4" spans="1:10" x14ac:dyDescent="0.2">
      <c r="A4" s="15" t="s">
        <v>60</v>
      </c>
      <c r="B4" s="15">
        <v>0.64804532000000004</v>
      </c>
      <c r="C4" s="15"/>
      <c r="D4" s="15"/>
      <c r="E4" s="15"/>
      <c r="F4" s="15"/>
      <c r="G4" s="15"/>
      <c r="H4" s="15"/>
      <c r="I4" s="15"/>
      <c r="J4" s="15"/>
    </row>
    <row r="5" spans="1:10" x14ac:dyDescent="0.2">
      <c r="A5" s="15" t="s">
        <v>61</v>
      </c>
      <c r="B5" s="15">
        <v>0.41996274</v>
      </c>
      <c r="C5" s="15"/>
      <c r="D5" s="15"/>
      <c r="E5" s="15"/>
      <c r="F5" s="15"/>
      <c r="G5" s="15"/>
      <c r="H5" s="15"/>
      <c r="I5" s="15"/>
      <c r="J5" s="15"/>
    </row>
    <row r="6" spans="1:10" x14ac:dyDescent="0.2">
      <c r="A6" s="15" t="s">
        <v>62</v>
      </c>
      <c r="B6" s="15">
        <v>0.38129359000000002</v>
      </c>
      <c r="C6" s="15"/>
      <c r="D6" s="15"/>
      <c r="E6" s="15"/>
      <c r="F6" s="15"/>
      <c r="G6" s="15"/>
      <c r="H6" s="15"/>
      <c r="I6" s="15"/>
      <c r="J6" s="15"/>
    </row>
    <row r="7" spans="1:10" x14ac:dyDescent="0.2">
      <c r="A7" s="15" t="s">
        <v>63</v>
      </c>
      <c r="B7" s="15">
        <v>3.5497749399999998</v>
      </c>
      <c r="C7" s="15"/>
      <c r="D7" s="15"/>
      <c r="E7" s="15"/>
      <c r="F7" s="15"/>
      <c r="G7" s="15"/>
      <c r="H7" s="15"/>
      <c r="I7" s="15"/>
      <c r="J7" s="15"/>
    </row>
    <row r="8" spans="1:10" ht="17" thickBot="1" x14ac:dyDescent="0.25">
      <c r="A8" s="17" t="s">
        <v>64</v>
      </c>
      <c r="B8" s="17">
        <v>17</v>
      </c>
      <c r="C8" s="15"/>
      <c r="D8" s="15"/>
      <c r="E8" s="15"/>
      <c r="F8" s="15"/>
      <c r="G8" s="15"/>
      <c r="H8" s="15"/>
      <c r="I8" s="15"/>
      <c r="J8" s="15"/>
    </row>
    <row r="9" spans="1:10" x14ac:dyDescent="0.2">
      <c r="A9" s="15"/>
      <c r="B9" s="15"/>
      <c r="C9" s="15"/>
      <c r="D9" s="15"/>
      <c r="E9" s="15"/>
      <c r="F9" s="15"/>
      <c r="G9" s="15"/>
      <c r="H9" s="15"/>
      <c r="I9" s="15"/>
      <c r="J9" s="15"/>
    </row>
    <row r="10" spans="1:10" ht="17" thickBot="1" x14ac:dyDescent="0.25">
      <c r="A10" s="15" t="s">
        <v>65</v>
      </c>
      <c r="B10" s="15"/>
      <c r="C10" s="15"/>
      <c r="D10" s="15"/>
      <c r="E10" s="15"/>
      <c r="F10" s="15"/>
      <c r="G10" s="15"/>
      <c r="H10" s="15"/>
      <c r="I10" s="15"/>
      <c r="J10" s="15"/>
    </row>
    <row r="11" spans="1:10" x14ac:dyDescent="0.2">
      <c r="A11" s="18"/>
      <c r="B11" s="18" t="s">
        <v>70</v>
      </c>
      <c r="C11" s="18" t="s">
        <v>71</v>
      </c>
      <c r="D11" s="18" t="s">
        <v>72</v>
      </c>
      <c r="E11" s="18" t="s">
        <v>73</v>
      </c>
      <c r="F11" s="18" t="s">
        <v>74</v>
      </c>
      <c r="G11" s="15"/>
      <c r="H11" s="15"/>
      <c r="I11" s="15"/>
      <c r="J11" s="15"/>
    </row>
    <row r="12" spans="1:10" x14ac:dyDescent="0.2">
      <c r="A12" s="15" t="s">
        <v>66</v>
      </c>
      <c r="B12" s="15">
        <v>1</v>
      </c>
      <c r="C12" s="15">
        <v>136.850933</v>
      </c>
      <c r="D12" s="15">
        <v>136.850933</v>
      </c>
      <c r="E12" s="15">
        <v>10.8604076</v>
      </c>
      <c r="F12" s="15">
        <v>4.9038099999999998E-3</v>
      </c>
      <c r="G12" s="15"/>
      <c r="H12" s="15"/>
      <c r="I12" s="15"/>
      <c r="J12" s="15"/>
    </row>
    <row r="13" spans="1:10" x14ac:dyDescent="0.2">
      <c r="A13" s="15" t="s">
        <v>67</v>
      </c>
      <c r="B13" s="15">
        <v>15</v>
      </c>
      <c r="C13" s="15">
        <v>189.013532</v>
      </c>
      <c r="D13" s="15">
        <v>12.600902100000001</v>
      </c>
      <c r="E13" s="15"/>
      <c r="F13" s="15"/>
      <c r="G13" s="15"/>
      <c r="H13" s="15"/>
      <c r="I13" s="15"/>
      <c r="J13" s="15"/>
    </row>
    <row r="14" spans="1:10" ht="17" thickBot="1" x14ac:dyDescent="0.25">
      <c r="A14" s="17" t="s">
        <v>68</v>
      </c>
      <c r="B14" s="17">
        <v>16</v>
      </c>
      <c r="C14" s="17">
        <v>325.864465</v>
      </c>
      <c r="D14" s="17"/>
      <c r="E14" s="17"/>
      <c r="F14" s="17"/>
      <c r="G14" s="15"/>
      <c r="H14" s="15"/>
      <c r="I14" s="15"/>
      <c r="J14" s="15"/>
    </row>
    <row r="15" spans="1:10" ht="17" thickBot="1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</row>
    <row r="16" spans="1:10" x14ac:dyDescent="0.2">
      <c r="A16" s="18"/>
      <c r="B16" s="18" t="s">
        <v>75</v>
      </c>
      <c r="C16" s="18" t="s">
        <v>63</v>
      </c>
      <c r="D16" s="18" t="s">
        <v>76</v>
      </c>
      <c r="E16" s="18" t="s">
        <v>77</v>
      </c>
      <c r="F16" s="18" t="s">
        <v>78</v>
      </c>
      <c r="G16" s="18" t="s">
        <v>79</v>
      </c>
      <c r="H16" s="18" t="s">
        <v>80</v>
      </c>
      <c r="I16" s="18" t="s">
        <v>81</v>
      </c>
      <c r="J16" s="15"/>
    </row>
    <row r="17" spans="1:10" x14ac:dyDescent="0.2">
      <c r="A17" s="15" t="s">
        <v>69</v>
      </c>
      <c r="B17" s="15">
        <v>74.409079500000004</v>
      </c>
      <c r="C17" s="15">
        <v>5.5271220200000002</v>
      </c>
      <c r="D17" s="15">
        <v>13.462536099999999</v>
      </c>
      <c r="E17" s="19">
        <v>8.8432999999999999E-10</v>
      </c>
      <c r="F17" s="15">
        <v>62.628297799999999</v>
      </c>
      <c r="G17" s="15">
        <v>86.189861199999996</v>
      </c>
      <c r="H17" s="15">
        <v>62.628297799999999</v>
      </c>
      <c r="I17" s="15">
        <v>86.189861199999996</v>
      </c>
      <c r="J17" s="15"/>
    </row>
    <row r="18" spans="1:10" ht="17" thickBot="1" x14ac:dyDescent="0.25">
      <c r="A18" s="17" t="s">
        <v>82</v>
      </c>
      <c r="B18" s="17">
        <v>0.28409403</v>
      </c>
      <c r="C18" s="17">
        <v>8.6206309999999994E-2</v>
      </c>
      <c r="D18" s="17">
        <v>3.2955132499999999</v>
      </c>
      <c r="E18" s="17">
        <v>4.9038099999999998E-3</v>
      </c>
      <c r="F18" s="17">
        <v>0.10034963</v>
      </c>
      <c r="G18" s="17">
        <v>0.46783841999999998</v>
      </c>
      <c r="H18" s="17">
        <v>0.10034963</v>
      </c>
      <c r="I18" s="17">
        <v>0.46783841999999998</v>
      </c>
      <c r="J18" s="15"/>
    </row>
    <row r="19" spans="1:10" x14ac:dyDescent="0.2">
      <c r="A19" s="15"/>
      <c r="B19" s="15"/>
      <c r="C19" s="15"/>
      <c r="D19" s="15"/>
      <c r="E19" s="15"/>
      <c r="F19" s="15"/>
      <c r="G19" s="15"/>
      <c r="H19" s="15"/>
      <c r="I19" s="15"/>
      <c r="J19" s="15"/>
    </row>
    <row r="20" spans="1:10" x14ac:dyDescent="0.2">
      <c r="A20" s="15"/>
      <c r="B20" s="15"/>
      <c r="C20" s="15"/>
      <c r="D20" s="15"/>
      <c r="E20" s="15"/>
      <c r="F20" s="15"/>
      <c r="G20" s="15"/>
      <c r="H20" s="15"/>
      <c r="I20" s="15"/>
      <c r="J20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Graphs</vt:lpstr>
      <vt:lpstr>MLR</vt:lpstr>
      <vt:lpstr>R-squared analysis</vt:lpstr>
      <vt:lpstr>Predominant Race Data</vt:lpstr>
      <vt:lpstr>SLR - Black</vt:lpstr>
      <vt:lpstr>SLR - White</vt:lpstr>
      <vt:lpstr>LR Analysis - Black</vt:lpstr>
      <vt:lpstr>LR Analysis - White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Powelson</dc:creator>
  <cp:lastModifiedBy>Shannon Powelson</cp:lastModifiedBy>
  <dcterms:created xsi:type="dcterms:W3CDTF">2021-03-17T02:56:57Z</dcterms:created>
  <dcterms:modified xsi:type="dcterms:W3CDTF">2021-03-28T18:31:45Z</dcterms:modified>
</cp:coreProperties>
</file>