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MI\IdeaProjects\myfile\fssy-management\src\main\resources\static\export\"/>
    </mc:Choice>
  </mc:AlternateContent>
  <xr:revisionPtr revIDLastSave="0" documentId="13_ncr:1_{2256806D-F528-458F-983C-1F354FC91582}" xr6:coauthVersionLast="47" xr6:coauthVersionMax="47" xr10:uidLastSave="{00000000-0000-0000-0000-000000000000}"/>
  <bookViews>
    <workbookView xWindow="-108" yWindow="-108" windowWidth="23256" windowHeight="12456" tabRatio="885" activeTab="1" xr2:uid="{00000000-000D-0000-FFFF-FFFF00000000}"/>
  </bookViews>
  <sheets>
    <sheet name="经营管理部" sheetId="23" r:id="rId1"/>
    <sheet name="Sheet1" sheetId="24" r:id="rId2"/>
  </sheets>
  <definedNames>
    <definedName name="_xlnm._FilterDatabase" localSheetId="0" hidden="1">经营管理部!$A$2:$T$39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6" i="23" l="1"/>
  <c r="D52" i="23" s="1"/>
  <c r="M39" i="23"/>
  <c r="L39" i="23"/>
  <c r="K39" i="23"/>
  <c r="M38" i="23"/>
  <c r="L38" i="23"/>
  <c r="K38" i="23"/>
  <c r="M37" i="23"/>
  <c r="L37" i="23"/>
  <c r="K37" i="23"/>
  <c r="M36" i="23"/>
  <c r="M35" i="23"/>
  <c r="M34" i="23"/>
  <c r="L34" i="23"/>
  <c r="K34" i="23"/>
  <c r="M33" i="23"/>
  <c r="M32" i="23"/>
  <c r="L32" i="23"/>
  <c r="K32" i="23"/>
  <c r="M31" i="23"/>
  <c r="L31" i="23"/>
  <c r="K31" i="23"/>
  <c r="M30" i="23"/>
  <c r="L30" i="23"/>
  <c r="K30" i="23"/>
  <c r="M29" i="23"/>
  <c r="L29" i="23"/>
  <c r="K29" i="23"/>
  <c r="M28" i="23"/>
  <c r="L28" i="23"/>
  <c r="K28" i="23"/>
  <c r="M27" i="23"/>
  <c r="L27" i="23"/>
  <c r="K27" i="23"/>
  <c r="M26" i="23"/>
  <c r="L26" i="23"/>
  <c r="K26" i="23"/>
  <c r="M25" i="23"/>
  <c r="L25" i="23"/>
  <c r="K25" i="23"/>
  <c r="M24" i="23"/>
  <c r="L24" i="23"/>
  <c r="K24" i="23"/>
  <c r="M23" i="23"/>
  <c r="L23" i="23"/>
  <c r="K23" i="23"/>
  <c r="M22" i="23"/>
  <c r="L22" i="23"/>
  <c r="K22" i="23"/>
  <c r="M21" i="23"/>
  <c r="L21" i="23"/>
  <c r="K21" i="23"/>
  <c r="R20" i="23"/>
  <c r="P20" i="23"/>
  <c r="M20" i="23"/>
  <c r="L20" i="23"/>
  <c r="K20" i="23"/>
  <c r="M19" i="23"/>
  <c r="L19" i="23"/>
  <c r="K19" i="23"/>
  <c r="M18" i="23"/>
  <c r="L18" i="23"/>
  <c r="K18" i="23"/>
  <c r="M17" i="23"/>
  <c r="L17" i="23"/>
  <c r="K17" i="23"/>
  <c r="M16" i="23"/>
  <c r="M15" i="23"/>
  <c r="L15" i="23"/>
  <c r="K15" i="23"/>
  <c r="M14" i="23"/>
  <c r="L14" i="23"/>
  <c r="K14" i="23"/>
  <c r="R13" i="23"/>
  <c r="P13" i="23"/>
  <c r="M13" i="23"/>
  <c r="L13" i="23"/>
  <c r="K13" i="23"/>
  <c r="M12" i="23"/>
  <c r="L12" i="23"/>
  <c r="K12" i="23"/>
  <c r="M11" i="23"/>
  <c r="M10" i="23"/>
  <c r="M9" i="23"/>
  <c r="L9" i="23"/>
  <c r="K9" i="23"/>
  <c r="M8" i="23"/>
  <c r="L8" i="23"/>
  <c r="K8" i="23"/>
  <c r="R7" i="23"/>
  <c r="P7" i="23"/>
  <c r="M7" i="23"/>
  <c r="L7" i="23"/>
  <c r="K7" i="23"/>
  <c r="R6" i="23"/>
  <c r="P6" i="23"/>
  <c r="M6" i="23"/>
  <c r="L6" i="23"/>
  <c r="K6" i="23"/>
  <c r="R5" i="23"/>
  <c r="P5" i="23"/>
  <c r="M5" i="23"/>
  <c r="L5" i="23"/>
  <c r="K5" i="23"/>
  <c r="R4" i="23"/>
  <c r="P4" i="23"/>
  <c r="M4" i="23"/>
  <c r="L4" i="23"/>
  <c r="K4" i="23"/>
</calcChain>
</file>

<file path=xl/sharedStrings.xml><?xml version="1.0" encoding="utf-8"?>
<sst xmlns="http://schemas.openxmlformats.org/spreadsheetml/2006/main" count="251" uniqueCount="133">
  <si>
    <t>战略职能</t>
    <phoneticPr fontId="1" type="noConversion"/>
  </si>
  <si>
    <t>支持职能</t>
    <phoneticPr fontId="1" type="noConversion"/>
  </si>
  <si>
    <t>工作职责职责</t>
    <phoneticPr fontId="1" type="noConversion"/>
  </si>
  <si>
    <t>流程（工作事件）</t>
    <phoneticPr fontId="1" type="noConversion"/>
  </si>
  <si>
    <t>表单（输出内容）</t>
    <phoneticPr fontId="1" type="noConversion"/>
  </si>
  <si>
    <t>次担岗位</t>
    <phoneticPr fontId="1" type="noConversion"/>
  </si>
  <si>
    <t>主担岗位</t>
    <phoneticPr fontId="1" type="noConversion"/>
  </si>
  <si>
    <t>次担岗位</t>
    <phoneticPr fontId="1" type="noConversion"/>
  </si>
  <si>
    <t>经营投资科长</t>
    <phoneticPr fontId="1" type="noConversion"/>
  </si>
  <si>
    <t>经营投资主管</t>
    <phoneticPr fontId="1" type="noConversion"/>
  </si>
  <si>
    <t>评价科长</t>
    <phoneticPr fontId="1" type="noConversion"/>
  </si>
  <si>
    <t>运营管理科长</t>
    <phoneticPr fontId="1" type="noConversion"/>
  </si>
  <si>
    <t>网络管理员</t>
    <phoneticPr fontId="1" type="noConversion"/>
  </si>
  <si>
    <t>各企业信息系统现状的调查、分析</t>
    <phoneticPr fontId="1" type="noConversion"/>
  </si>
  <si>
    <t>企业信息系统调查分析报告</t>
    <phoneticPr fontId="1" type="noConversion"/>
  </si>
  <si>
    <t>IT主管</t>
  </si>
  <si>
    <t>集团信息系统规划</t>
    <phoneticPr fontId="1" type="noConversion"/>
  </si>
  <si>
    <t>集团信息系统规划书</t>
    <phoneticPr fontId="1" type="noConversion"/>
  </si>
  <si>
    <t>集团信息系统项目实施年度计划的编制</t>
    <phoneticPr fontId="1" type="noConversion"/>
  </si>
  <si>
    <t>集团信息系统项目实施年度计划书</t>
    <phoneticPr fontId="1" type="noConversion"/>
  </si>
  <si>
    <t>集团信息系统项目实施年度报告</t>
    <phoneticPr fontId="1" type="noConversion"/>
  </si>
  <si>
    <t>硬件设施建设</t>
    <phoneticPr fontId="1" type="noConversion"/>
  </si>
  <si>
    <t>公司硬件环境项目投资可行性分析</t>
    <phoneticPr fontId="1" type="noConversion"/>
  </si>
  <si>
    <t>公司硬件环境项目可研报告</t>
    <phoneticPr fontId="1" type="noConversion"/>
  </si>
  <si>
    <t>公司硬件环境项目供应商的遴选，供应商方案的确定</t>
    <phoneticPr fontId="1" type="noConversion"/>
  </si>
  <si>
    <t>公司硬件环境项目实施方案</t>
    <phoneticPr fontId="1" type="noConversion"/>
  </si>
  <si>
    <t>公司硬件环境项目供应合同的编制、签订，采购手续的办理</t>
    <phoneticPr fontId="1" type="noConversion"/>
  </si>
  <si>
    <t>1、公司硬件环境项目实施合同
2、采购申请单</t>
    <phoneticPr fontId="1" type="noConversion"/>
  </si>
  <si>
    <t>公司硬件环境项目实施的监督、检查</t>
    <phoneticPr fontId="1" type="noConversion"/>
  </si>
  <si>
    <t>公司硬件环境项目实施进展报告</t>
    <phoneticPr fontId="1" type="noConversion"/>
  </si>
  <si>
    <t>公司硬件环境项目的验收</t>
    <phoneticPr fontId="1" type="noConversion"/>
  </si>
  <si>
    <t>1、公司硬件环境项目验收报告
2、公司硬件环境项目结案报告</t>
    <phoneticPr fontId="1" type="noConversion"/>
  </si>
  <si>
    <t>公司软件系统项目开发可行性分析</t>
    <phoneticPr fontId="1" type="noConversion"/>
  </si>
  <si>
    <t>公司软件系统项目可研报告</t>
    <phoneticPr fontId="1" type="noConversion"/>
  </si>
  <si>
    <t>公司软件系统项目供应商的遴选，供应商方案的确定</t>
    <phoneticPr fontId="1" type="noConversion"/>
  </si>
  <si>
    <t>公司软件系统项目实施方案</t>
    <phoneticPr fontId="1" type="noConversion"/>
  </si>
  <si>
    <t>IT工程师</t>
  </si>
  <si>
    <t>公司软件系统项目开发合同</t>
    <phoneticPr fontId="1" type="noConversion"/>
  </si>
  <si>
    <t>公司软件系统项目开发进度月报</t>
    <phoneticPr fontId="1" type="noConversion"/>
  </si>
  <si>
    <t>公司软件系统项目的验收</t>
    <phoneticPr fontId="1" type="noConversion"/>
  </si>
  <si>
    <t>1、公司软件系统项目验收报告
2、公司软件系统项目结案报告</t>
    <phoneticPr fontId="1" type="noConversion"/>
  </si>
  <si>
    <t>公司软件系统项目实施方案的编制</t>
    <phoneticPr fontId="1" type="noConversion"/>
  </si>
  <si>
    <t>运营主任</t>
    <phoneticPr fontId="1" type="noConversion"/>
  </si>
  <si>
    <t>评价专员</t>
    <phoneticPr fontId="1" type="noConversion"/>
  </si>
  <si>
    <t>评价等级</t>
    <phoneticPr fontId="1" type="noConversion"/>
  </si>
  <si>
    <t>事件标准价值</t>
    <phoneticPr fontId="1" type="noConversion"/>
  </si>
  <si>
    <t>网络管理员</t>
    <phoneticPr fontId="1" type="noConversion"/>
  </si>
  <si>
    <t>IT主管</t>
    <phoneticPr fontId="1" type="noConversion"/>
  </si>
  <si>
    <t>IT工程师</t>
    <phoneticPr fontId="1" type="noConversion"/>
  </si>
  <si>
    <t>环境监控</t>
    <phoneticPr fontId="1" type="noConversion"/>
  </si>
  <si>
    <t>软件故障运维</t>
    <phoneticPr fontId="1" type="noConversion"/>
  </si>
  <si>
    <t>网络设备维护记录</t>
    <phoneticPr fontId="1" type="noConversion"/>
  </si>
  <si>
    <t>机房环境维护记录</t>
    <phoneticPr fontId="1" type="noConversion"/>
  </si>
  <si>
    <t>服务器环境维护记录</t>
    <phoneticPr fontId="1" type="noConversion"/>
  </si>
  <si>
    <t>数据备份操作及记录</t>
    <phoneticPr fontId="1" type="noConversion"/>
  </si>
  <si>
    <t>环境监控记录</t>
    <phoneticPr fontId="1" type="noConversion"/>
  </si>
  <si>
    <t>硬件故障处置记录</t>
    <phoneticPr fontId="1" type="noConversion"/>
  </si>
  <si>
    <t>软件故障处置记录</t>
    <phoneticPr fontId="1" type="noConversion"/>
  </si>
  <si>
    <t>IT设备月度运维报告</t>
    <phoneticPr fontId="1" type="noConversion"/>
  </si>
  <si>
    <t>事件价值</t>
    <phoneticPr fontId="1" type="noConversion"/>
  </si>
  <si>
    <t>不合格</t>
    <phoneticPr fontId="1" type="noConversion"/>
  </si>
  <si>
    <t>中</t>
    <phoneticPr fontId="1" type="noConversion"/>
  </si>
  <si>
    <t>良</t>
    <phoneticPr fontId="1" type="noConversion"/>
  </si>
  <si>
    <t>外包软件系统开发需求调研</t>
    <phoneticPr fontId="6" type="noConversion"/>
  </si>
  <si>
    <t>外包软件需求报告</t>
    <phoneticPr fontId="6" type="noConversion"/>
  </si>
  <si>
    <t>IT工程师</t>
    <phoneticPr fontId="6" type="noConversion"/>
  </si>
  <si>
    <t>外包软件系统项目开发进度月报</t>
  </si>
  <si>
    <t>IT主管</t>
    <phoneticPr fontId="6" type="noConversion"/>
  </si>
  <si>
    <t>需求报告</t>
    <phoneticPr fontId="6" type="noConversion"/>
  </si>
  <si>
    <t>公司软件系统项目的验收</t>
    <phoneticPr fontId="6" type="noConversion"/>
  </si>
  <si>
    <t>用户培训手册及操作说明书</t>
    <phoneticPr fontId="1" type="noConversion"/>
  </si>
  <si>
    <t>1、公司软件系统项目验收报告
3、公司软件系统项目结案报告</t>
  </si>
  <si>
    <t>非事务类一级</t>
  </si>
  <si>
    <t>事务类四级</t>
    <phoneticPr fontId="1" type="noConversion"/>
  </si>
  <si>
    <t>非事务类一级</t>
    <phoneticPr fontId="1" type="noConversion"/>
  </si>
  <si>
    <t>非事务类二级</t>
    <phoneticPr fontId="1" type="noConversion"/>
  </si>
  <si>
    <t>IT工程师</t>
    <phoneticPr fontId="1" type="noConversion"/>
  </si>
  <si>
    <t>主担分数</t>
    <phoneticPr fontId="1" type="noConversion"/>
  </si>
  <si>
    <t>次担分数</t>
    <phoneticPr fontId="1" type="noConversion"/>
  </si>
  <si>
    <t>次担分数</t>
    <phoneticPr fontId="1" type="noConversion"/>
  </si>
  <si>
    <t>事件类别</t>
    <phoneticPr fontId="1" type="noConversion"/>
  </si>
  <si>
    <t>事务类</t>
  </si>
  <si>
    <t>非事务类</t>
  </si>
  <si>
    <t>QCD改善专员</t>
    <phoneticPr fontId="1" type="noConversion"/>
  </si>
  <si>
    <t>非事务类一级</t>
    <phoneticPr fontId="1" type="noConversion"/>
  </si>
  <si>
    <t>事务类</t>
    <phoneticPr fontId="1" type="noConversion"/>
  </si>
  <si>
    <t>IT主管</t>
    <phoneticPr fontId="1" type="noConversion"/>
  </si>
  <si>
    <t>优（事务类为合格）</t>
    <phoneticPr fontId="1" type="noConversion"/>
  </si>
  <si>
    <t>月工作标准时长（分）</t>
    <phoneticPr fontId="1" type="noConversion"/>
  </si>
  <si>
    <t>非事务类二级</t>
    <phoneticPr fontId="1" type="noConversion"/>
  </si>
  <si>
    <t>非事务类三级</t>
    <phoneticPr fontId="1" type="noConversion"/>
  </si>
  <si>
    <t>非事务类一级</t>
    <phoneticPr fontId="1" type="noConversion"/>
  </si>
  <si>
    <t>事务类三级</t>
    <phoneticPr fontId="1" type="noConversion"/>
  </si>
  <si>
    <t>事务类四级</t>
    <phoneticPr fontId="1" type="noConversion"/>
  </si>
  <si>
    <t>事务类二级</t>
    <phoneticPr fontId="1" type="noConversion"/>
  </si>
  <si>
    <t>经营管理部</t>
    <phoneticPr fontId="1" type="noConversion"/>
  </si>
  <si>
    <t>编制：                                          审核：                                 批准：                            时间：2021年7月8日</t>
    <phoneticPr fontId="1" type="noConversion"/>
  </si>
  <si>
    <t>经营管理部部门/岗位基础事件价值清单</t>
    <phoneticPr fontId="1" type="noConversion"/>
  </si>
  <si>
    <t>备注</t>
    <phoneticPr fontId="1" type="noConversion"/>
  </si>
  <si>
    <t>集团信息系统项目实施年度报告的编制</t>
    <phoneticPr fontId="1" type="noConversion"/>
  </si>
  <si>
    <t>公司软件系统项目开发可行性分析</t>
    <phoneticPr fontId="1" type="noConversion"/>
  </si>
  <si>
    <t>外包软件系统项目代码系统测试和问题修改情况监督、检查</t>
    <phoneticPr fontId="1" type="noConversion"/>
  </si>
  <si>
    <t>自主软件系统开发需求调研</t>
    <phoneticPr fontId="6" type="noConversion"/>
  </si>
  <si>
    <t>公司软件系统项目代码开发自测</t>
    <phoneticPr fontId="6" type="noConversion"/>
  </si>
  <si>
    <t>公司软件系统项目代码系统测试和问题修改</t>
    <phoneticPr fontId="6" type="noConversion"/>
  </si>
  <si>
    <t>公司软件系统项目部署和试运行和运行维护</t>
    <phoneticPr fontId="6" type="noConversion"/>
  </si>
  <si>
    <t>公司软件系统项目用户培训</t>
    <phoneticPr fontId="1" type="noConversion"/>
  </si>
  <si>
    <t>公司软件系统项目后期维护</t>
    <phoneticPr fontId="6" type="noConversion"/>
  </si>
  <si>
    <t>外包软件系统开发</t>
    <phoneticPr fontId="1" type="noConversion"/>
  </si>
  <si>
    <t>公司软件系统项目实施合同的编制、签订</t>
    <phoneticPr fontId="1" type="noConversion"/>
  </si>
  <si>
    <t>外包软件系统项目代码开发自测情况监督、检查</t>
    <phoneticPr fontId="6" type="noConversion"/>
  </si>
  <si>
    <t>外包软件系统项目代码单元测试和问题修改情况监督、检查</t>
    <phoneticPr fontId="1" type="noConversion"/>
  </si>
  <si>
    <t>自主软件系统开发</t>
    <phoneticPr fontId="1" type="noConversion"/>
  </si>
  <si>
    <t>公司软件系统项目代码单元测试和问题修改</t>
    <phoneticPr fontId="6" type="noConversion"/>
  </si>
  <si>
    <t>外包软件系统项目部署和试运行和运行维护情况监督、检查</t>
    <phoneticPr fontId="1" type="noConversion"/>
  </si>
  <si>
    <t>机房环境的维护</t>
    <phoneticPr fontId="1" type="noConversion"/>
  </si>
  <si>
    <t>数据备份</t>
    <phoneticPr fontId="1" type="noConversion"/>
  </si>
  <si>
    <t>信息系统维护</t>
    <phoneticPr fontId="1" type="noConversion"/>
  </si>
  <si>
    <t>网络设备的维护</t>
    <phoneticPr fontId="1" type="noConversion"/>
  </si>
  <si>
    <t>服务器环境维护</t>
    <phoneticPr fontId="1" type="noConversion"/>
  </si>
  <si>
    <t>硬件故障运维</t>
    <phoneticPr fontId="1" type="noConversion"/>
  </si>
  <si>
    <t>IT设备月度维护总结</t>
    <phoneticPr fontId="1" type="noConversion"/>
  </si>
  <si>
    <t>IT工程师</t>
    <phoneticPr fontId="1" type="noConversion"/>
  </si>
  <si>
    <t>事件价值：不合格</t>
    <phoneticPr fontId="1" type="noConversion"/>
  </si>
  <si>
    <t>事件价值：中</t>
    <phoneticPr fontId="1" type="noConversion"/>
  </si>
  <si>
    <t>事件价值：良</t>
    <phoneticPr fontId="1" type="noConversion"/>
  </si>
  <si>
    <t>事件价值：优（事务类为合格）</t>
    <phoneticPr fontId="1" type="noConversion"/>
  </si>
  <si>
    <t>部门</t>
    <phoneticPr fontId="1" type="noConversion"/>
  </si>
  <si>
    <t>科室</t>
    <phoneticPr fontId="1" type="noConversion"/>
  </si>
  <si>
    <t>信息化管理</t>
    <phoneticPr fontId="1" type="noConversion"/>
  </si>
  <si>
    <t>信息系统规划</t>
    <phoneticPr fontId="1" type="noConversion"/>
  </si>
  <si>
    <t>工作职责</t>
    <phoneticPr fontId="1" type="noConversion"/>
  </si>
  <si>
    <t>事件类型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</si>
</sst>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indexed="8"/>
      <name val="等线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b/>
      <sz val="14"/>
      <name val="FangSong"/>
      <family val="3"/>
      <charset val="134"/>
    </font>
    <font>
      <b/>
      <sz val="14"/>
      <color indexed="8"/>
      <name val="FangSong"/>
      <family val="3"/>
      <charset val="134"/>
    </font>
    <font>
      <sz val="14"/>
      <name val="FangSong"/>
      <family val="3"/>
      <charset val="134"/>
    </font>
    <font>
      <sz val="11"/>
      <name val="FangSong"/>
      <family val="3"/>
      <charset val="134"/>
    </font>
    <font>
      <b/>
      <sz val="14"/>
      <color theme="1"/>
      <name val="FangSong"/>
      <family val="3"/>
      <charset val="134"/>
    </font>
    <font>
      <sz val="14"/>
      <color theme="1"/>
      <name val="FangSong"/>
      <family val="3"/>
      <charset val="134"/>
    </font>
    <font>
      <b/>
      <sz val="20"/>
      <name val="FangSong"/>
      <family val="3"/>
      <charset val="134"/>
    </font>
    <font>
      <sz val="20"/>
      <name val="FangSong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6">
    <xf numFmtId="0" fontId="0" fillId="0" borderId="0">
      <alignment vertical="center"/>
    </xf>
    <xf numFmtId="0" fontId="2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7" fillId="0" borderId="0"/>
    <xf numFmtId="0" fontId="3" fillId="0" borderId="0">
      <alignment vertical="center"/>
    </xf>
  </cellStyleXfs>
  <cellXfs count="40">
    <xf numFmtId="0" fontId="0" fillId="0" borderId="0" xfId="0">
      <alignment vertical="center"/>
    </xf>
    <xf numFmtId="0" fontId="9" fillId="4" borderId="1" xfId="2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left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3" fillId="3" borderId="1" xfId="0" applyFont="1" applyFill="1" applyBorder="1" applyAlignment="1">
      <alignment horizontal="center" vertical="center" wrapText="1"/>
    </xf>
    <xf numFmtId="0" fontId="13" fillId="3" borderId="1" xfId="0" applyFont="1" applyFill="1" applyBorder="1" applyAlignment="1">
      <alignment horizontal="left" vertical="center" wrapText="1"/>
    </xf>
    <xf numFmtId="0" fontId="11" fillId="3" borderId="0" xfId="0" applyFont="1" applyFill="1" applyAlignment="1">
      <alignment vertical="center" wrapText="1"/>
    </xf>
    <xf numFmtId="0" fontId="10" fillId="3" borderId="1" xfId="1" applyFont="1" applyFill="1" applyBorder="1" applyAlignment="1">
      <alignment horizontal="left" vertical="center" wrapText="1"/>
    </xf>
    <xf numFmtId="0" fontId="10" fillId="3" borderId="1" xfId="1" applyFont="1" applyFill="1" applyBorder="1" applyAlignment="1">
      <alignment horizontal="center" vertical="center" wrapText="1"/>
    </xf>
    <xf numFmtId="0" fontId="10" fillId="3" borderId="1" xfId="1" applyFont="1" applyFill="1" applyBorder="1" applyAlignment="1">
      <alignment vertical="center" wrapText="1"/>
    </xf>
    <xf numFmtId="0" fontId="13" fillId="3" borderId="1" xfId="0" applyFont="1" applyFill="1" applyBorder="1">
      <alignment vertical="center"/>
    </xf>
    <xf numFmtId="0" fontId="11" fillId="3" borderId="0" xfId="0" applyFont="1" applyFill="1" applyAlignment="1">
      <alignment horizontal="center" vertical="center" wrapText="1"/>
    </xf>
    <xf numFmtId="0" fontId="12" fillId="3" borderId="1" xfId="0" applyFont="1" applyFill="1" applyBorder="1" applyAlignment="1">
      <alignment horizontal="left" vertical="center" wrapText="1"/>
    </xf>
    <xf numFmtId="0" fontId="13" fillId="2" borderId="1" xfId="0" applyFont="1" applyFill="1" applyBorder="1" applyAlignment="1">
      <alignment horizontal="left" vertical="center" wrapText="1"/>
    </xf>
    <xf numFmtId="0" fontId="12" fillId="3" borderId="5" xfId="0" applyFont="1" applyFill="1" applyBorder="1" applyAlignment="1">
      <alignment horizontal="left" vertical="center" wrapText="1"/>
    </xf>
    <xf numFmtId="0" fontId="14" fillId="3" borderId="4" xfId="0" applyFont="1" applyFill="1" applyBorder="1" applyAlignment="1">
      <alignment vertical="center" wrapText="1"/>
    </xf>
    <xf numFmtId="0" fontId="10" fillId="3" borderId="0" xfId="0" applyFont="1" applyFill="1" applyAlignment="1">
      <alignment horizontal="left" vertical="center" wrapText="1"/>
    </xf>
    <xf numFmtId="0" fontId="15" fillId="3" borderId="0" xfId="0" applyFont="1" applyFill="1" applyAlignment="1">
      <alignment horizontal="center" vertical="center" wrapText="1"/>
    </xf>
    <xf numFmtId="0" fontId="10" fillId="2" borderId="1" xfId="1" applyFont="1" applyFill="1" applyBorder="1" applyAlignment="1">
      <alignment horizontal="left" vertical="center" wrapText="1"/>
    </xf>
    <xf numFmtId="0" fontId="10" fillId="2" borderId="1" xfId="0" applyFont="1" applyFill="1" applyBorder="1" applyAlignment="1">
      <alignment horizontal="left" vertical="center" wrapText="1"/>
    </xf>
    <xf numFmtId="14" fontId="0" fillId="0" borderId="0" xfId="0" applyNumberFormat="1">
      <alignment vertical="center"/>
    </xf>
    <xf numFmtId="0" fontId="10" fillId="3" borderId="1" xfId="0" applyFont="1" applyFill="1" applyBorder="1" applyAlignment="1">
      <alignment horizontal="center" vertical="center" wrapText="1"/>
    </xf>
    <xf numFmtId="0" fontId="0" fillId="3" borderId="0" xfId="0" applyFill="1">
      <alignment vertical="center"/>
    </xf>
    <xf numFmtId="0" fontId="9" fillId="3" borderId="5" xfId="2" applyFont="1" applyFill="1" applyBorder="1" applyAlignment="1">
      <alignment horizontal="center" vertical="center" wrapText="1"/>
    </xf>
    <xf numFmtId="0" fontId="9" fillId="3" borderId="10" xfId="2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4" fillId="3" borderId="4" xfId="0" applyFont="1" applyFill="1" applyBorder="1" applyAlignment="1">
      <alignment horizontal="center" vertical="center" wrapText="1"/>
    </xf>
    <xf numFmtId="0" fontId="8" fillId="3" borderId="0" xfId="0" applyFont="1" applyFill="1" applyAlignment="1">
      <alignment horizontal="left" vertical="center" wrapText="1"/>
    </xf>
    <xf numFmtId="0" fontId="9" fillId="4" borderId="7" xfId="2" applyFont="1" applyFill="1" applyBorder="1" applyAlignment="1">
      <alignment horizontal="center" vertical="center" wrapText="1"/>
    </xf>
    <xf numFmtId="0" fontId="9" fillId="4" borderId="9" xfId="2" applyFont="1" applyFill="1" applyBorder="1" applyAlignment="1">
      <alignment horizontal="center" vertical="center" wrapText="1"/>
    </xf>
    <xf numFmtId="0" fontId="9" fillId="4" borderId="8" xfId="2" applyFont="1" applyFill="1" applyBorder="1" applyAlignment="1">
      <alignment horizontal="center" vertical="center" wrapText="1"/>
    </xf>
    <xf numFmtId="0" fontId="8" fillId="4" borderId="2" xfId="0" applyFont="1" applyFill="1" applyBorder="1" applyAlignment="1">
      <alignment horizontal="center" vertical="center" wrapText="1"/>
    </xf>
    <xf numFmtId="0" fontId="8" fillId="4" borderId="3" xfId="0" applyFont="1" applyFill="1" applyBorder="1" applyAlignment="1">
      <alignment horizontal="center" vertical="center" wrapText="1"/>
    </xf>
    <xf numFmtId="0" fontId="10" fillId="3" borderId="5" xfId="0" applyFont="1" applyFill="1" applyBorder="1" applyAlignment="1">
      <alignment horizontal="left" vertical="center" wrapText="1"/>
    </xf>
    <xf numFmtId="0" fontId="10" fillId="3" borderId="0" xfId="0" applyFont="1" applyFill="1" applyAlignment="1">
      <alignment horizontal="left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6" xfId="0" applyFont="1" applyFill="1" applyBorder="1" applyAlignment="1">
      <alignment horizontal="center" vertical="center" wrapText="1"/>
    </xf>
    <xf numFmtId="0" fontId="9" fillId="4" borderId="2" xfId="2" applyFont="1" applyFill="1" applyBorder="1" applyAlignment="1">
      <alignment horizontal="center" vertical="center" wrapText="1"/>
    </xf>
    <xf numFmtId="0" fontId="9" fillId="4" borderId="3" xfId="2" applyFont="1" applyFill="1" applyBorder="1" applyAlignment="1">
      <alignment horizontal="center" vertical="center" wrapText="1"/>
    </xf>
  </cellXfs>
  <cellStyles count="6">
    <cellStyle name="常规" xfId="0" builtinId="0"/>
    <cellStyle name="常规 2" xfId="1" xr:uid="{00000000-0005-0000-0000-000001000000}"/>
    <cellStyle name="常规 3" xfId="2" xr:uid="{00000000-0005-0000-0000-000002000000}"/>
    <cellStyle name="常规 4" xfId="3" xr:uid="{00000000-0005-0000-0000-000003000000}"/>
    <cellStyle name="常规 4 2" xfId="5" xr:uid="{00000000-0005-0000-0000-000004000000}"/>
    <cellStyle name="常规 5" xfId="4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C00000"/>
    <pageSetUpPr fitToPage="1"/>
  </sheetPr>
  <dimension ref="A1:T53"/>
  <sheetViews>
    <sheetView view="pageBreakPreview" zoomScale="76" zoomScaleNormal="80" zoomScaleSheetLayoutView="76" workbookViewId="0">
      <selection sqref="A1:N1"/>
    </sheetView>
  </sheetViews>
  <sheetFormatPr defaultColWidth="14.109375" defaultRowHeight="14.4"/>
  <cols>
    <col min="1" max="2" width="14.109375" style="6"/>
    <col min="3" max="3" width="24.77734375" style="11" customWidth="1"/>
    <col min="4" max="4" width="64.44140625" style="6" customWidth="1"/>
    <col min="5" max="5" width="54.5546875" style="6" customWidth="1"/>
    <col min="6" max="7" width="14.109375" style="11" customWidth="1"/>
    <col min="8" max="8" width="18.21875" style="11" customWidth="1"/>
    <col min="9" max="9" width="14.109375" style="11" customWidth="1"/>
    <col min="10" max="10" width="9.109375" style="11" customWidth="1"/>
    <col min="11" max="11" width="8.21875" style="11" customWidth="1"/>
    <col min="12" max="12" width="8" style="11" customWidth="1"/>
    <col min="13" max="13" width="14.5546875" style="11" customWidth="1"/>
    <col min="14" max="14" width="14.44140625" style="11" customWidth="1"/>
    <col min="15" max="15" width="14.77734375" style="6" customWidth="1"/>
    <col min="16" max="16" width="11.109375" style="6" customWidth="1"/>
    <col min="17" max="21" width="14.109375" style="6" customWidth="1"/>
    <col min="22" max="16384" width="14.109375" style="6"/>
  </cols>
  <sheetData>
    <row r="1" spans="1:20" ht="30.75" customHeight="1">
      <c r="A1" s="27" t="s">
        <v>97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15"/>
      <c r="P1" s="15"/>
      <c r="Q1" s="15"/>
      <c r="R1" s="15"/>
      <c r="S1" s="15"/>
      <c r="T1" s="15"/>
    </row>
    <row r="2" spans="1:20" ht="30" customHeight="1">
      <c r="A2" s="32" t="s">
        <v>0</v>
      </c>
      <c r="B2" s="32" t="s">
        <v>1</v>
      </c>
      <c r="C2" s="32" t="s">
        <v>2</v>
      </c>
      <c r="D2" s="32" t="s">
        <v>3</v>
      </c>
      <c r="E2" s="32" t="s">
        <v>4</v>
      </c>
      <c r="F2" s="32" t="s">
        <v>80</v>
      </c>
      <c r="G2" s="32" t="s">
        <v>88</v>
      </c>
      <c r="H2" s="32" t="s">
        <v>44</v>
      </c>
      <c r="I2" s="32" t="s">
        <v>45</v>
      </c>
      <c r="J2" s="29" t="s">
        <v>59</v>
      </c>
      <c r="K2" s="30"/>
      <c r="L2" s="30"/>
      <c r="M2" s="31"/>
      <c r="N2" s="38" t="s">
        <v>98</v>
      </c>
      <c r="O2" s="32" t="s">
        <v>6</v>
      </c>
      <c r="P2" s="32" t="s">
        <v>77</v>
      </c>
      <c r="Q2" s="32" t="s">
        <v>7</v>
      </c>
      <c r="R2" s="32" t="s">
        <v>78</v>
      </c>
      <c r="S2" s="32" t="s">
        <v>5</v>
      </c>
      <c r="T2" s="32" t="s">
        <v>79</v>
      </c>
    </row>
    <row r="3" spans="1:20" ht="51.75" customHeight="1">
      <c r="A3" s="33"/>
      <c r="B3" s="33"/>
      <c r="C3" s="33"/>
      <c r="D3" s="33"/>
      <c r="E3" s="33"/>
      <c r="F3" s="33"/>
      <c r="G3" s="33"/>
      <c r="H3" s="33"/>
      <c r="I3" s="33"/>
      <c r="J3" s="1" t="s">
        <v>60</v>
      </c>
      <c r="K3" s="1" t="s">
        <v>61</v>
      </c>
      <c r="L3" s="1" t="s">
        <v>62</v>
      </c>
      <c r="M3" s="1" t="s">
        <v>87</v>
      </c>
      <c r="N3" s="39"/>
      <c r="O3" s="33"/>
      <c r="P3" s="33"/>
      <c r="Q3" s="33"/>
      <c r="R3" s="33"/>
      <c r="S3" s="33"/>
      <c r="T3" s="33"/>
    </row>
    <row r="4" spans="1:20" ht="20.100000000000001" customHeight="1">
      <c r="A4" s="37"/>
      <c r="B4" s="36" t="s">
        <v>129</v>
      </c>
      <c r="C4" s="36" t="s">
        <v>130</v>
      </c>
      <c r="D4" s="2" t="s">
        <v>13</v>
      </c>
      <c r="E4" s="2" t="s">
        <v>14</v>
      </c>
      <c r="F4" s="3" t="s">
        <v>82</v>
      </c>
      <c r="G4" s="3">
        <v>200</v>
      </c>
      <c r="H4" s="4" t="s">
        <v>89</v>
      </c>
      <c r="I4" s="4">
        <v>15</v>
      </c>
      <c r="J4" s="3">
        <v>0</v>
      </c>
      <c r="K4" s="3">
        <f t="shared" ref="K4:K39" si="0">0.6*I4</f>
        <v>9</v>
      </c>
      <c r="L4" s="3">
        <f t="shared" ref="L4:L39" si="1">0.8*I4</f>
        <v>12</v>
      </c>
      <c r="M4" s="3">
        <f t="shared" ref="M4:M39" si="2">I4</f>
        <v>15</v>
      </c>
      <c r="N4" s="3"/>
      <c r="O4" s="3" t="s">
        <v>15</v>
      </c>
      <c r="P4" s="3">
        <f>0.6*I4</f>
        <v>9</v>
      </c>
      <c r="Q4" s="3" t="s">
        <v>76</v>
      </c>
      <c r="R4" s="3">
        <f>0.4*I4</f>
        <v>6</v>
      </c>
      <c r="S4" s="3"/>
      <c r="T4" s="3"/>
    </row>
    <row r="5" spans="1:20" ht="20.100000000000001" customHeight="1">
      <c r="A5" s="37"/>
      <c r="B5" s="36"/>
      <c r="C5" s="36"/>
      <c r="D5" s="2" t="s">
        <v>16</v>
      </c>
      <c r="E5" s="2" t="s">
        <v>17</v>
      </c>
      <c r="F5" s="3" t="s">
        <v>82</v>
      </c>
      <c r="G5" s="3">
        <v>400</v>
      </c>
      <c r="H5" s="4" t="s">
        <v>90</v>
      </c>
      <c r="I5" s="4">
        <v>20</v>
      </c>
      <c r="J5" s="3">
        <v>0</v>
      </c>
      <c r="K5" s="3">
        <f t="shared" si="0"/>
        <v>12</v>
      </c>
      <c r="L5" s="3">
        <f t="shared" si="1"/>
        <v>16</v>
      </c>
      <c r="M5" s="3">
        <f t="shared" si="2"/>
        <v>20</v>
      </c>
      <c r="N5" s="3"/>
      <c r="O5" s="3" t="s">
        <v>15</v>
      </c>
      <c r="P5" s="3">
        <f>0.6*I5</f>
        <v>12</v>
      </c>
      <c r="Q5" s="3" t="s">
        <v>76</v>
      </c>
      <c r="R5" s="3">
        <f>0.4*I5</f>
        <v>8</v>
      </c>
      <c r="S5" s="3"/>
      <c r="T5" s="3"/>
    </row>
    <row r="6" spans="1:20" ht="20.100000000000001" customHeight="1">
      <c r="A6" s="37"/>
      <c r="B6" s="36"/>
      <c r="C6" s="36"/>
      <c r="D6" s="2" t="s">
        <v>18</v>
      </c>
      <c r="E6" s="2" t="s">
        <v>19</v>
      </c>
      <c r="F6" s="3" t="s">
        <v>82</v>
      </c>
      <c r="G6" s="3">
        <v>200</v>
      </c>
      <c r="H6" s="4" t="s">
        <v>74</v>
      </c>
      <c r="I6" s="4">
        <v>10</v>
      </c>
      <c r="J6" s="3">
        <v>0</v>
      </c>
      <c r="K6" s="3">
        <f t="shared" si="0"/>
        <v>6</v>
      </c>
      <c r="L6" s="3">
        <f t="shared" si="1"/>
        <v>8</v>
      </c>
      <c r="M6" s="3">
        <f t="shared" si="2"/>
        <v>10</v>
      </c>
      <c r="N6" s="3"/>
      <c r="O6" s="3" t="s">
        <v>15</v>
      </c>
      <c r="P6" s="3">
        <f>0.6*I6</f>
        <v>6</v>
      </c>
      <c r="Q6" s="3" t="s">
        <v>76</v>
      </c>
      <c r="R6" s="3">
        <f>0.4*I6</f>
        <v>4</v>
      </c>
      <c r="S6" s="3"/>
      <c r="T6" s="3"/>
    </row>
    <row r="7" spans="1:20" ht="20.100000000000001" customHeight="1">
      <c r="A7" s="37"/>
      <c r="B7" s="36"/>
      <c r="C7" s="36"/>
      <c r="D7" s="2" t="s">
        <v>99</v>
      </c>
      <c r="E7" s="2" t="s">
        <v>20</v>
      </c>
      <c r="F7" s="3" t="s">
        <v>82</v>
      </c>
      <c r="G7" s="3">
        <v>400</v>
      </c>
      <c r="H7" s="4" t="s">
        <v>74</v>
      </c>
      <c r="I7" s="4">
        <v>10</v>
      </c>
      <c r="J7" s="3">
        <v>0</v>
      </c>
      <c r="K7" s="3">
        <f t="shared" si="0"/>
        <v>6</v>
      </c>
      <c r="L7" s="3">
        <f t="shared" si="1"/>
        <v>8</v>
      </c>
      <c r="M7" s="3">
        <f t="shared" si="2"/>
        <v>10</v>
      </c>
      <c r="N7" s="3"/>
      <c r="O7" s="3" t="s">
        <v>15</v>
      </c>
      <c r="P7" s="3">
        <f>0.6*I7</f>
        <v>6</v>
      </c>
      <c r="Q7" s="3" t="s">
        <v>76</v>
      </c>
      <c r="R7" s="3">
        <f>0.4*I7</f>
        <v>4</v>
      </c>
      <c r="S7" s="3"/>
      <c r="T7" s="3"/>
    </row>
    <row r="8" spans="1:20" ht="20.100000000000001" customHeight="1">
      <c r="A8" s="37"/>
      <c r="B8" s="36"/>
      <c r="C8" s="36" t="s">
        <v>21</v>
      </c>
      <c r="D8" s="2" t="s">
        <v>22</v>
      </c>
      <c r="E8" s="2" t="s">
        <v>23</v>
      </c>
      <c r="F8" s="3" t="s">
        <v>82</v>
      </c>
      <c r="G8" s="3">
        <v>480</v>
      </c>
      <c r="H8" s="4" t="s">
        <v>91</v>
      </c>
      <c r="I8" s="4">
        <v>10</v>
      </c>
      <c r="J8" s="3">
        <v>0</v>
      </c>
      <c r="K8" s="3">
        <f t="shared" si="0"/>
        <v>6</v>
      </c>
      <c r="L8" s="3">
        <f t="shared" si="1"/>
        <v>8</v>
      </c>
      <c r="M8" s="3">
        <f t="shared" si="2"/>
        <v>10</v>
      </c>
      <c r="N8" s="3"/>
      <c r="O8" s="3" t="s">
        <v>15</v>
      </c>
      <c r="P8" s="3">
        <v>10</v>
      </c>
      <c r="Q8" s="3"/>
      <c r="R8" s="3"/>
      <c r="S8" s="3"/>
      <c r="T8" s="3"/>
    </row>
    <row r="9" spans="1:20" ht="44.25" customHeight="1">
      <c r="A9" s="37"/>
      <c r="B9" s="36"/>
      <c r="C9" s="36"/>
      <c r="D9" s="2" t="s">
        <v>24</v>
      </c>
      <c r="E9" s="2" t="s">
        <v>25</v>
      </c>
      <c r="F9" s="3" t="s">
        <v>82</v>
      </c>
      <c r="G9" s="3">
        <v>400</v>
      </c>
      <c r="H9" s="4" t="s">
        <v>91</v>
      </c>
      <c r="I9" s="4">
        <v>10</v>
      </c>
      <c r="J9" s="3">
        <v>0</v>
      </c>
      <c r="K9" s="3">
        <f t="shared" si="0"/>
        <v>6</v>
      </c>
      <c r="L9" s="3">
        <f t="shared" si="1"/>
        <v>8</v>
      </c>
      <c r="M9" s="3">
        <f t="shared" si="2"/>
        <v>10</v>
      </c>
      <c r="N9" s="3"/>
      <c r="O9" s="3" t="s">
        <v>12</v>
      </c>
      <c r="P9" s="4">
        <v>10</v>
      </c>
      <c r="Q9" s="3"/>
      <c r="R9" s="3"/>
      <c r="S9" s="3"/>
      <c r="T9" s="3"/>
    </row>
    <row r="10" spans="1:20" ht="43.5" customHeight="1">
      <c r="A10" s="37"/>
      <c r="B10" s="36"/>
      <c r="C10" s="36"/>
      <c r="D10" s="2" t="s">
        <v>26</v>
      </c>
      <c r="E10" s="2" t="s">
        <v>27</v>
      </c>
      <c r="F10" s="3" t="s">
        <v>81</v>
      </c>
      <c r="G10" s="3">
        <v>160</v>
      </c>
      <c r="H10" s="4" t="s">
        <v>92</v>
      </c>
      <c r="I10" s="4">
        <v>3</v>
      </c>
      <c r="J10" s="3">
        <v>0</v>
      </c>
      <c r="K10" s="3"/>
      <c r="L10" s="3"/>
      <c r="M10" s="3">
        <f t="shared" si="2"/>
        <v>3</v>
      </c>
      <c r="N10" s="3"/>
      <c r="O10" s="3" t="s">
        <v>12</v>
      </c>
      <c r="P10" s="4">
        <v>3</v>
      </c>
      <c r="Q10" s="3"/>
      <c r="R10" s="3"/>
      <c r="S10" s="3"/>
      <c r="T10" s="3"/>
    </row>
    <row r="11" spans="1:20" ht="29.25" customHeight="1">
      <c r="A11" s="37"/>
      <c r="B11" s="36"/>
      <c r="C11" s="36"/>
      <c r="D11" s="2" t="s">
        <v>28</v>
      </c>
      <c r="E11" s="2" t="s">
        <v>29</v>
      </c>
      <c r="F11" s="3" t="s">
        <v>81</v>
      </c>
      <c r="G11" s="3">
        <v>480</v>
      </c>
      <c r="H11" s="4" t="s">
        <v>93</v>
      </c>
      <c r="I11" s="4">
        <v>4</v>
      </c>
      <c r="J11" s="3">
        <v>0</v>
      </c>
      <c r="K11" s="3"/>
      <c r="L11" s="3"/>
      <c r="M11" s="3">
        <f t="shared" si="2"/>
        <v>4</v>
      </c>
      <c r="N11" s="3"/>
      <c r="O11" s="3" t="s">
        <v>12</v>
      </c>
      <c r="P11" s="4">
        <v>4</v>
      </c>
      <c r="Q11" s="3"/>
      <c r="R11" s="3"/>
      <c r="S11" s="3"/>
      <c r="T11" s="3"/>
    </row>
    <row r="12" spans="1:20" ht="53.25" customHeight="1">
      <c r="A12" s="37"/>
      <c r="B12" s="36"/>
      <c r="C12" s="36"/>
      <c r="D12" s="2" t="s">
        <v>30</v>
      </c>
      <c r="E12" s="2" t="s">
        <v>31</v>
      </c>
      <c r="F12" s="3" t="s">
        <v>82</v>
      </c>
      <c r="G12" s="3">
        <v>320</v>
      </c>
      <c r="H12" s="4" t="s">
        <v>91</v>
      </c>
      <c r="I12" s="4">
        <v>10</v>
      </c>
      <c r="J12" s="3">
        <v>0</v>
      </c>
      <c r="K12" s="3">
        <f t="shared" si="0"/>
        <v>6</v>
      </c>
      <c r="L12" s="3">
        <f t="shared" si="1"/>
        <v>8</v>
      </c>
      <c r="M12" s="3">
        <f t="shared" si="2"/>
        <v>10</v>
      </c>
      <c r="N12" s="3"/>
      <c r="O12" s="3" t="s">
        <v>12</v>
      </c>
      <c r="P12" s="4">
        <v>10</v>
      </c>
      <c r="Q12" s="3"/>
      <c r="R12" s="3"/>
      <c r="S12" s="3"/>
      <c r="T12" s="3"/>
    </row>
    <row r="13" spans="1:20" ht="25.5" customHeight="1">
      <c r="A13" s="37"/>
      <c r="B13" s="36"/>
      <c r="C13" s="36" t="s">
        <v>108</v>
      </c>
      <c r="D13" s="18" t="s">
        <v>63</v>
      </c>
      <c r="E13" s="7" t="s">
        <v>64</v>
      </c>
      <c r="F13" s="3" t="s">
        <v>82</v>
      </c>
      <c r="G13" s="3"/>
      <c r="H13" s="4" t="s">
        <v>91</v>
      </c>
      <c r="I13" s="4">
        <v>10</v>
      </c>
      <c r="J13" s="3">
        <v>0</v>
      </c>
      <c r="K13" s="3">
        <f t="shared" si="0"/>
        <v>6</v>
      </c>
      <c r="L13" s="3">
        <f t="shared" si="1"/>
        <v>8</v>
      </c>
      <c r="M13" s="3">
        <f t="shared" si="2"/>
        <v>10</v>
      </c>
      <c r="N13" s="3"/>
      <c r="O13" s="3" t="s">
        <v>86</v>
      </c>
      <c r="P13" s="3">
        <f>0.7*I13</f>
        <v>7</v>
      </c>
      <c r="Q13" s="3" t="s">
        <v>36</v>
      </c>
      <c r="R13" s="3">
        <f>0.3*I13</f>
        <v>3</v>
      </c>
      <c r="S13" s="3"/>
      <c r="T13" s="3"/>
    </row>
    <row r="14" spans="1:20" ht="25.5" customHeight="1">
      <c r="A14" s="37"/>
      <c r="B14" s="36"/>
      <c r="C14" s="36"/>
      <c r="D14" s="19" t="s">
        <v>100</v>
      </c>
      <c r="E14" s="2" t="s">
        <v>33</v>
      </c>
      <c r="F14" s="3" t="s">
        <v>82</v>
      </c>
      <c r="G14" s="3">
        <v>400</v>
      </c>
      <c r="H14" s="4" t="s">
        <v>91</v>
      </c>
      <c r="I14" s="4">
        <v>10</v>
      </c>
      <c r="J14" s="3">
        <v>0</v>
      </c>
      <c r="K14" s="3">
        <f t="shared" si="0"/>
        <v>6</v>
      </c>
      <c r="L14" s="3">
        <f t="shared" si="1"/>
        <v>8</v>
      </c>
      <c r="M14" s="3">
        <f t="shared" si="2"/>
        <v>10</v>
      </c>
      <c r="N14" s="3"/>
      <c r="O14" s="3" t="s">
        <v>15</v>
      </c>
      <c r="P14" s="4">
        <v>10</v>
      </c>
      <c r="Q14" s="3"/>
      <c r="R14" s="3"/>
      <c r="S14" s="3"/>
      <c r="T14" s="3"/>
    </row>
    <row r="15" spans="1:20" ht="45.75" customHeight="1">
      <c r="A15" s="37"/>
      <c r="B15" s="36"/>
      <c r="C15" s="36"/>
      <c r="D15" s="19" t="s">
        <v>34</v>
      </c>
      <c r="E15" s="2" t="s">
        <v>35</v>
      </c>
      <c r="F15" s="3" t="s">
        <v>82</v>
      </c>
      <c r="G15" s="3">
        <v>200</v>
      </c>
      <c r="H15" s="4" t="s">
        <v>72</v>
      </c>
      <c r="I15" s="4">
        <v>10</v>
      </c>
      <c r="J15" s="3">
        <v>0</v>
      </c>
      <c r="K15" s="3">
        <f t="shared" si="0"/>
        <v>6</v>
      </c>
      <c r="L15" s="3">
        <f t="shared" si="1"/>
        <v>8</v>
      </c>
      <c r="M15" s="3">
        <f t="shared" si="2"/>
        <v>10</v>
      </c>
      <c r="N15" s="3"/>
      <c r="O15" s="3" t="s">
        <v>122</v>
      </c>
      <c r="P15" s="4">
        <v>10</v>
      </c>
      <c r="Q15" s="3"/>
      <c r="R15" s="3"/>
      <c r="S15" s="3"/>
      <c r="T15" s="3"/>
    </row>
    <row r="16" spans="1:20" ht="44.25" customHeight="1">
      <c r="A16" s="37"/>
      <c r="B16" s="36"/>
      <c r="C16" s="36"/>
      <c r="D16" s="19" t="s">
        <v>109</v>
      </c>
      <c r="E16" s="2" t="s">
        <v>37</v>
      </c>
      <c r="F16" s="3" t="s">
        <v>81</v>
      </c>
      <c r="G16" s="3">
        <v>80</v>
      </c>
      <c r="H16" s="4" t="s">
        <v>94</v>
      </c>
      <c r="I16" s="4">
        <v>2</v>
      </c>
      <c r="J16" s="3">
        <v>0</v>
      </c>
      <c r="K16" s="3"/>
      <c r="L16" s="3"/>
      <c r="M16" s="3">
        <f t="shared" si="2"/>
        <v>2</v>
      </c>
      <c r="N16" s="3"/>
      <c r="O16" s="3" t="s">
        <v>36</v>
      </c>
      <c r="P16" s="4">
        <v>2</v>
      </c>
      <c r="Q16" s="3"/>
      <c r="R16" s="3"/>
      <c r="S16" s="3"/>
      <c r="T16" s="3"/>
    </row>
    <row r="17" spans="1:20" ht="45.75" customHeight="1">
      <c r="A17" s="37"/>
      <c r="B17" s="36"/>
      <c r="C17" s="36"/>
      <c r="D17" s="18" t="s">
        <v>110</v>
      </c>
      <c r="E17" s="7" t="s">
        <v>66</v>
      </c>
      <c r="F17" s="3" t="s">
        <v>82</v>
      </c>
      <c r="G17" s="3"/>
      <c r="H17" s="4" t="s">
        <v>75</v>
      </c>
      <c r="I17" s="4">
        <v>15</v>
      </c>
      <c r="J17" s="3">
        <v>0</v>
      </c>
      <c r="K17" s="3">
        <f t="shared" ref="K17:K22" si="3">0.6*I17</f>
        <v>9</v>
      </c>
      <c r="L17" s="3">
        <f t="shared" ref="L17:L22" si="4">0.8*I17</f>
        <v>12</v>
      </c>
      <c r="M17" s="3">
        <f t="shared" ref="M17:M22" si="5">I17</f>
        <v>15</v>
      </c>
      <c r="N17" s="3"/>
      <c r="O17" s="8" t="s">
        <v>65</v>
      </c>
      <c r="P17" s="4">
        <v>15</v>
      </c>
      <c r="Q17" s="3"/>
      <c r="R17" s="3"/>
      <c r="S17" s="3"/>
      <c r="T17" s="3"/>
    </row>
    <row r="18" spans="1:20" ht="46.5" customHeight="1">
      <c r="A18" s="37"/>
      <c r="B18" s="36"/>
      <c r="C18" s="36"/>
      <c r="D18" s="18" t="s">
        <v>111</v>
      </c>
      <c r="E18" s="7" t="s">
        <v>66</v>
      </c>
      <c r="F18" s="3" t="s">
        <v>82</v>
      </c>
      <c r="G18" s="3"/>
      <c r="H18" s="4" t="s">
        <v>91</v>
      </c>
      <c r="I18" s="4">
        <v>10</v>
      </c>
      <c r="J18" s="3">
        <v>0</v>
      </c>
      <c r="K18" s="3">
        <f t="shared" si="3"/>
        <v>6</v>
      </c>
      <c r="L18" s="3">
        <f t="shared" si="4"/>
        <v>8</v>
      </c>
      <c r="M18" s="3">
        <f t="shared" si="5"/>
        <v>10</v>
      </c>
      <c r="N18" s="3"/>
      <c r="O18" s="8" t="s">
        <v>65</v>
      </c>
      <c r="P18" s="4">
        <v>10</v>
      </c>
      <c r="Q18" s="3"/>
      <c r="R18" s="3"/>
      <c r="S18" s="3"/>
      <c r="T18" s="3"/>
    </row>
    <row r="19" spans="1:20" ht="42.75" customHeight="1">
      <c r="A19" s="37"/>
      <c r="B19" s="36"/>
      <c r="C19" s="36"/>
      <c r="D19" s="18" t="s">
        <v>101</v>
      </c>
      <c r="E19" s="7" t="s">
        <v>66</v>
      </c>
      <c r="F19" s="3" t="s">
        <v>82</v>
      </c>
      <c r="G19" s="3"/>
      <c r="H19" s="4" t="s">
        <v>91</v>
      </c>
      <c r="I19" s="4">
        <v>10</v>
      </c>
      <c r="J19" s="3">
        <v>0</v>
      </c>
      <c r="K19" s="3">
        <f t="shared" si="3"/>
        <v>6</v>
      </c>
      <c r="L19" s="3">
        <f t="shared" si="4"/>
        <v>8</v>
      </c>
      <c r="M19" s="3">
        <f t="shared" si="5"/>
        <v>10</v>
      </c>
      <c r="N19" s="3"/>
      <c r="O19" s="8" t="s">
        <v>67</v>
      </c>
      <c r="P19" s="4">
        <v>10</v>
      </c>
      <c r="Q19" s="3"/>
      <c r="R19" s="3"/>
      <c r="S19" s="3"/>
      <c r="T19" s="3"/>
    </row>
    <row r="20" spans="1:20" ht="48.75" customHeight="1">
      <c r="A20" s="37"/>
      <c r="B20" s="36"/>
      <c r="C20" s="36"/>
      <c r="D20" s="18" t="s">
        <v>114</v>
      </c>
      <c r="E20" s="7" t="s">
        <v>66</v>
      </c>
      <c r="F20" s="3" t="s">
        <v>82</v>
      </c>
      <c r="G20" s="3"/>
      <c r="H20" s="4" t="s">
        <v>91</v>
      </c>
      <c r="I20" s="4">
        <v>10</v>
      </c>
      <c r="J20" s="3">
        <v>0</v>
      </c>
      <c r="K20" s="3">
        <f t="shared" si="3"/>
        <v>6</v>
      </c>
      <c r="L20" s="3">
        <f t="shared" si="4"/>
        <v>8</v>
      </c>
      <c r="M20" s="3">
        <f t="shared" si="5"/>
        <v>10</v>
      </c>
      <c r="N20" s="3"/>
      <c r="O20" s="8" t="s">
        <v>67</v>
      </c>
      <c r="P20" s="3">
        <f>0.7*I20</f>
        <v>7</v>
      </c>
      <c r="Q20" s="3" t="s">
        <v>36</v>
      </c>
      <c r="R20" s="3">
        <f>0.3*I20</f>
        <v>3</v>
      </c>
      <c r="S20" s="3"/>
      <c r="T20" s="3"/>
    </row>
    <row r="21" spans="1:20" ht="54" customHeight="1">
      <c r="A21" s="37"/>
      <c r="B21" s="36"/>
      <c r="C21" s="36"/>
      <c r="D21" s="19" t="s">
        <v>39</v>
      </c>
      <c r="E21" s="2" t="s">
        <v>40</v>
      </c>
      <c r="F21" s="3" t="s">
        <v>82</v>
      </c>
      <c r="G21" s="3">
        <v>200</v>
      </c>
      <c r="H21" s="4" t="s">
        <v>91</v>
      </c>
      <c r="I21" s="4">
        <v>10</v>
      </c>
      <c r="J21" s="3">
        <v>0</v>
      </c>
      <c r="K21" s="3">
        <f t="shared" si="3"/>
        <v>6</v>
      </c>
      <c r="L21" s="3">
        <f t="shared" si="4"/>
        <v>8</v>
      </c>
      <c r="M21" s="3">
        <f t="shared" si="5"/>
        <v>10</v>
      </c>
      <c r="N21" s="3"/>
      <c r="O21" s="3" t="s">
        <v>15</v>
      </c>
      <c r="P21" s="3">
        <v>10</v>
      </c>
      <c r="Q21" s="3"/>
      <c r="R21" s="3"/>
      <c r="S21" s="3"/>
      <c r="T21" s="3"/>
    </row>
    <row r="22" spans="1:20" ht="29.25" customHeight="1">
      <c r="A22" s="37"/>
      <c r="B22" s="36"/>
      <c r="C22" s="36" t="s">
        <v>112</v>
      </c>
      <c r="D22" s="18" t="s">
        <v>102</v>
      </c>
      <c r="E22" s="7" t="s">
        <v>68</v>
      </c>
      <c r="F22" s="3" t="s">
        <v>82</v>
      </c>
      <c r="G22" s="3"/>
      <c r="H22" s="4" t="s">
        <v>91</v>
      </c>
      <c r="I22" s="4">
        <v>10</v>
      </c>
      <c r="J22" s="3">
        <v>0</v>
      </c>
      <c r="K22" s="3">
        <f t="shared" si="3"/>
        <v>6</v>
      </c>
      <c r="L22" s="3">
        <f t="shared" si="4"/>
        <v>8</v>
      </c>
      <c r="M22" s="3">
        <f t="shared" si="5"/>
        <v>10</v>
      </c>
      <c r="N22" s="3"/>
      <c r="O22" s="3" t="s">
        <v>15</v>
      </c>
      <c r="P22" s="3">
        <v>6</v>
      </c>
      <c r="Q22" s="3" t="s">
        <v>36</v>
      </c>
      <c r="R22" s="3">
        <v>4</v>
      </c>
      <c r="S22" s="3"/>
      <c r="T22" s="3"/>
    </row>
    <row r="23" spans="1:20" ht="21" customHeight="1">
      <c r="A23" s="37"/>
      <c r="B23" s="36"/>
      <c r="C23" s="36"/>
      <c r="D23" s="19" t="s">
        <v>32</v>
      </c>
      <c r="E23" s="2" t="s">
        <v>33</v>
      </c>
      <c r="F23" s="3" t="s">
        <v>82</v>
      </c>
      <c r="G23" s="3">
        <v>400</v>
      </c>
      <c r="H23" s="4" t="s">
        <v>89</v>
      </c>
      <c r="I23" s="4">
        <v>15</v>
      </c>
      <c r="J23" s="3">
        <v>0</v>
      </c>
      <c r="K23" s="3">
        <f t="shared" si="0"/>
        <v>9</v>
      </c>
      <c r="L23" s="3">
        <f t="shared" si="1"/>
        <v>12</v>
      </c>
      <c r="M23" s="3">
        <f t="shared" si="2"/>
        <v>15</v>
      </c>
      <c r="N23" s="3"/>
      <c r="O23" s="3" t="s">
        <v>15</v>
      </c>
      <c r="P23" s="3">
        <v>9</v>
      </c>
      <c r="Q23" s="3" t="s">
        <v>36</v>
      </c>
      <c r="R23" s="3">
        <v>6</v>
      </c>
      <c r="S23" s="3"/>
      <c r="T23" s="3"/>
    </row>
    <row r="24" spans="1:20" ht="23.25" customHeight="1">
      <c r="A24" s="37"/>
      <c r="B24" s="36"/>
      <c r="C24" s="36"/>
      <c r="D24" s="19" t="s">
        <v>41</v>
      </c>
      <c r="E24" s="2" t="s">
        <v>35</v>
      </c>
      <c r="F24" s="3" t="s">
        <v>82</v>
      </c>
      <c r="G24" s="3">
        <v>400</v>
      </c>
      <c r="H24" s="4" t="s">
        <v>91</v>
      </c>
      <c r="I24" s="4">
        <v>10</v>
      </c>
      <c r="J24" s="3">
        <v>0</v>
      </c>
      <c r="K24" s="3">
        <f t="shared" si="0"/>
        <v>6</v>
      </c>
      <c r="L24" s="3">
        <f t="shared" si="1"/>
        <v>8</v>
      </c>
      <c r="M24" s="3">
        <f t="shared" si="2"/>
        <v>10</v>
      </c>
      <c r="N24" s="3"/>
      <c r="O24" s="3" t="s">
        <v>15</v>
      </c>
      <c r="P24" s="3">
        <v>6</v>
      </c>
      <c r="Q24" s="3" t="s">
        <v>36</v>
      </c>
      <c r="R24" s="3">
        <v>4</v>
      </c>
      <c r="S24" s="3"/>
      <c r="T24" s="3"/>
    </row>
    <row r="25" spans="1:20" ht="24.75" customHeight="1">
      <c r="A25" s="37"/>
      <c r="B25" s="36"/>
      <c r="C25" s="36"/>
      <c r="D25" s="18" t="s">
        <v>103</v>
      </c>
      <c r="E25" s="7" t="s">
        <v>38</v>
      </c>
      <c r="F25" s="3" t="s">
        <v>82</v>
      </c>
      <c r="G25" s="3"/>
      <c r="H25" s="4" t="s">
        <v>90</v>
      </c>
      <c r="I25" s="4">
        <v>20</v>
      </c>
      <c r="J25" s="3">
        <v>0</v>
      </c>
      <c r="K25" s="3">
        <f t="shared" ref="K25:K30" si="6">0.6*I25</f>
        <v>12</v>
      </c>
      <c r="L25" s="3">
        <f t="shared" ref="L25:L30" si="7">0.8*I25</f>
        <v>16</v>
      </c>
      <c r="M25" s="3">
        <f t="shared" ref="M25:M30" si="8">I25</f>
        <v>20</v>
      </c>
      <c r="N25" s="3"/>
      <c r="O25" s="8" t="s">
        <v>15</v>
      </c>
      <c r="P25" s="3">
        <v>10</v>
      </c>
      <c r="Q25" s="8" t="s">
        <v>36</v>
      </c>
      <c r="R25" s="3">
        <v>10</v>
      </c>
      <c r="S25" s="3"/>
      <c r="T25" s="3"/>
    </row>
    <row r="26" spans="1:20" ht="35.25" customHeight="1">
      <c r="A26" s="37"/>
      <c r="B26" s="36"/>
      <c r="C26" s="36"/>
      <c r="D26" s="18" t="s">
        <v>113</v>
      </c>
      <c r="E26" s="7" t="s">
        <v>38</v>
      </c>
      <c r="F26" s="3" t="s">
        <v>82</v>
      </c>
      <c r="G26" s="3"/>
      <c r="H26" s="4" t="s">
        <v>91</v>
      </c>
      <c r="I26" s="4">
        <v>10</v>
      </c>
      <c r="J26" s="3">
        <v>0</v>
      </c>
      <c r="K26" s="3">
        <f t="shared" si="6"/>
        <v>6</v>
      </c>
      <c r="L26" s="3">
        <f t="shared" si="7"/>
        <v>8</v>
      </c>
      <c r="M26" s="3">
        <f t="shared" si="8"/>
        <v>10</v>
      </c>
      <c r="N26" s="3"/>
      <c r="O26" s="8" t="s">
        <v>36</v>
      </c>
      <c r="P26" s="3">
        <v>10</v>
      </c>
      <c r="Q26" s="9"/>
      <c r="R26" s="3"/>
      <c r="S26" s="3"/>
      <c r="T26" s="3"/>
    </row>
    <row r="27" spans="1:20" ht="37.5" customHeight="1">
      <c r="A27" s="37"/>
      <c r="B27" s="36"/>
      <c r="C27" s="36"/>
      <c r="D27" s="18" t="s">
        <v>104</v>
      </c>
      <c r="E27" s="7" t="s">
        <v>38</v>
      </c>
      <c r="F27" s="3" t="s">
        <v>82</v>
      </c>
      <c r="G27" s="3"/>
      <c r="H27" s="4" t="s">
        <v>91</v>
      </c>
      <c r="I27" s="4">
        <v>10</v>
      </c>
      <c r="J27" s="3">
        <v>0</v>
      </c>
      <c r="K27" s="3">
        <f t="shared" si="6"/>
        <v>6</v>
      </c>
      <c r="L27" s="3">
        <f t="shared" si="7"/>
        <v>8</v>
      </c>
      <c r="M27" s="3">
        <f t="shared" si="8"/>
        <v>10</v>
      </c>
      <c r="N27" s="3"/>
      <c r="O27" s="8" t="s">
        <v>15</v>
      </c>
      <c r="P27" s="3">
        <v>6</v>
      </c>
      <c r="Q27" s="8" t="s">
        <v>36</v>
      </c>
      <c r="R27" s="3">
        <v>4</v>
      </c>
      <c r="S27" s="3"/>
      <c r="T27" s="3"/>
    </row>
    <row r="28" spans="1:20" ht="33" customHeight="1">
      <c r="A28" s="37"/>
      <c r="B28" s="36"/>
      <c r="C28" s="36"/>
      <c r="D28" s="18" t="s">
        <v>105</v>
      </c>
      <c r="E28" s="7" t="s">
        <v>38</v>
      </c>
      <c r="F28" s="3" t="s">
        <v>82</v>
      </c>
      <c r="G28" s="3"/>
      <c r="H28" s="4" t="s">
        <v>91</v>
      </c>
      <c r="I28" s="4">
        <v>10</v>
      </c>
      <c r="J28" s="3">
        <v>0</v>
      </c>
      <c r="K28" s="3">
        <f t="shared" si="6"/>
        <v>6</v>
      </c>
      <c r="L28" s="3">
        <f t="shared" si="7"/>
        <v>8</v>
      </c>
      <c r="M28" s="3">
        <f t="shared" si="8"/>
        <v>10</v>
      </c>
      <c r="N28" s="3"/>
      <c r="O28" s="8" t="s">
        <v>15</v>
      </c>
      <c r="P28" s="3">
        <v>6</v>
      </c>
      <c r="Q28" s="8" t="s">
        <v>65</v>
      </c>
      <c r="R28" s="3">
        <v>4</v>
      </c>
      <c r="S28" s="3"/>
      <c r="T28" s="3"/>
    </row>
    <row r="29" spans="1:20" ht="27" customHeight="1">
      <c r="A29" s="37"/>
      <c r="B29" s="36"/>
      <c r="C29" s="36"/>
      <c r="D29" s="18" t="s">
        <v>106</v>
      </c>
      <c r="E29" s="7" t="s">
        <v>70</v>
      </c>
      <c r="F29" s="3" t="s">
        <v>82</v>
      </c>
      <c r="G29" s="3"/>
      <c r="H29" s="4" t="s">
        <v>91</v>
      </c>
      <c r="I29" s="4">
        <v>10</v>
      </c>
      <c r="J29" s="3">
        <v>0</v>
      </c>
      <c r="K29" s="3">
        <f t="shared" si="6"/>
        <v>6</v>
      </c>
      <c r="L29" s="3">
        <f t="shared" si="7"/>
        <v>8</v>
      </c>
      <c r="M29" s="3">
        <f t="shared" si="8"/>
        <v>10</v>
      </c>
      <c r="N29" s="3"/>
      <c r="O29" s="8" t="s">
        <v>15</v>
      </c>
      <c r="P29" s="3">
        <v>6</v>
      </c>
      <c r="Q29" s="8" t="s">
        <v>36</v>
      </c>
      <c r="R29" s="3">
        <v>4</v>
      </c>
      <c r="S29" s="3"/>
      <c r="T29" s="3"/>
    </row>
    <row r="30" spans="1:20" ht="47.25" customHeight="1">
      <c r="A30" s="37"/>
      <c r="B30" s="36"/>
      <c r="C30" s="36"/>
      <c r="D30" s="18" t="s">
        <v>69</v>
      </c>
      <c r="E30" s="7" t="s">
        <v>71</v>
      </c>
      <c r="F30" s="3" t="s">
        <v>82</v>
      </c>
      <c r="G30" s="3"/>
      <c r="H30" s="4" t="s">
        <v>91</v>
      </c>
      <c r="I30" s="4">
        <v>10</v>
      </c>
      <c r="J30" s="3">
        <v>0</v>
      </c>
      <c r="K30" s="3">
        <f t="shared" si="6"/>
        <v>6</v>
      </c>
      <c r="L30" s="3">
        <f t="shared" si="7"/>
        <v>8</v>
      </c>
      <c r="M30" s="3">
        <f t="shared" si="8"/>
        <v>10</v>
      </c>
      <c r="N30" s="3"/>
      <c r="O30" s="8" t="s">
        <v>15</v>
      </c>
      <c r="P30" s="3">
        <v>6</v>
      </c>
      <c r="Q30" s="8" t="s">
        <v>36</v>
      </c>
      <c r="R30" s="3">
        <v>4</v>
      </c>
      <c r="S30" s="3"/>
      <c r="T30" s="3"/>
    </row>
    <row r="31" spans="1:20" ht="30.75" customHeight="1">
      <c r="A31" s="37"/>
      <c r="B31" s="36"/>
      <c r="C31" s="36"/>
      <c r="D31" s="7" t="s">
        <v>107</v>
      </c>
      <c r="E31" s="7" t="s">
        <v>38</v>
      </c>
      <c r="F31" s="3" t="s">
        <v>82</v>
      </c>
      <c r="G31" s="3">
        <v>10560</v>
      </c>
      <c r="H31" s="4" t="s">
        <v>91</v>
      </c>
      <c r="I31" s="4">
        <v>10</v>
      </c>
      <c r="J31" s="3">
        <v>0</v>
      </c>
      <c r="K31" s="3">
        <f t="shared" si="0"/>
        <v>6</v>
      </c>
      <c r="L31" s="3">
        <f t="shared" si="1"/>
        <v>8</v>
      </c>
      <c r="M31" s="3">
        <f t="shared" si="2"/>
        <v>10</v>
      </c>
      <c r="N31" s="3"/>
      <c r="O31" s="8" t="s">
        <v>15</v>
      </c>
      <c r="P31" s="3">
        <v>6</v>
      </c>
      <c r="Q31" s="8" t="s">
        <v>36</v>
      </c>
      <c r="R31" s="3">
        <v>4</v>
      </c>
      <c r="S31" s="3"/>
      <c r="T31" s="3"/>
    </row>
    <row r="32" spans="1:20" ht="24" customHeight="1">
      <c r="A32" s="37"/>
      <c r="B32" s="36"/>
      <c r="C32" s="36" t="s">
        <v>117</v>
      </c>
      <c r="D32" s="10" t="s">
        <v>118</v>
      </c>
      <c r="E32" s="10" t="s">
        <v>51</v>
      </c>
      <c r="F32" s="3" t="s">
        <v>82</v>
      </c>
      <c r="G32" s="3">
        <v>240</v>
      </c>
      <c r="H32" s="4" t="s">
        <v>75</v>
      </c>
      <c r="I32" s="4">
        <v>15</v>
      </c>
      <c r="J32" s="3">
        <v>0</v>
      </c>
      <c r="K32" s="3">
        <f t="shared" si="0"/>
        <v>9</v>
      </c>
      <c r="L32" s="3">
        <f t="shared" si="1"/>
        <v>12</v>
      </c>
      <c r="M32" s="3">
        <f t="shared" si="2"/>
        <v>15</v>
      </c>
      <c r="N32" s="3"/>
      <c r="O32" s="3" t="s">
        <v>12</v>
      </c>
      <c r="P32" s="4">
        <v>15</v>
      </c>
      <c r="Q32" s="3"/>
      <c r="R32" s="3"/>
      <c r="S32" s="3"/>
      <c r="T32" s="3"/>
    </row>
    <row r="33" spans="1:20" ht="23.25" customHeight="1">
      <c r="A33" s="37"/>
      <c r="B33" s="36"/>
      <c r="C33" s="36"/>
      <c r="D33" s="10" t="s">
        <v>115</v>
      </c>
      <c r="E33" s="10" t="s">
        <v>52</v>
      </c>
      <c r="F33" s="3" t="s">
        <v>85</v>
      </c>
      <c r="G33" s="3">
        <v>240</v>
      </c>
      <c r="H33" s="4" t="s">
        <v>73</v>
      </c>
      <c r="I33" s="4">
        <v>4</v>
      </c>
      <c r="J33" s="3">
        <v>0</v>
      </c>
      <c r="K33" s="3"/>
      <c r="L33" s="3"/>
      <c r="M33" s="3">
        <f t="shared" si="2"/>
        <v>4</v>
      </c>
      <c r="N33" s="3"/>
      <c r="O33" s="3" t="s">
        <v>12</v>
      </c>
      <c r="P33" s="4">
        <v>4</v>
      </c>
      <c r="Q33" s="3"/>
      <c r="R33" s="3"/>
      <c r="S33" s="3"/>
      <c r="T33" s="3"/>
    </row>
    <row r="34" spans="1:20" ht="21.75" customHeight="1">
      <c r="A34" s="37"/>
      <c r="B34" s="36"/>
      <c r="C34" s="36"/>
      <c r="D34" s="10" t="s">
        <v>119</v>
      </c>
      <c r="E34" s="10" t="s">
        <v>53</v>
      </c>
      <c r="F34" s="3" t="s">
        <v>82</v>
      </c>
      <c r="G34" s="3">
        <v>240</v>
      </c>
      <c r="H34" s="4" t="s">
        <v>72</v>
      </c>
      <c r="I34" s="4">
        <v>10</v>
      </c>
      <c r="J34" s="3">
        <v>0</v>
      </c>
      <c r="K34" s="3">
        <f t="shared" si="0"/>
        <v>6</v>
      </c>
      <c r="L34" s="3">
        <f t="shared" si="1"/>
        <v>8</v>
      </c>
      <c r="M34" s="3">
        <f t="shared" si="2"/>
        <v>10</v>
      </c>
      <c r="N34" s="3"/>
      <c r="O34" s="3" t="s">
        <v>12</v>
      </c>
      <c r="P34" s="4">
        <v>10</v>
      </c>
      <c r="Q34" s="3"/>
      <c r="R34" s="3"/>
      <c r="S34" s="3"/>
      <c r="T34" s="3"/>
    </row>
    <row r="35" spans="1:20" ht="18" customHeight="1">
      <c r="A35" s="37"/>
      <c r="B35" s="36"/>
      <c r="C35" s="36"/>
      <c r="D35" s="10" t="s">
        <v>116</v>
      </c>
      <c r="E35" s="10" t="s">
        <v>54</v>
      </c>
      <c r="F35" s="3" t="s">
        <v>81</v>
      </c>
      <c r="G35" s="3">
        <v>240</v>
      </c>
      <c r="H35" s="4" t="s">
        <v>73</v>
      </c>
      <c r="I35" s="4">
        <v>4</v>
      </c>
      <c r="J35" s="3">
        <v>0</v>
      </c>
      <c r="K35" s="3"/>
      <c r="L35" s="3"/>
      <c r="M35" s="3">
        <f t="shared" si="2"/>
        <v>4</v>
      </c>
      <c r="N35" s="3"/>
      <c r="O35" s="3" t="s">
        <v>12</v>
      </c>
      <c r="P35" s="4">
        <v>4</v>
      </c>
      <c r="Q35" s="3"/>
      <c r="R35" s="3"/>
      <c r="S35" s="3"/>
      <c r="T35" s="3"/>
    </row>
    <row r="36" spans="1:20" ht="21.75" customHeight="1">
      <c r="A36" s="37"/>
      <c r="B36" s="36"/>
      <c r="C36" s="36"/>
      <c r="D36" s="10" t="s">
        <v>49</v>
      </c>
      <c r="E36" s="10" t="s">
        <v>55</v>
      </c>
      <c r="F36" s="3" t="s">
        <v>81</v>
      </c>
      <c r="G36" s="3">
        <v>240</v>
      </c>
      <c r="H36" s="4" t="s">
        <v>73</v>
      </c>
      <c r="I36" s="4">
        <v>4</v>
      </c>
      <c r="J36" s="3">
        <v>0</v>
      </c>
      <c r="K36" s="3"/>
      <c r="L36" s="3"/>
      <c r="M36" s="3">
        <f t="shared" si="2"/>
        <v>4</v>
      </c>
      <c r="N36" s="3"/>
      <c r="O36" s="3" t="s">
        <v>12</v>
      </c>
      <c r="P36" s="4">
        <v>4</v>
      </c>
      <c r="Q36" s="3"/>
      <c r="R36" s="3"/>
      <c r="S36" s="3"/>
      <c r="T36" s="3"/>
    </row>
    <row r="37" spans="1:20" ht="19.5" customHeight="1">
      <c r="A37" s="37"/>
      <c r="B37" s="36"/>
      <c r="C37" s="36"/>
      <c r="D37" s="10" t="s">
        <v>120</v>
      </c>
      <c r="E37" s="10" t="s">
        <v>56</v>
      </c>
      <c r="F37" s="3" t="s">
        <v>82</v>
      </c>
      <c r="G37" s="3">
        <v>240</v>
      </c>
      <c r="H37" s="4" t="s">
        <v>75</v>
      </c>
      <c r="I37" s="4">
        <v>15</v>
      </c>
      <c r="J37" s="3">
        <v>0</v>
      </c>
      <c r="K37" s="3">
        <f t="shared" si="0"/>
        <v>9</v>
      </c>
      <c r="L37" s="3">
        <f t="shared" si="1"/>
        <v>12</v>
      </c>
      <c r="M37" s="3">
        <f t="shared" si="2"/>
        <v>15</v>
      </c>
      <c r="N37" s="3"/>
      <c r="O37" s="3" t="s">
        <v>12</v>
      </c>
      <c r="P37" s="4">
        <v>15</v>
      </c>
      <c r="Q37" s="3"/>
      <c r="R37" s="3"/>
      <c r="S37" s="3"/>
      <c r="T37" s="3"/>
    </row>
    <row r="38" spans="1:20" ht="21.75" customHeight="1">
      <c r="A38" s="37"/>
      <c r="B38" s="36"/>
      <c r="C38" s="36"/>
      <c r="D38" s="10" t="s">
        <v>50</v>
      </c>
      <c r="E38" s="10" t="s">
        <v>57</v>
      </c>
      <c r="F38" s="3" t="s">
        <v>82</v>
      </c>
      <c r="G38" s="3">
        <v>240</v>
      </c>
      <c r="H38" s="4" t="s">
        <v>75</v>
      </c>
      <c r="I38" s="4">
        <v>15</v>
      </c>
      <c r="J38" s="3">
        <v>0</v>
      </c>
      <c r="K38" s="3">
        <f t="shared" si="0"/>
        <v>9</v>
      </c>
      <c r="L38" s="3">
        <f t="shared" si="1"/>
        <v>12</v>
      </c>
      <c r="M38" s="3">
        <f t="shared" si="2"/>
        <v>15</v>
      </c>
      <c r="N38" s="3"/>
      <c r="O38" s="3" t="s">
        <v>12</v>
      </c>
      <c r="P38" s="4">
        <v>15</v>
      </c>
      <c r="Q38" s="3"/>
      <c r="R38" s="3"/>
      <c r="S38" s="3"/>
      <c r="T38" s="3"/>
    </row>
    <row r="39" spans="1:20" ht="27" customHeight="1">
      <c r="A39" s="37"/>
      <c r="B39" s="36"/>
      <c r="C39" s="36"/>
      <c r="D39" s="10" t="s">
        <v>121</v>
      </c>
      <c r="E39" s="10" t="s">
        <v>58</v>
      </c>
      <c r="F39" s="3" t="s">
        <v>82</v>
      </c>
      <c r="G39" s="3">
        <v>240</v>
      </c>
      <c r="H39" s="4" t="s">
        <v>84</v>
      </c>
      <c r="I39" s="4">
        <v>10</v>
      </c>
      <c r="J39" s="3">
        <v>0</v>
      </c>
      <c r="K39" s="3">
        <f t="shared" si="0"/>
        <v>6</v>
      </c>
      <c r="L39" s="3">
        <f t="shared" si="1"/>
        <v>8</v>
      </c>
      <c r="M39" s="3">
        <f t="shared" si="2"/>
        <v>10</v>
      </c>
      <c r="N39" s="3"/>
      <c r="O39" s="3" t="s">
        <v>12</v>
      </c>
      <c r="P39" s="4">
        <v>10</v>
      </c>
      <c r="Q39" s="3"/>
      <c r="R39" s="3"/>
      <c r="S39" s="3"/>
      <c r="T39" s="3"/>
    </row>
    <row r="41" spans="1:20" ht="41.25" customHeight="1">
      <c r="A41" s="28" t="s">
        <v>96</v>
      </c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</row>
    <row r="42" spans="1:20" ht="39.75" hidden="1" customHeight="1">
      <c r="C42" s="12" t="s">
        <v>11</v>
      </c>
      <c r="D42" s="12">
        <v>193</v>
      </c>
    </row>
    <row r="43" spans="1:20" ht="22.5" hidden="1" customHeight="1">
      <c r="C43" s="12" t="s">
        <v>42</v>
      </c>
      <c r="D43" s="12">
        <v>137</v>
      </c>
    </row>
    <row r="44" spans="1:20" ht="24" hidden="1" customHeight="1">
      <c r="C44" s="12" t="s">
        <v>10</v>
      </c>
      <c r="D44" s="12">
        <v>187</v>
      </c>
    </row>
    <row r="45" spans="1:20" ht="30" hidden="1" customHeight="1">
      <c r="C45" s="12" t="s">
        <v>43</v>
      </c>
      <c r="D45" s="12">
        <v>133</v>
      </c>
    </row>
    <row r="46" spans="1:20" ht="30" hidden="1" customHeight="1">
      <c r="C46" s="12" t="s">
        <v>8</v>
      </c>
      <c r="D46" s="12">
        <f>147+18</f>
        <v>165</v>
      </c>
    </row>
    <row r="47" spans="1:20" ht="30" hidden="1" customHeight="1">
      <c r="C47" s="12" t="s">
        <v>83</v>
      </c>
      <c r="D47" s="12">
        <v>102</v>
      </c>
    </row>
    <row r="48" spans="1:20" ht="30" hidden="1" customHeight="1">
      <c r="C48" s="12" t="s">
        <v>9</v>
      </c>
      <c r="D48" s="12">
        <v>122</v>
      </c>
    </row>
    <row r="49" spans="3:14" ht="30" hidden="1" customHeight="1">
      <c r="C49" s="12" t="s">
        <v>46</v>
      </c>
      <c r="D49" s="12">
        <v>110</v>
      </c>
      <c r="E49" s="14"/>
      <c r="F49" s="34"/>
      <c r="G49" s="35"/>
      <c r="H49" s="35"/>
      <c r="I49" s="35"/>
      <c r="J49" s="35"/>
      <c r="K49" s="35"/>
      <c r="L49" s="35"/>
      <c r="M49" s="35"/>
      <c r="N49" s="16"/>
    </row>
    <row r="50" spans="3:14" ht="26.25" hidden="1" customHeight="1">
      <c r="C50" s="12" t="s">
        <v>47</v>
      </c>
      <c r="D50" s="12">
        <v>148</v>
      </c>
      <c r="E50" s="14"/>
      <c r="F50" s="34"/>
      <c r="G50" s="35"/>
      <c r="H50" s="35"/>
      <c r="I50" s="35"/>
      <c r="J50" s="35"/>
      <c r="K50" s="35"/>
      <c r="L50" s="35"/>
      <c r="M50" s="35"/>
      <c r="N50" s="16"/>
    </row>
    <row r="51" spans="3:14" ht="29.25" hidden="1" customHeight="1">
      <c r="C51" s="12" t="s">
        <v>48</v>
      </c>
      <c r="D51" s="12">
        <v>119</v>
      </c>
      <c r="E51" s="14"/>
      <c r="F51" s="34"/>
      <c r="G51" s="35"/>
      <c r="H51" s="35"/>
      <c r="I51" s="35"/>
      <c r="J51" s="35"/>
      <c r="K51" s="35"/>
      <c r="L51" s="35"/>
      <c r="M51" s="35"/>
      <c r="N51" s="16"/>
    </row>
    <row r="52" spans="3:14" ht="37.5" hidden="1" customHeight="1">
      <c r="C52" s="5" t="s">
        <v>95</v>
      </c>
      <c r="D52" s="13">
        <f>SUM(D42:D51)</f>
        <v>1416</v>
      </c>
    </row>
    <row r="53" spans="3:14" ht="195" customHeight="1">
      <c r="C53" s="17"/>
    </row>
  </sheetData>
  <autoFilter ref="A2:T39" xr:uid="{00000000-0009-0000-0000-000000000000}">
    <filterColumn colId="9" showButton="0"/>
    <filterColumn colId="10" showButton="0"/>
    <filterColumn colId="11" showButton="0"/>
  </autoFilter>
  <mergeCells count="27">
    <mergeCell ref="G2:G3"/>
    <mergeCell ref="E2:E3"/>
    <mergeCell ref="Q2:Q3"/>
    <mergeCell ref="R2:R3"/>
    <mergeCell ref="S2:S3"/>
    <mergeCell ref="T2:T3"/>
    <mergeCell ref="H2:H3"/>
    <mergeCell ref="I2:I3"/>
    <mergeCell ref="N2:N3"/>
    <mergeCell ref="O2:O3"/>
    <mergeCell ref="P2:P3"/>
    <mergeCell ref="A1:N1"/>
    <mergeCell ref="A41:N41"/>
    <mergeCell ref="J2:M2"/>
    <mergeCell ref="A2:A3"/>
    <mergeCell ref="F49:M51"/>
    <mergeCell ref="B4:B39"/>
    <mergeCell ref="A4:A39"/>
    <mergeCell ref="C4:C7"/>
    <mergeCell ref="C8:C12"/>
    <mergeCell ref="C32:C39"/>
    <mergeCell ref="C13:C21"/>
    <mergeCell ref="C22:C31"/>
    <mergeCell ref="B2:B3"/>
    <mergeCell ref="C2:C3"/>
    <mergeCell ref="D2:D3"/>
    <mergeCell ref="F2:F3"/>
  </mergeCells>
  <phoneticPr fontId="1" type="noConversion"/>
  <pageMargins left="0.7" right="0.7" top="0.75" bottom="0.75" header="0.3" footer="0.3"/>
  <pageSetup paperSize="8" scale="34" fitToHeight="0" orientation="landscape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2"/>
  <sheetViews>
    <sheetView tabSelected="1" zoomScaleNormal="100" workbookViewId="0">
      <selection activeCell="F2" sqref="F2"/>
    </sheetView>
  </sheetViews>
  <sheetFormatPr defaultRowHeight="13.8"/>
  <cols>
    <col min="1" max="1" width="18.88671875" customWidth="1"/>
    <col min="2" max="2" width="16.77734375" customWidth="1"/>
    <col min="3" max="3" width="15.44140625" customWidth="1"/>
    <col min="4" max="4" width="26.33203125" customWidth="1"/>
    <col min="5" max="5" width="29.5546875" customWidth="1"/>
    <col min="6" max="6" width="14.109375" customWidth="1"/>
    <col min="7" max="7" width="24.6640625" customWidth="1"/>
    <col min="8" max="8" width="16.5546875" customWidth="1"/>
    <col min="9" max="9" width="22.21875" customWidth="1"/>
    <col min="10" max="10" width="26.109375" customWidth="1"/>
    <col min="11" max="11" width="19.6640625" customWidth="1"/>
    <col min="12" max="12" width="21.109375" customWidth="1"/>
    <col min="13" max="13" width="43.109375" customWidth="1"/>
    <col min="14" max="14" width="11.77734375" customWidth="1"/>
    <col min="15" max="15" width="17.77734375" customWidth="1"/>
    <col min="16" max="16" width="14.21875" customWidth="1"/>
    <col min="20" max="21" width="10.5546875" bestFit="1" customWidth="1"/>
  </cols>
  <sheetData>
    <row r="1" spans="1:33" ht="34.799999999999997">
      <c r="A1" s="25" t="s">
        <v>0</v>
      </c>
      <c r="B1" s="25" t="s">
        <v>1</v>
      </c>
      <c r="C1" s="25" t="s">
        <v>131</v>
      </c>
      <c r="D1" s="25" t="s">
        <v>3</v>
      </c>
      <c r="E1" s="25" t="s">
        <v>4</v>
      </c>
      <c r="F1" s="25" t="s">
        <v>132</v>
      </c>
      <c r="G1" s="25" t="s">
        <v>88</v>
      </c>
      <c r="H1" s="25" t="s">
        <v>44</v>
      </c>
      <c r="I1" s="25" t="s">
        <v>45</v>
      </c>
      <c r="J1" s="1" t="s">
        <v>123</v>
      </c>
      <c r="K1" s="1" t="s">
        <v>124</v>
      </c>
      <c r="L1" s="1" t="s">
        <v>125</v>
      </c>
      <c r="M1" s="1" t="s">
        <v>126</v>
      </c>
      <c r="N1" s="1" t="s">
        <v>98</v>
      </c>
      <c r="O1" s="1" t="s">
        <v>127</v>
      </c>
      <c r="P1" s="1" t="s">
        <v>128</v>
      </c>
      <c r="Q1" s="24"/>
      <c r="R1" s="22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</row>
    <row r="2" spans="1:33" ht="72.45" customHeight="1">
      <c r="A2" s="26"/>
      <c r="B2" s="26"/>
      <c r="C2" s="26"/>
      <c r="D2" s="21"/>
      <c r="E2" s="21"/>
      <c r="F2" s="21"/>
      <c r="G2" s="21"/>
      <c r="H2" s="4"/>
      <c r="I2" s="4"/>
      <c r="J2" s="21"/>
      <c r="K2" s="21"/>
      <c r="L2" s="21"/>
      <c r="M2" s="21"/>
      <c r="N2" s="26"/>
      <c r="O2" s="26"/>
      <c r="P2" s="26"/>
      <c r="T2" s="20"/>
      <c r="U2" s="20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经营管理部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伍江山</cp:lastModifiedBy>
  <cp:lastPrinted>2021-07-09T03:14:43Z</cp:lastPrinted>
  <dcterms:created xsi:type="dcterms:W3CDTF">2020-05-18T07:56:07Z</dcterms:created>
  <dcterms:modified xsi:type="dcterms:W3CDTF">2022-10-31T06:33:56Z</dcterms:modified>
</cp:coreProperties>
</file>