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6.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pivotTables/pivotTable5.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0" yWindow="0" windowWidth="20730" windowHeight="10920" tabRatio="800" activeTab="4"/>
  </bookViews>
  <sheets>
    <sheet name="Customers Citywise" sheetId="11" r:id="rId1"/>
    <sheet name="Customers by Residence type" sheetId="13" r:id="rId2"/>
    <sheet name="Customers by Occupation" sheetId="14" r:id="rId3"/>
    <sheet name="Customers by company category" sheetId="15" r:id="rId4"/>
    <sheet name="Dashboard" sheetId="12" r:id="rId5"/>
    <sheet name="customer_application_data" sheetId="1" r:id="rId6"/>
    <sheet name="repayments_data" sheetId="2" r:id="rId7"/>
    <sheet name="data_dictionary" sheetId="3" r:id="rId8"/>
    <sheet name="Q.1(I)" sheetId="5" r:id="rId9"/>
    <sheet name="Q.1(II)" sheetId="10" r:id="rId10"/>
    <sheet name="Q.1.(III)" sheetId="7" r:id="rId11"/>
  </sheets>
  <definedNames>
    <definedName name="_xlnm._FilterDatabase" localSheetId="5" hidden="1">customer_application_data!$A$1:$Z$325</definedName>
    <definedName name="_xlnm._FilterDatabase" localSheetId="9" hidden="1">'Q.1(II)'!$A$6:$D$330</definedName>
    <definedName name="Slicer_City">#N/A</definedName>
    <definedName name="Slicer_Date_Year_wise">#N/A</definedName>
    <definedName name="Slicer_Residence_Type">#N/A</definedName>
  </definedNames>
  <calcPr calcId="144525"/>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D331" i="10" l="1"/>
  <c r="C331" i="10"/>
  <c r="B331" i="10"/>
  <c r="C59" i="5"/>
  <c r="B58" i="5"/>
  <c r="B57" i="5"/>
  <c r="B43" i="5"/>
  <c r="B42" i="5"/>
  <c r="B41" i="5"/>
  <c r="B40" i="5"/>
  <c r="C32" i="5"/>
  <c r="B31" i="5"/>
  <c r="B30" i="5"/>
  <c r="B29" i="5"/>
  <c r="B28" i="5"/>
  <c r="B27" i="5"/>
  <c r="B26" i="5"/>
  <c r="B25" i="5"/>
  <c r="B24" i="5"/>
  <c r="B23" i="5"/>
  <c r="B22" i="5"/>
  <c r="B21" i="5"/>
  <c r="B20" i="5"/>
  <c r="B19" i="5"/>
  <c r="B18" i="5"/>
  <c r="B17" i="5"/>
  <c r="B16" i="5"/>
  <c r="B15" i="5"/>
  <c r="Z325" i="1"/>
  <c r="Y325" i="1"/>
  <c r="X325" i="1"/>
  <c r="W325" i="1"/>
  <c r="Z324" i="1"/>
  <c r="Y324" i="1"/>
  <c r="X324" i="1"/>
  <c r="W324" i="1"/>
  <c r="Z323" i="1"/>
  <c r="Y323" i="1"/>
  <c r="X323" i="1"/>
  <c r="W323" i="1"/>
  <c r="Z322" i="1"/>
  <c r="Y322" i="1"/>
  <c r="X322" i="1"/>
  <c r="W322" i="1"/>
  <c r="Z321" i="1"/>
  <c r="Y321" i="1"/>
  <c r="X321" i="1"/>
  <c r="W321" i="1"/>
  <c r="Z320" i="1"/>
  <c r="Y320" i="1"/>
  <c r="X320" i="1"/>
  <c r="W320" i="1"/>
  <c r="Z319" i="1"/>
  <c r="Y319" i="1"/>
  <c r="X319" i="1"/>
  <c r="W319" i="1"/>
  <c r="Z318" i="1"/>
  <c r="Y318" i="1"/>
  <c r="X318" i="1"/>
  <c r="W318" i="1"/>
  <c r="Z317" i="1"/>
  <c r="Y317" i="1"/>
  <c r="X317" i="1"/>
  <c r="W317" i="1"/>
  <c r="Z316" i="1"/>
  <c r="Y316" i="1"/>
  <c r="X316" i="1"/>
  <c r="W316" i="1"/>
  <c r="Z315" i="1"/>
  <c r="Y315" i="1"/>
  <c r="X315" i="1"/>
  <c r="W315" i="1"/>
  <c r="Z314" i="1"/>
  <c r="Y314" i="1"/>
  <c r="X314" i="1"/>
  <c r="W314" i="1"/>
  <c r="Z313" i="1"/>
  <c r="Y313" i="1"/>
  <c r="X313" i="1"/>
  <c r="W313" i="1"/>
  <c r="Z312" i="1"/>
  <c r="Y312" i="1"/>
  <c r="X312" i="1"/>
  <c r="W312" i="1"/>
  <c r="Z311" i="1"/>
  <c r="Y311" i="1"/>
  <c r="X311" i="1"/>
  <c r="W311" i="1"/>
  <c r="Z310" i="1"/>
  <c r="Y310" i="1"/>
  <c r="X310" i="1"/>
  <c r="W310" i="1"/>
  <c r="Z309" i="1"/>
  <c r="Y309" i="1"/>
  <c r="X309" i="1"/>
  <c r="W309" i="1"/>
  <c r="Z308" i="1"/>
  <c r="Y308" i="1"/>
  <c r="X308" i="1"/>
  <c r="W308" i="1"/>
  <c r="Z307" i="1"/>
  <c r="Y307" i="1"/>
  <c r="X307" i="1"/>
  <c r="W307" i="1"/>
  <c r="Z306" i="1"/>
  <c r="Y306" i="1"/>
  <c r="X306" i="1"/>
  <c r="W306" i="1"/>
  <c r="Z305" i="1"/>
  <c r="Y305" i="1"/>
  <c r="X305" i="1"/>
  <c r="W305" i="1"/>
  <c r="Z304" i="1"/>
  <c r="Y304" i="1"/>
  <c r="X304" i="1"/>
  <c r="W304" i="1"/>
  <c r="Z303" i="1"/>
  <c r="Y303" i="1"/>
  <c r="X303" i="1"/>
  <c r="W303" i="1"/>
  <c r="Z302" i="1"/>
  <c r="Y302" i="1"/>
  <c r="X302" i="1"/>
  <c r="W302" i="1"/>
  <c r="Z301" i="1"/>
  <c r="Y301" i="1"/>
  <c r="X301" i="1"/>
  <c r="W301" i="1"/>
  <c r="Z300" i="1"/>
  <c r="Y300" i="1"/>
  <c r="X300" i="1"/>
  <c r="W300" i="1"/>
  <c r="Z299" i="1"/>
  <c r="Y299" i="1"/>
  <c r="X299" i="1"/>
  <c r="W299" i="1"/>
  <c r="Z298" i="1"/>
  <c r="Y298" i="1"/>
  <c r="X298" i="1"/>
  <c r="W298" i="1"/>
  <c r="Z297" i="1"/>
  <c r="Y297" i="1"/>
  <c r="X297" i="1"/>
  <c r="W297" i="1"/>
  <c r="Z296" i="1"/>
  <c r="Y296" i="1"/>
  <c r="X296" i="1"/>
  <c r="W296" i="1"/>
  <c r="Z295" i="1"/>
  <c r="Y295" i="1"/>
  <c r="X295" i="1"/>
  <c r="W295" i="1"/>
  <c r="Z294" i="1"/>
  <c r="Y294" i="1"/>
  <c r="X294" i="1"/>
  <c r="W294" i="1"/>
  <c r="Z293" i="1"/>
  <c r="Y293" i="1"/>
  <c r="X293" i="1"/>
  <c r="W293" i="1"/>
  <c r="Z292" i="1"/>
  <c r="Y292" i="1"/>
  <c r="X292" i="1"/>
  <c r="W292" i="1"/>
  <c r="Z291" i="1"/>
  <c r="Y291" i="1"/>
  <c r="X291" i="1"/>
  <c r="W291" i="1"/>
  <c r="Z290" i="1"/>
  <c r="Y290" i="1"/>
  <c r="X290" i="1"/>
  <c r="W290" i="1"/>
  <c r="Z289" i="1"/>
  <c r="Y289" i="1"/>
  <c r="X289" i="1"/>
  <c r="W289" i="1"/>
  <c r="Z288" i="1"/>
  <c r="Y288" i="1"/>
  <c r="X288" i="1"/>
  <c r="W288" i="1"/>
  <c r="Z287" i="1"/>
  <c r="Y287" i="1"/>
  <c r="X287" i="1"/>
  <c r="W287" i="1"/>
  <c r="Z286" i="1"/>
  <c r="Y286" i="1"/>
  <c r="X286" i="1"/>
  <c r="W286" i="1"/>
  <c r="Z285" i="1"/>
  <c r="Y285" i="1"/>
  <c r="X285" i="1"/>
  <c r="W285" i="1"/>
  <c r="Z284" i="1"/>
  <c r="Y284" i="1"/>
  <c r="X284" i="1"/>
  <c r="W284" i="1"/>
  <c r="Z283" i="1"/>
  <c r="Y283" i="1"/>
  <c r="X283" i="1"/>
  <c r="W283" i="1"/>
  <c r="Z282" i="1"/>
  <c r="Y282" i="1"/>
  <c r="X282" i="1"/>
  <c r="W282" i="1"/>
  <c r="Z281" i="1"/>
  <c r="Y281" i="1"/>
  <c r="X281" i="1"/>
  <c r="W281" i="1"/>
  <c r="Z280" i="1"/>
  <c r="Y280" i="1"/>
  <c r="X280" i="1"/>
  <c r="W280" i="1"/>
  <c r="Z279" i="1"/>
  <c r="Y279" i="1"/>
  <c r="X279" i="1"/>
  <c r="W279" i="1"/>
  <c r="Z278" i="1"/>
  <c r="Y278" i="1"/>
  <c r="X278" i="1"/>
  <c r="W278" i="1"/>
  <c r="Z277" i="1"/>
  <c r="Y277" i="1"/>
  <c r="X277" i="1"/>
  <c r="W277" i="1"/>
  <c r="Z276" i="1"/>
  <c r="Y276" i="1"/>
  <c r="X276" i="1"/>
  <c r="W276" i="1"/>
  <c r="Z275" i="1"/>
  <c r="Y275" i="1"/>
  <c r="X275" i="1"/>
  <c r="W275" i="1"/>
  <c r="Z274" i="1"/>
  <c r="Y274" i="1"/>
  <c r="X274" i="1"/>
  <c r="W274" i="1"/>
  <c r="Z273" i="1"/>
  <c r="Y273" i="1"/>
  <c r="X273" i="1"/>
  <c r="W273" i="1"/>
  <c r="Z272" i="1"/>
  <c r="Y272" i="1"/>
  <c r="X272" i="1"/>
  <c r="W272" i="1"/>
  <c r="Z271" i="1"/>
  <c r="Y271" i="1"/>
  <c r="X271" i="1"/>
  <c r="W271" i="1"/>
  <c r="Z270" i="1"/>
  <c r="Y270" i="1"/>
  <c r="X270" i="1"/>
  <c r="W270" i="1"/>
  <c r="Z269" i="1"/>
  <c r="Y269" i="1"/>
  <c r="X269" i="1"/>
  <c r="W269" i="1"/>
  <c r="Z268" i="1"/>
  <c r="Y268" i="1"/>
  <c r="X268" i="1"/>
  <c r="W268" i="1"/>
  <c r="Z267" i="1"/>
  <c r="Y267" i="1"/>
  <c r="X267" i="1"/>
  <c r="W267" i="1"/>
  <c r="Z266" i="1"/>
  <c r="Y266" i="1"/>
  <c r="X266" i="1"/>
  <c r="W266" i="1"/>
  <c r="Z265" i="1"/>
  <c r="Y265" i="1"/>
  <c r="X265" i="1"/>
  <c r="W265" i="1"/>
  <c r="Z264" i="1"/>
  <c r="Y264" i="1"/>
  <c r="X264" i="1"/>
  <c r="W264" i="1"/>
  <c r="Z263" i="1"/>
  <c r="Y263" i="1"/>
  <c r="X263" i="1"/>
  <c r="W263" i="1"/>
  <c r="Z262" i="1"/>
  <c r="Y262" i="1"/>
  <c r="X262" i="1"/>
  <c r="W262" i="1"/>
  <c r="Z261" i="1"/>
  <c r="Y261" i="1"/>
  <c r="X261" i="1"/>
  <c r="W261" i="1"/>
  <c r="Z260" i="1"/>
  <c r="Y260" i="1"/>
  <c r="X260" i="1"/>
  <c r="W260" i="1"/>
  <c r="Z259" i="1"/>
  <c r="Y259" i="1"/>
  <c r="X259" i="1"/>
  <c r="W259" i="1"/>
  <c r="Z258" i="1"/>
  <c r="Y258" i="1"/>
  <c r="X258" i="1"/>
  <c r="W258" i="1"/>
  <c r="Z257" i="1"/>
  <c r="Y257" i="1"/>
  <c r="X257" i="1"/>
  <c r="W257" i="1"/>
  <c r="Z256" i="1"/>
  <c r="Y256" i="1"/>
  <c r="X256" i="1"/>
  <c r="W256" i="1"/>
  <c r="Z255" i="1"/>
  <c r="Y255" i="1"/>
  <c r="X255" i="1"/>
  <c r="W255" i="1"/>
  <c r="Z254" i="1"/>
  <c r="Y254" i="1"/>
  <c r="X254" i="1"/>
  <c r="W254" i="1"/>
  <c r="Z253" i="1"/>
  <c r="Y253" i="1"/>
  <c r="X253" i="1"/>
  <c r="W253" i="1"/>
  <c r="Z252" i="1"/>
  <c r="Y252" i="1"/>
  <c r="X252" i="1"/>
  <c r="W252" i="1"/>
  <c r="Z251" i="1"/>
  <c r="Y251" i="1"/>
  <c r="X251" i="1"/>
  <c r="W251" i="1"/>
  <c r="Z250" i="1"/>
  <c r="Y250" i="1"/>
  <c r="X250" i="1"/>
  <c r="W250" i="1"/>
  <c r="Z249" i="1"/>
  <c r="Y249" i="1"/>
  <c r="X249" i="1"/>
  <c r="W249" i="1"/>
  <c r="Z248" i="1"/>
  <c r="Y248" i="1"/>
  <c r="X248" i="1"/>
  <c r="W248" i="1"/>
  <c r="Z247" i="1"/>
  <c r="Y247" i="1"/>
  <c r="X247" i="1"/>
  <c r="W247" i="1"/>
  <c r="Z246" i="1"/>
  <c r="Y246" i="1"/>
  <c r="X246" i="1"/>
  <c r="W246" i="1"/>
  <c r="Z245" i="1"/>
  <c r="Y245" i="1"/>
  <c r="X245" i="1"/>
  <c r="W245" i="1"/>
  <c r="Z244" i="1"/>
  <c r="Y244" i="1"/>
  <c r="X244" i="1"/>
  <c r="W244" i="1"/>
  <c r="Z243" i="1"/>
  <c r="Y243" i="1"/>
  <c r="X243" i="1"/>
  <c r="W243" i="1"/>
  <c r="Z242" i="1"/>
  <c r="Y242" i="1"/>
  <c r="X242" i="1"/>
  <c r="W242" i="1"/>
  <c r="Z241" i="1"/>
  <c r="Y241" i="1"/>
  <c r="X241" i="1"/>
  <c r="W241" i="1"/>
  <c r="Z240" i="1"/>
  <c r="Y240" i="1"/>
  <c r="X240" i="1"/>
  <c r="W240" i="1"/>
  <c r="Z239" i="1"/>
  <c r="Y239" i="1"/>
  <c r="X239" i="1"/>
  <c r="W239" i="1"/>
  <c r="Z238" i="1"/>
  <c r="Y238" i="1"/>
  <c r="X238" i="1"/>
  <c r="W238" i="1"/>
  <c r="Z237" i="1"/>
  <c r="Y237" i="1"/>
  <c r="X237" i="1"/>
  <c r="W237" i="1"/>
  <c r="Z236" i="1"/>
  <c r="Y236" i="1"/>
  <c r="X236" i="1"/>
  <c r="W236" i="1"/>
  <c r="Z235" i="1"/>
  <c r="Y235" i="1"/>
  <c r="X235" i="1"/>
  <c r="W235" i="1"/>
  <c r="Z234" i="1"/>
  <c r="Y234" i="1"/>
  <c r="X234" i="1"/>
  <c r="W234" i="1"/>
  <c r="Z233" i="1"/>
  <c r="Y233" i="1"/>
  <c r="X233" i="1"/>
  <c r="W233" i="1"/>
  <c r="Z232" i="1"/>
  <c r="Y232" i="1"/>
  <c r="X232" i="1"/>
  <c r="W232" i="1"/>
  <c r="Z231" i="1"/>
  <c r="Y231" i="1"/>
  <c r="X231" i="1"/>
  <c r="W231" i="1"/>
  <c r="Z230" i="1"/>
  <c r="Y230" i="1"/>
  <c r="X230" i="1"/>
  <c r="W230" i="1"/>
  <c r="Z229" i="1"/>
  <c r="Y229" i="1"/>
  <c r="X229" i="1"/>
  <c r="W229" i="1"/>
  <c r="Z228" i="1"/>
  <c r="Y228" i="1"/>
  <c r="X228" i="1"/>
  <c r="W228" i="1"/>
  <c r="Z227" i="1"/>
  <c r="Y227" i="1"/>
  <c r="X227" i="1"/>
  <c r="W227" i="1"/>
  <c r="Z226" i="1"/>
  <c r="Y226" i="1"/>
  <c r="X226" i="1"/>
  <c r="W226" i="1"/>
  <c r="Z225" i="1"/>
  <c r="Y225" i="1"/>
  <c r="X225" i="1"/>
  <c r="W225" i="1"/>
  <c r="Z224" i="1"/>
  <c r="Y224" i="1"/>
  <c r="X224" i="1"/>
  <c r="W224" i="1"/>
  <c r="Z223" i="1"/>
  <c r="Y223" i="1"/>
  <c r="X223" i="1"/>
  <c r="W223" i="1"/>
  <c r="Z222" i="1"/>
  <c r="Y222" i="1"/>
  <c r="X222" i="1"/>
  <c r="W222" i="1"/>
  <c r="Z221" i="1"/>
  <c r="Y221" i="1"/>
  <c r="X221" i="1"/>
  <c r="W221" i="1"/>
  <c r="Z220" i="1"/>
  <c r="Y220" i="1"/>
  <c r="X220" i="1"/>
  <c r="W220" i="1"/>
  <c r="Z219" i="1"/>
  <c r="Y219" i="1"/>
  <c r="X219" i="1"/>
  <c r="W219" i="1"/>
  <c r="Z218" i="1"/>
  <c r="Y218" i="1"/>
  <c r="X218" i="1"/>
  <c r="W218" i="1"/>
  <c r="Z217" i="1"/>
  <c r="Y217" i="1"/>
  <c r="X217" i="1"/>
  <c r="W217" i="1"/>
  <c r="Z216" i="1"/>
  <c r="Y216" i="1"/>
  <c r="X216" i="1"/>
  <c r="W216" i="1"/>
  <c r="Z215" i="1"/>
  <c r="Y215" i="1"/>
  <c r="X215" i="1"/>
  <c r="W215" i="1"/>
  <c r="Z214" i="1"/>
  <c r="Y214" i="1"/>
  <c r="X214" i="1"/>
  <c r="W214" i="1"/>
  <c r="Z213" i="1"/>
  <c r="Y213" i="1"/>
  <c r="X213" i="1"/>
  <c r="W213" i="1"/>
  <c r="Z212" i="1"/>
  <c r="Y212" i="1"/>
  <c r="X212" i="1"/>
  <c r="W212" i="1"/>
  <c r="Z211" i="1"/>
  <c r="Y211" i="1"/>
  <c r="X211" i="1"/>
  <c r="W211" i="1"/>
  <c r="Z210" i="1"/>
  <c r="Y210" i="1"/>
  <c r="X210" i="1"/>
  <c r="W210" i="1"/>
  <c r="Z209" i="1"/>
  <c r="Y209" i="1"/>
  <c r="X209" i="1"/>
  <c r="W209" i="1"/>
  <c r="Z208" i="1"/>
  <c r="Y208" i="1"/>
  <c r="X208" i="1"/>
  <c r="W208" i="1"/>
  <c r="Z207" i="1"/>
  <c r="Y207" i="1"/>
  <c r="X207" i="1"/>
  <c r="W207" i="1"/>
  <c r="Z206" i="1"/>
  <c r="Y206" i="1"/>
  <c r="X206" i="1"/>
  <c r="W206" i="1"/>
  <c r="Z205" i="1"/>
  <c r="Y205" i="1"/>
  <c r="X205" i="1"/>
  <c r="W205" i="1"/>
  <c r="Z204" i="1"/>
  <c r="Y204" i="1"/>
  <c r="X204" i="1"/>
  <c r="W204" i="1"/>
  <c r="Z203" i="1"/>
  <c r="Y203" i="1"/>
  <c r="X203" i="1"/>
  <c r="W203" i="1"/>
  <c r="Z202" i="1"/>
  <c r="Y202" i="1"/>
  <c r="X202" i="1"/>
  <c r="W202" i="1"/>
  <c r="Z201" i="1"/>
  <c r="Y201" i="1"/>
  <c r="X201" i="1"/>
  <c r="W201" i="1"/>
  <c r="Z200" i="1"/>
  <c r="Y200" i="1"/>
  <c r="X200" i="1"/>
  <c r="W200" i="1"/>
  <c r="Z199" i="1"/>
  <c r="Y199" i="1"/>
  <c r="X199" i="1"/>
  <c r="W199" i="1"/>
  <c r="Z198" i="1"/>
  <c r="Y198" i="1"/>
  <c r="X198" i="1"/>
  <c r="W198" i="1"/>
  <c r="Z197" i="1"/>
  <c r="Y197" i="1"/>
  <c r="X197" i="1"/>
  <c r="W197" i="1"/>
  <c r="Z196" i="1"/>
  <c r="Y196" i="1"/>
  <c r="X196" i="1"/>
  <c r="W196" i="1"/>
  <c r="Z195" i="1"/>
  <c r="Y195" i="1"/>
  <c r="X195" i="1"/>
  <c r="W195" i="1"/>
  <c r="Z194" i="1"/>
  <c r="Y194" i="1"/>
  <c r="X194" i="1"/>
  <c r="W194" i="1"/>
  <c r="Z193" i="1"/>
  <c r="Y193" i="1"/>
  <c r="X193" i="1"/>
  <c r="W193" i="1"/>
  <c r="Z192" i="1"/>
  <c r="Y192" i="1"/>
  <c r="X192" i="1"/>
  <c r="W192" i="1"/>
  <c r="Z191" i="1"/>
  <c r="Y191" i="1"/>
  <c r="X191" i="1"/>
  <c r="W191" i="1"/>
  <c r="Z190" i="1"/>
  <c r="Y190" i="1"/>
  <c r="X190" i="1"/>
  <c r="W190" i="1"/>
  <c r="Z189" i="1"/>
  <c r="Y189" i="1"/>
  <c r="X189" i="1"/>
  <c r="W189" i="1"/>
  <c r="Z188" i="1"/>
  <c r="Y188" i="1"/>
  <c r="X188" i="1"/>
  <c r="W188" i="1"/>
  <c r="Z187" i="1"/>
  <c r="Y187" i="1"/>
  <c r="X187" i="1"/>
  <c r="W187" i="1"/>
  <c r="Z186" i="1"/>
  <c r="Y186" i="1"/>
  <c r="X186" i="1"/>
  <c r="W186" i="1"/>
  <c r="Z185" i="1"/>
  <c r="Y185" i="1"/>
  <c r="X185" i="1"/>
  <c r="W185" i="1"/>
  <c r="Z184" i="1"/>
  <c r="Y184" i="1"/>
  <c r="X184" i="1"/>
  <c r="W184" i="1"/>
  <c r="Z183" i="1"/>
  <c r="Y183" i="1"/>
  <c r="X183" i="1"/>
  <c r="W183" i="1"/>
  <c r="Z182" i="1"/>
  <c r="Y182" i="1"/>
  <c r="X182" i="1"/>
  <c r="W182" i="1"/>
  <c r="Z181" i="1"/>
  <c r="Y181" i="1"/>
  <c r="X181" i="1"/>
  <c r="W181" i="1"/>
  <c r="Z180" i="1"/>
  <c r="Y180" i="1"/>
  <c r="X180" i="1"/>
  <c r="W180" i="1"/>
  <c r="Z179" i="1"/>
  <c r="Y179" i="1"/>
  <c r="X179" i="1"/>
  <c r="W179" i="1"/>
  <c r="Z178" i="1"/>
  <c r="Y178" i="1"/>
  <c r="X178" i="1"/>
  <c r="W178" i="1"/>
  <c r="Z177" i="1"/>
  <c r="Y177" i="1"/>
  <c r="X177" i="1"/>
  <c r="W177" i="1"/>
  <c r="Z176" i="1"/>
  <c r="Y176" i="1"/>
  <c r="X176" i="1"/>
  <c r="W176" i="1"/>
  <c r="Z175" i="1"/>
  <c r="Y175" i="1"/>
  <c r="X175" i="1"/>
  <c r="W175" i="1"/>
  <c r="Z174" i="1"/>
  <c r="Y174" i="1"/>
  <c r="X174" i="1"/>
  <c r="W174" i="1"/>
  <c r="Z173" i="1"/>
  <c r="Y173" i="1"/>
  <c r="X173" i="1"/>
  <c r="W173" i="1"/>
  <c r="Z172" i="1"/>
  <c r="Y172" i="1"/>
  <c r="X172" i="1"/>
  <c r="W172" i="1"/>
  <c r="Z171" i="1"/>
  <c r="Y171" i="1"/>
  <c r="X171" i="1"/>
  <c r="W171" i="1"/>
  <c r="Z170" i="1"/>
  <c r="Y170" i="1"/>
  <c r="X170" i="1"/>
  <c r="W170" i="1"/>
  <c r="Z169" i="1"/>
  <c r="Y169" i="1"/>
  <c r="X169" i="1"/>
  <c r="W169" i="1"/>
  <c r="Z168" i="1"/>
  <c r="Y168" i="1"/>
  <c r="X168" i="1"/>
  <c r="W168" i="1"/>
  <c r="Z167" i="1"/>
  <c r="Y167" i="1"/>
  <c r="X167" i="1"/>
  <c r="W167" i="1"/>
  <c r="Z166" i="1"/>
  <c r="Y166" i="1"/>
  <c r="X166" i="1"/>
  <c r="W166" i="1"/>
  <c r="Z165" i="1"/>
  <c r="Y165" i="1"/>
  <c r="X165" i="1"/>
  <c r="W165" i="1"/>
  <c r="Z164" i="1"/>
  <c r="Y164" i="1"/>
  <c r="X164" i="1"/>
  <c r="W164" i="1"/>
  <c r="Z163" i="1"/>
  <c r="Y163" i="1"/>
  <c r="X163" i="1"/>
  <c r="W163" i="1"/>
  <c r="Z162" i="1"/>
  <c r="Y162" i="1"/>
  <c r="X162" i="1"/>
  <c r="W162" i="1"/>
  <c r="Z161" i="1"/>
  <c r="Y161" i="1"/>
  <c r="X161" i="1"/>
  <c r="W161" i="1"/>
  <c r="Z160" i="1"/>
  <c r="Y160" i="1"/>
  <c r="X160" i="1"/>
  <c r="W160" i="1"/>
  <c r="Z159" i="1"/>
  <c r="Y159" i="1"/>
  <c r="X159" i="1"/>
  <c r="W159" i="1"/>
  <c r="Z158" i="1"/>
  <c r="Y158" i="1"/>
  <c r="X158" i="1"/>
  <c r="W158" i="1"/>
  <c r="Z157" i="1"/>
  <c r="Y157" i="1"/>
  <c r="X157" i="1"/>
  <c r="W157" i="1"/>
  <c r="Z156" i="1"/>
  <c r="Y156" i="1"/>
  <c r="X156" i="1"/>
  <c r="W156" i="1"/>
  <c r="Z155" i="1"/>
  <c r="Y155" i="1"/>
  <c r="X155" i="1"/>
  <c r="W155" i="1"/>
  <c r="Z154" i="1"/>
  <c r="Y154" i="1"/>
  <c r="X154" i="1"/>
  <c r="W154" i="1"/>
  <c r="Z153" i="1"/>
  <c r="Y153" i="1"/>
  <c r="X153" i="1"/>
  <c r="W153" i="1"/>
  <c r="Z152" i="1"/>
  <c r="Y152" i="1"/>
  <c r="X152" i="1"/>
  <c r="W152" i="1"/>
  <c r="Z151" i="1"/>
  <c r="Y151" i="1"/>
  <c r="X151" i="1"/>
  <c r="W151" i="1"/>
  <c r="Z150" i="1"/>
  <c r="Y150" i="1"/>
  <c r="X150" i="1"/>
  <c r="W150" i="1"/>
  <c r="Z149" i="1"/>
  <c r="Y149" i="1"/>
  <c r="X149" i="1"/>
  <c r="W149" i="1"/>
  <c r="Z148" i="1"/>
  <c r="Y148" i="1"/>
  <c r="X148" i="1"/>
  <c r="W148" i="1"/>
  <c r="Z147" i="1"/>
  <c r="Y147" i="1"/>
  <c r="X147" i="1"/>
  <c r="W147" i="1"/>
  <c r="Z146" i="1"/>
  <c r="Y146" i="1"/>
  <c r="X146" i="1"/>
  <c r="W146" i="1"/>
  <c r="Z145" i="1"/>
  <c r="Y145" i="1"/>
  <c r="X145" i="1"/>
  <c r="W145" i="1"/>
  <c r="Z144" i="1"/>
  <c r="Y144" i="1"/>
  <c r="X144" i="1"/>
  <c r="W144" i="1"/>
  <c r="Z143" i="1"/>
  <c r="Y143" i="1"/>
  <c r="X143" i="1"/>
  <c r="W143" i="1"/>
  <c r="Z142" i="1"/>
  <c r="Y142" i="1"/>
  <c r="X142" i="1"/>
  <c r="W142" i="1"/>
  <c r="Z141" i="1"/>
  <c r="Y141" i="1"/>
  <c r="X141" i="1"/>
  <c r="W141" i="1"/>
  <c r="Z140" i="1"/>
  <c r="Y140" i="1"/>
  <c r="X140" i="1"/>
  <c r="W140" i="1"/>
  <c r="Z139" i="1"/>
  <c r="Y139" i="1"/>
  <c r="X139" i="1"/>
  <c r="W139" i="1"/>
  <c r="Z138" i="1"/>
  <c r="Y138" i="1"/>
  <c r="X138" i="1"/>
  <c r="W138" i="1"/>
  <c r="Z137" i="1"/>
  <c r="Y137" i="1"/>
  <c r="X137" i="1"/>
  <c r="W137" i="1"/>
  <c r="Z136" i="1"/>
  <c r="Y136" i="1"/>
  <c r="X136" i="1"/>
  <c r="W136" i="1"/>
  <c r="Z135" i="1"/>
  <c r="Y135" i="1"/>
  <c r="X135" i="1"/>
  <c r="W135" i="1"/>
  <c r="Z134" i="1"/>
  <c r="Y134" i="1"/>
  <c r="X134" i="1"/>
  <c r="W134" i="1"/>
  <c r="Z133" i="1"/>
  <c r="Y133" i="1"/>
  <c r="X133" i="1"/>
  <c r="W133" i="1"/>
  <c r="Z132" i="1"/>
  <c r="Y132" i="1"/>
  <c r="X132" i="1"/>
  <c r="W132" i="1"/>
  <c r="Z131" i="1"/>
  <c r="Y131" i="1"/>
  <c r="X131" i="1"/>
  <c r="W131" i="1"/>
  <c r="Z130" i="1"/>
  <c r="Y130" i="1"/>
  <c r="X130" i="1"/>
  <c r="W130" i="1"/>
  <c r="Z129" i="1"/>
  <c r="Y129" i="1"/>
  <c r="X129" i="1"/>
  <c r="W129" i="1"/>
  <c r="Z128" i="1"/>
  <c r="Y128" i="1"/>
  <c r="X128" i="1"/>
  <c r="W128" i="1"/>
  <c r="Z127" i="1"/>
  <c r="Y127" i="1"/>
  <c r="X127" i="1"/>
  <c r="W127" i="1"/>
  <c r="Z126" i="1"/>
  <c r="Y126" i="1"/>
  <c r="X126" i="1"/>
  <c r="W126" i="1"/>
  <c r="Z125" i="1"/>
  <c r="Y125" i="1"/>
  <c r="X125" i="1"/>
  <c r="W125" i="1"/>
  <c r="Z124" i="1"/>
  <c r="Y124" i="1"/>
  <c r="X124" i="1"/>
  <c r="W124" i="1"/>
  <c r="Z123" i="1"/>
  <c r="Y123" i="1"/>
  <c r="X123" i="1"/>
  <c r="W123" i="1"/>
  <c r="Z122" i="1"/>
  <c r="Y122" i="1"/>
  <c r="X122" i="1"/>
  <c r="W122" i="1"/>
  <c r="Z121" i="1"/>
  <c r="Y121" i="1"/>
  <c r="X121" i="1"/>
  <c r="W121" i="1"/>
  <c r="Z120" i="1"/>
  <c r="Y120" i="1"/>
  <c r="X120" i="1"/>
  <c r="W120" i="1"/>
  <c r="Z119" i="1"/>
  <c r="Y119" i="1"/>
  <c r="X119" i="1"/>
  <c r="W119" i="1"/>
  <c r="Z118" i="1"/>
  <c r="Y118" i="1"/>
  <c r="X118" i="1"/>
  <c r="W118" i="1"/>
  <c r="Z117" i="1"/>
  <c r="Y117" i="1"/>
  <c r="X117" i="1"/>
  <c r="W117" i="1"/>
  <c r="Z116" i="1"/>
  <c r="Y116" i="1"/>
  <c r="X116" i="1"/>
  <c r="W116" i="1"/>
  <c r="Z115" i="1"/>
  <c r="Y115" i="1"/>
  <c r="X115" i="1"/>
  <c r="W115" i="1"/>
  <c r="Z114" i="1"/>
  <c r="Y114" i="1"/>
  <c r="X114" i="1"/>
  <c r="W114" i="1"/>
  <c r="Z113" i="1"/>
  <c r="Y113" i="1"/>
  <c r="X113" i="1"/>
  <c r="W113" i="1"/>
  <c r="Z112" i="1"/>
  <c r="Y112" i="1"/>
  <c r="X112" i="1"/>
  <c r="W112" i="1"/>
  <c r="Z111" i="1"/>
  <c r="Y111" i="1"/>
  <c r="X111" i="1"/>
  <c r="W111" i="1"/>
  <c r="Z110" i="1"/>
  <c r="Y110" i="1"/>
  <c r="X110" i="1"/>
  <c r="W110" i="1"/>
  <c r="Z109" i="1"/>
  <c r="Y109" i="1"/>
  <c r="X109" i="1"/>
  <c r="W109" i="1"/>
  <c r="Z108" i="1"/>
  <c r="Y108" i="1"/>
  <c r="X108" i="1"/>
  <c r="W108" i="1"/>
  <c r="Z107" i="1"/>
  <c r="Y107" i="1"/>
  <c r="X107" i="1"/>
  <c r="W107" i="1"/>
  <c r="Z106" i="1"/>
  <c r="Y106" i="1"/>
  <c r="X106" i="1"/>
  <c r="W106" i="1"/>
  <c r="Z105" i="1"/>
  <c r="Y105" i="1"/>
  <c r="X105" i="1"/>
  <c r="W105" i="1"/>
  <c r="Z104" i="1"/>
  <c r="Y104" i="1"/>
  <c r="X104" i="1"/>
  <c r="W104" i="1"/>
  <c r="Z103" i="1"/>
  <c r="Y103" i="1"/>
  <c r="X103" i="1"/>
  <c r="W103" i="1"/>
  <c r="Z102" i="1"/>
  <c r="Y102" i="1"/>
  <c r="X102" i="1"/>
  <c r="W102" i="1"/>
  <c r="Z101" i="1"/>
  <c r="Y101" i="1"/>
  <c r="X101" i="1"/>
  <c r="W101" i="1"/>
  <c r="Z100" i="1"/>
  <c r="Y100" i="1"/>
  <c r="X100" i="1"/>
  <c r="W100" i="1"/>
  <c r="Z99" i="1"/>
  <c r="Y99" i="1"/>
  <c r="X99" i="1"/>
  <c r="W99" i="1"/>
  <c r="Z98" i="1"/>
  <c r="Y98" i="1"/>
  <c r="X98" i="1"/>
  <c r="W98" i="1"/>
  <c r="Z97" i="1"/>
  <c r="Y97" i="1"/>
  <c r="X97" i="1"/>
  <c r="W97" i="1"/>
  <c r="Z96" i="1"/>
  <c r="Y96" i="1"/>
  <c r="X96" i="1"/>
  <c r="W96" i="1"/>
  <c r="Z95" i="1"/>
  <c r="Y95" i="1"/>
  <c r="X95" i="1"/>
  <c r="W95" i="1"/>
  <c r="Z94" i="1"/>
  <c r="Y94" i="1"/>
  <c r="X94" i="1"/>
  <c r="W94" i="1"/>
  <c r="Z93" i="1"/>
  <c r="Y93" i="1"/>
  <c r="X93" i="1"/>
  <c r="W93" i="1"/>
  <c r="Z92" i="1"/>
  <c r="Y92" i="1"/>
  <c r="X92" i="1"/>
  <c r="W92" i="1"/>
  <c r="Z91" i="1"/>
  <c r="Y91" i="1"/>
  <c r="X91" i="1"/>
  <c r="W91" i="1"/>
  <c r="Z90" i="1"/>
  <c r="Y90" i="1"/>
  <c r="X90" i="1"/>
  <c r="W90" i="1"/>
  <c r="Z89" i="1"/>
  <c r="Y89" i="1"/>
  <c r="X89" i="1"/>
  <c r="W89" i="1"/>
  <c r="Z88" i="1"/>
  <c r="Y88" i="1"/>
  <c r="X88" i="1"/>
  <c r="W88" i="1"/>
  <c r="Z87" i="1"/>
  <c r="Y87" i="1"/>
  <c r="X87" i="1"/>
  <c r="W87" i="1"/>
  <c r="Z86" i="1"/>
  <c r="Y86" i="1"/>
  <c r="X86" i="1"/>
  <c r="W86" i="1"/>
  <c r="Z85" i="1"/>
  <c r="Y85" i="1"/>
  <c r="X85" i="1"/>
  <c r="W85" i="1"/>
  <c r="Z84" i="1"/>
  <c r="Y84" i="1"/>
  <c r="X84" i="1"/>
  <c r="W84" i="1"/>
  <c r="Z83" i="1"/>
  <c r="Y83" i="1"/>
  <c r="X83" i="1"/>
  <c r="W83" i="1"/>
  <c r="Z82" i="1"/>
  <c r="Y82" i="1"/>
  <c r="X82" i="1"/>
  <c r="W82" i="1"/>
  <c r="Z81" i="1"/>
  <c r="Y81" i="1"/>
  <c r="X81" i="1"/>
  <c r="W81" i="1"/>
  <c r="Z80" i="1"/>
  <c r="Y80" i="1"/>
  <c r="X80" i="1"/>
  <c r="W80" i="1"/>
  <c r="Z79" i="1"/>
  <c r="Y79" i="1"/>
  <c r="X79" i="1"/>
  <c r="W79" i="1"/>
  <c r="Z78" i="1"/>
  <c r="Y78" i="1"/>
  <c r="X78" i="1"/>
  <c r="W78" i="1"/>
  <c r="Z77" i="1"/>
  <c r="Y77" i="1"/>
  <c r="X77" i="1"/>
  <c r="W77" i="1"/>
  <c r="Z76" i="1"/>
  <c r="Y76" i="1"/>
  <c r="X76" i="1"/>
  <c r="W76" i="1"/>
  <c r="Z75" i="1"/>
  <c r="Y75" i="1"/>
  <c r="X75" i="1"/>
  <c r="W75" i="1"/>
  <c r="Z74" i="1"/>
  <c r="Y74" i="1"/>
  <c r="X74" i="1"/>
  <c r="W74" i="1"/>
  <c r="Z73" i="1"/>
  <c r="Y73" i="1"/>
  <c r="X73" i="1"/>
  <c r="W73" i="1"/>
  <c r="Z72" i="1"/>
  <c r="Y72" i="1"/>
  <c r="X72" i="1"/>
  <c r="W72" i="1"/>
  <c r="Z71" i="1"/>
  <c r="Y71" i="1"/>
  <c r="X71" i="1"/>
  <c r="W71" i="1"/>
  <c r="Z70" i="1"/>
  <c r="Y70" i="1"/>
  <c r="X70" i="1"/>
  <c r="W70" i="1"/>
  <c r="Z69" i="1"/>
  <c r="Y69" i="1"/>
  <c r="X69" i="1"/>
  <c r="W69" i="1"/>
  <c r="Z68" i="1"/>
  <c r="Y68" i="1"/>
  <c r="X68" i="1"/>
  <c r="W68" i="1"/>
  <c r="Z67" i="1"/>
  <c r="Y67" i="1"/>
  <c r="X67" i="1"/>
  <c r="W67" i="1"/>
  <c r="Z66" i="1"/>
  <c r="Y66" i="1"/>
  <c r="X66" i="1"/>
  <c r="W66" i="1"/>
  <c r="Z65" i="1"/>
  <c r="Y65" i="1"/>
  <c r="X65" i="1"/>
  <c r="W65" i="1"/>
  <c r="Z64" i="1"/>
  <c r="Y64" i="1"/>
  <c r="X64" i="1"/>
  <c r="W64" i="1"/>
  <c r="Z63" i="1"/>
  <c r="Y63" i="1"/>
  <c r="X63" i="1"/>
  <c r="W63" i="1"/>
  <c r="Z62" i="1"/>
  <c r="Y62" i="1"/>
  <c r="X62" i="1"/>
  <c r="W62" i="1"/>
  <c r="Z61" i="1"/>
  <c r="Y61" i="1"/>
  <c r="X61" i="1"/>
  <c r="W61" i="1"/>
  <c r="Z60" i="1"/>
  <c r="Y60" i="1"/>
  <c r="X60" i="1"/>
  <c r="W60" i="1"/>
  <c r="Z59" i="1"/>
  <c r="Y59" i="1"/>
  <c r="X59" i="1"/>
  <c r="W59" i="1"/>
  <c r="Z58" i="1"/>
  <c r="Y58" i="1"/>
  <c r="X58" i="1"/>
  <c r="W58" i="1"/>
  <c r="Z57" i="1"/>
  <c r="Y57" i="1"/>
  <c r="X57" i="1"/>
  <c r="W57" i="1"/>
  <c r="Z56" i="1"/>
  <c r="Y56" i="1"/>
  <c r="X56" i="1"/>
  <c r="W56" i="1"/>
  <c r="Z55" i="1"/>
  <c r="Y55" i="1"/>
  <c r="X55" i="1"/>
  <c r="W55" i="1"/>
  <c r="Z54" i="1"/>
  <c r="Y54" i="1"/>
  <c r="X54" i="1"/>
  <c r="W54" i="1"/>
  <c r="Z53" i="1"/>
  <c r="Y53" i="1"/>
  <c r="X53" i="1"/>
  <c r="W53" i="1"/>
  <c r="Z52" i="1"/>
  <c r="Y52" i="1"/>
  <c r="X52" i="1"/>
  <c r="W52" i="1"/>
  <c r="Z51" i="1"/>
  <c r="Y51" i="1"/>
  <c r="X51" i="1"/>
  <c r="W51" i="1"/>
  <c r="Z50" i="1"/>
  <c r="Y50" i="1"/>
  <c r="X50" i="1"/>
  <c r="W50" i="1"/>
  <c r="Z49" i="1"/>
  <c r="Y49" i="1"/>
  <c r="X49" i="1"/>
  <c r="W49" i="1"/>
  <c r="Z48" i="1"/>
  <c r="Y48" i="1"/>
  <c r="X48" i="1"/>
  <c r="W48" i="1"/>
  <c r="Z47" i="1"/>
  <c r="Y47" i="1"/>
  <c r="X47" i="1"/>
  <c r="W47" i="1"/>
  <c r="Z46" i="1"/>
  <c r="Y46" i="1"/>
  <c r="X46" i="1"/>
  <c r="W46" i="1"/>
  <c r="Z45" i="1"/>
  <c r="Y45" i="1"/>
  <c r="X45" i="1"/>
  <c r="W45" i="1"/>
  <c r="Z44" i="1"/>
  <c r="Y44" i="1"/>
  <c r="X44" i="1"/>
  <c r="W44" i="1"/>
  <c r="Z43" i="1"/>
  <c r="Y43" i="1"/>
  <c r="X43" i="1"/>
  <c r="W43" i="1"/>
  <c r="Z42" i="1"/>
  <c r="Y42" i="1"/>
  <c r="X42" i="1"/>
  <c r="W42" i="1"/>
  <c r="Z41" i="1"/>
  <c r="Y41" i="1"/>
  <c r="X41" i="1"/>
  <c r="W41" i="1"/>
  <c r="Z40" i="1"/>
  <c r="Y40" i="1"/>
  <c r="X40" i="1"/>
  <c r="W40" i="1"/>
  <c r="Z39" i="1"/>
  <c r="Y39" i="1"/>
  <c r="X39" i="1"/>
  <c r="W39" i="1"/>
  <c r="Z38" i="1"/>
  <c r="Y38" i="1"/>
  <c r="X38" i="1"/>
  <c r="W38" i="1"/>
  <c r="Z37" i="1"/>
  <c r="Y37" i="1"/>
  <c r="X37" i="1"/>
  <c r="W37" i="1"/>
  <c r="Z36" i="1"/>
  <c r="Y36" i="1"/>
  <c r="X36" i="1"/>
  <c r="W36" i="1"/>
  <c r="Z35" i="1"/>
  <c r="Y35" i="1"/>
  <c r="X35" i="1"/>
  <c r="W35" i="1"/>
  <c r="Z34" i="1"/>
  <c r="Y34" i="1"/>
  <c r="X34" i="1"/>
  <c r="W34" i="1"/>
  <c r="Z33" i="1"/>
  <c r="Y33" i="1"/>
  <c r="X33" i="1"/>
  <c r="W33" i="1"/>
  <c r="Z32" i="1"/>
  <c r="Y32" i="1"/>
  <c r="X32" i="1"/>
  <c r="W32" i="1"/>
  <c r="Z31" i="1"/>
  <c r="Y31" i="1"/>
  <c r="X31" i="1"/>
  <c r="W31" i="1"/>
  <c r="Z30" i="1"/>
  <c r="Y30" i="1"/>
  <c r="X30" i="1"/>
  <c r="W30" i="1"/>
  <c r="Z29" i="1"/>
  <c r="Y29" i="1"/>
  <c r="X29" i="1"/>
  <c r="W29" i="1"/>
  <c r="Z28" i="1"/>
  <c r="Y28" i="1"/>
  <c r="X28" i="1"/>
  <c r="W28" i="1"/>
  <c r="Z27" i="1"/>
  <c r="Y27" i="1"/>
  <c r="X27" i="1"/>
  <c r="W27" i="1"/>
  <c r="Z26" i="1"/>
  <c r="Y26" i="1"/>
  <c r="X26" i="1"/>
  <c r="W26" i="1"/>
  <c r="Z25" i="1"/>
  <c r="Y25" i="1"/>
  <c r="X25" i="1"/>
  <c r="W25" i="1"/>
  <c r="Z24" i="1"/>
  <c r="Y24" i="1"/>
  <c r="X24" i="1"/>
  <c r="W24" i="1"/>
  <c r="Z23" i="1"/>
  <c r="Y23" i="1"/>
  <c r="X23" i="1"/>
  <c r="W23" i="1"/>
  <c r="Z22" i="1"/>
  <c r="Y22" i="1"/>
  <c r="X22" i="1"/>
  <c r="W22" i="1"/>
  <c r="Z21" i="1"/>
  <c r="Y21" i="1"/>
  <c r="X21" i="1"/>
  <c r="W21" i="1"/>
  <c r="Z20" i="1"/>
  <c r="Y20" i="1"/>
  <c r="X20" i="1"/>
  <c r="W20" i="1"/>
  <c r="Z19" i="1"/>
  <c r="Y19" i="1"/>
  <c r="X19" i="1"/>
  <c r="W19" i="1"/>
  <c r="Z18" i="1"/>
  <c r="Y18" i="1"/>
  <c r="X18" i="1"/>
  <c r="W18" i="1"/>
  <c r="Z17" i="1"/>
  <c r="Y17" i="1"/>
  <c r="X17" i="1"/>
  <c r="W17" i="1"/>
  <c r="Z16" i="1"/>
  <c r="Y16" i="1"/>
  <c r="X16" i="1"/>
  <c r="W16" i="1"/>
  <c r="Z15" i="1"/>
  <c r="Y15" i="1"/>
  <c r="X15" i="1"/>
  <c r="W15" i="1"/>
  <c r="Z14" i="1"/>
  <c r="Y14" i="1"/>
  <c r="X14" i="1"/>
  <c r="W14" i="1"/>
  <c r="Z13" i="1"/>
  <c r="Y13" i="1"/>
  <c r="X13" i="1"/>
  <c r="W13" i="1"/>
  <c r="Z12" i="1"/>
  <c r="Y12" i="1"/>
  <c r="X12" i="1"/>
  <c r="W12" i="1"/>
  <c r="Z11" i="1"/>
  <c r="Y11" i="1"/>
  <c r="X11" i="1"/>
  <c r="W11" i="1"/>
  <c r="Z10" i="1"/>
  <c r="Y10" i="1"/>
  <c r="X10" i="1"/>
  <c r="W10" i="1"/>
  <c r="Z9" i="1"/>
  <c r="Y9" i="1"/>
  <c r="X9" i="1"/>
  <c r="W9" i="1"/>
  <c r="Z8" i="1"/>
  <c r="Y8" i="1"/>
  <c r="X8" i="1"/>
  <c r="W8" i="1"/>
  <c r="Z7" i="1"/>
  <c r="Y7" i="1"/>
  <c r="X7" i="1"/>
  <c r="W7" i="1"/>
  <c r="Z6" i="1"/>
  <c r="Y6" i="1"/>
  <c r="X6" i="1"/>
  <c r="W6" i="1"/>
  <c r="Z5" i="1"/>
  <c r="Y5" i="1"/>
  <c r="X5" i="1"/>
  <c r="W5" i="1"/>
  <c r="Z4" i="1"/>
  <c r="Y4" i="1"/>
  <c r="X4" i="1"/>
  <c r="W4" i="1"/>
  <c r="Z3" i="1"/>
  <c r="Y3" i="1"/>
  <c r="X3" i="1"/>
  <c r="W3" i="1"/>
  <c r="Z2" i="1"/>
  <c r="Y2" i="1"/>
  <c r="X2" i="1"/>
  <c r="W2" i="1"/>
</calcChain>
</file>

<file path=xl/sharedStrings.xml><?xml version="1.0" encoding="utf-8"?>
<sst xmlns="http://schemas.openxmlformats.org/spreadsheetml/2006/main" count="3481" uniqueCount="1089">
  <si>
    <t>CustomerID</t>
  </si>
  <si>
    <t>Application Date</t>
  </si>
  <si>
    <t>AssessmentID</t>
  </si>
  <si>
    <t>Assessment Date</t>
  </si>
  <si>
    <t>Assessment Status</t>
  </si>
  <si>
    <t>DOB</t>
  </si>
  <si>
    <t>City</t>
  </si>
  <si>
    <t>Pincode</t>
  </si>
  <si>
    <t>Address</t>
  </si>
  <si>
    <t>Residence since</t>
  </si>
  <si>
    <t>Occupation</t>
  </si>
  <si>
    <t>Company Name</t>
  </si>
  <si>
    <t>Company Category</t>
  </si>
  <si>
    <t>Current Expereince</t>
  </si>
  <si>
    <t>Total Experience</t>
  </si>
  <si>
    <t>Avg Salary Last 6 Months</t>
  </si>
  <si>
    <t>Avg balance 3 days after salary credit Last 6 Months</t>
  </si>
  <si>
    <t>Avg balance 5 days after salary credit Last 6 Months</t>
  </si>
  <si>
    <t>Avg balance 10 days after salary credit Last 6 Months</t>
  </si>
  <si>
    <t>Approved</t>
  </si>
  <si>
    <t>Chennai</t>
  </si>
  <si>
    <t>rented - with family</t>
  </si>
  <si>
    <t>Salaried</t>
  </si>
  <si>
    <t>Unlisted</t>
  </si>
  <si>
    <t>Pune</t>
  </si>
  <si>
    <t>Bangalore</t>
  </si>
  <si>
    <t>271/2A, 1st Main, Basavanagar, Near Mother terasa Convent,</t>
  </si>
  <si>
    <t>owned by parents</t>
  </si>
  <si>
    <t>IBM India</t>
  </si>
  <si>
    <t>A</t>
  </si>
  <si>
    <t>Thane</t>
  </si>
  <si>
    <t>Rameshwar Neelkanth Heights, B-203, ,2nd Floor, Shivaji Nagar, ,,</t>
  </si>
  <si>
    <t>IPSOS RESARCH</t>
  </si>
  <si>
    <t>C</t>
  </si>
  <si>
    <t>Mumbai</t>
  </si>
  <si>
    <t>C/502 Leo Housing Complex Off Saki Vihar Road, tunga village, opp L7 T gate no.7, Powai Mumbai</t>
  </si>
  <si>
    <t>INTEGREON MANAGED SOLUTIONS (INDIA) PVT LTD</t>
  </si>
  <si>
    <t>HCL Technologies Ltd</t>
  </si>
  <si>
    <t>B</t>
  </si>
  <si>
    <t>Ghaziabad</t>
  </si>
  <si>
    <t>602 Tower A2 Supertech Eco Vill 3 ,Near Ek Murti Chouraha Sector 16 B,,</t>
  </si>
  <si>
    <t>owned by self/spouse</t>
  </si>
  <si>
    <t>MAX LIFE INSURANCE COMPANY LTD</t>
  </si>
  <si>
    <t>575 ground floor,19th cross,23rd B main road,,HSR layout sector-2,Bangalore south,,,</t>
  </si>
  <si>
    <t>KENSIUM LEGAL</t>
  </si>
  <si>
    <t>Near Seasons Mall, 1802 E - Wing, ,Panchashil Realty, Kharadi Bypass Rd,,,</t>
  </si>
  <si>
    <t>ITC LTD</t>
  </si>
  <si>
    <t>B/103, Gokul Annexe Gokul township Agarwal Garden 2, Phase 2 virar west</t>
  </si>
  <si>
    <t>Volkswagen India</t>
  </si>
  <si>
    <t>Hyderabad</t>
  </si>
  <si>
    <t>510 sai srinivasam retreat col</t>
  </si>
  <si>
    <t>nga human resources</t>
  </si>
  <si>
    <t>L3/302, New Mhada complex, shanti garden Mira road east.</t>
  </si>
  <si>
    <t>LAKEWWOD MALLS PVT LTD</t>
  </si>
  <si>
    <t>No2, 1st Floor BMK Complex IMMDAHALLI Main Road</t>
  </si>
  <si>
    <t>ICT SERVICE MANAGEMENT SOLUTIONS</t>
  </si>
  <si>
    <t>711/C 85 Tilak nagar, Chembur</t>
  </si>
  <si>
    <t>Sterling Information Resources India PVT LTD</t>
  </si>
  <si>
    <t>43A 9TH MAIN 4TH CROSS VIJAYANAGAR 2ND STAGE HAMPINAGAR</t>
  </si>
  <si>
    <t>MPP TECHNOLOGIES PVT PT</t>
  </si>
  <si>
    <t>B 403 Rajkalp Complex Sunil Nagar, Dombivli East</t>
  </si>
  <si>
    <t>L &amp; T</t>
  </si>
  <si>
    <t>Delhi</t>
  </si>
  <si>
    <t>B301 Orchid Gaurav valley</t>
  </si>
  <si>
    <t>SITEL INDIA LIMITED</t>
  </si>
  <si>
    <t>24/7 CUSTOMER PVT LTD</t>
  </si>
  <si>
    <t>AS 429A 4th floor Nariana Nariana Village</t>
  </si>
  <si>
    <t>Personiv</t>
  </si>
  <si>
    <t>1A, 407, , New Mahada, Malad west. Samarth krupa building malad</t>
  </si>
  <si>
    <t>bachelor accommodation</t>
  </si>
  <si>
    <t>Enliten IT India</t>
  </si>
  <si>
    <t>New Delhi</t>
  </si>
  <si>
    <t>F-131 sector27 noida F-131 sector27 noida Sector 27</t>
  </si>
  <si>
    <t>Pacific bpo pvt ltd</t>
  </si>
  <si>
    <t>Roshni building Mico layout 11 the main Begur</t>
  </si>
  <si>
    <t>Bluechip computer consultant Pvt ltd</t>
  </si>
  <si>
    <t>Flat#C02 Atharava residency Baner Gaon</t>
  </si>
  <si>
    <t>Crif solutions pvt ltd</t>
  </si>
  <si>
    <t>Gurgaon</t>
  </si>
  <si>
    <t>NO 35 3rd floor 2ND CROSS BK CIRCLE JP NAGAR 8TH PASE J P Nagar</t>
  </si>
  <si>
    <t>INDITRADE CAPITAL LTD</t>
  </si>
  <si>
    <t>47 Manik Dhankawadi</t>
  </si>
  <si>
    <t>Allstate solutions pvt ltd</t>
  </si>
  <si>
    <t>389, 25th B Main, Door No 4 HSR Layout Sector 2</t>
  </si>
  <si>
    <t>Dell R&amp;D</t>
  </si>
  <si>
    <t>64 Defence Apartment Inder Enclave Rohtak Road</t>
  </si>
  <si>
    <t>eau bathing solutions pvt ltd</t>
  </si>
  <si>
    <t>FLAT NO 301 Cust. Reln. No. 15563980 ROSE REGENCY MEADOWS DHANORI Dhanori</t>
  </si>
  <si>
    <t>XDBS Private LImited</t>
  </si>
  <si>
    <t>Flat no. 6, Bldg no. A-6, Amba Vatika Society N.I.B.M road, kondhwa khurd</t>
  </si>
  <si>
    <t>Tech mahindra business services</t>
  </si>
  <si>
    <t>Navi Mumbai</t>
  </si>
  <si>
    <t>5-302 Mantri Residency Apts Bannerghatta Road</t>
  </si>
  <si>
    <t>Impact Big Data Analytics Pvt LTD</t>
  </si>
  <si>
    <t>G-8.1/plot no -1,2nd floor Vatika India next /sector-82</t>
  </si>
  <si>
    <t>Wahi sons</t>
  </si>
  <si>
    <t>79 srp koil st flat no 9, kanaka lakshmi appartment Agaram</t>
  </si>
  <si>
    <t>Rage Communication Pvt Ltd</t>
  </si>
  <si>
    <t>Plot No 26(P), SY NO 41, Electronic City phase-2, Konappana agrahara village electronic city Electronics City</t>
  </si>
  <si>
    <t>brady company india pvt ltd</t>
  </si>
  <si>
    <t>40/3 004 Srivenkateswara Nilaya EPIP, thubarahalli ectended road, Whitefeild</t>
  </si>
  <si>
    <t>RELEVANCE LAB PVT LTD</t>
  </si>
  <si>
    <t>72 3rd floor Venkatapura</t>
  </si>
  <si>
    <t>Penthouse, patrikanagar road no 3 Sarojashre Nilayam Cyberabad</t>
  </si>
  <si>
    <t>Deloitte Financial Advisory services</t>
  </si>
  <si>
    <t>c-306 Spectra CASA BELLA GOLD KALYAN SHIL ROAD</t>
  </si>
  <si>
    <t>L&amp;T INFOTECH PVT LTD</t>
  </si>
  <si>
    <t>602/6 floor blg 2 sunder kamla  nagar bhaubaji road SION</t>
  </si>
  <si>
    <t>United Healthcare Parekh</t>
  </si>
  <si>
    <t>#160/A N.S.Palya 1st main, B.T.M Second Stage,</t>
  </si>
  <si>
    <t>Oracle</t>
  </si>
  <si>
    <t>VA 19 Pruksa Silvana Budigere Cross, Old Madras Road, Bangalore VA19 Bhattarahalli</t>
  </si>
  <si>
    <t>Interactive Avenues Pvt. Ltd.</t>
  </si>
  <si>
    <t>FLAT NO 102, 1ST FLOOR, BALAJI NILAYA, SITE NO 11, ARABIC COLLEGE POST, VEERANAPALYA BALAJI NILAYA Arabic College POST</t>
  </si>
  <si>
    <t>FIDELITY BUSINESS SERVICES INDIA PVT LIMITED</t>
  </si>
  <si>
    <t>flat no 1205 global arena bling C 12th floor, Naigaon  East</t>
  </si>
  <si>
    <t>Shreeji Imaging &amp; Diagnostic Centre Pvt Ltd</t>
  </si>
  <si>
    <t>D 105 gulmohar paradise homes kharadi,</t>
  </si>
  <si>
    <t>Barclays</t>
  </si>
  <si>
    <t>G2 Mahalaxmi Apts Sairam Nagar, Hydershakote Road</t>
  </si>
  <si>
    <t>Forsys Software India Pvt Ltd</t>
  </si>
  <si>
    <t>Greater Noida</t>
  </si>
  <si>
    <t>205 Y Anandashray Phi- III</t>
  </si>
  <si>
    <t>Amity University</t>
  </si>
  <si>
    <t>plot no 18 old vasvi nagar, KARKHANA,scendrabad</t>
  </si>
  <si>
    <t>I Share Business Services India Pvt Ltd</t>
  </si>
  <si>
    <t>Flat No 20, Kiran Gardens, Matiyala Road, Uttam Nagar, New Nwaza Metro Station, New Delhi</t>
  </si>
  <si>
    <t>Vasu contracts pvt ltd</t>
  </si>
  <si>
    <t>Noida</t>
  </si>
  <si>
    <t>D 167 2nd Floor Block D Sector 55, Near Redisson Hotel, Noida</t>
  </si>
  <si>
    <t>Planetcast media services Ltd.</t>
  </si>
  <si>
    <t>House No 845, H Block 50/11, Street No 17,  Phase 06, Shiv Vihar Karawal Nagar, Dayalpur, Near Hanuman Mandir, Delhi</t>
  </si>
  <si>
    <t>Microsilicon Pvt.Ltd</t>
  </si>
  <si>
    <t>60A, Agni Fairy Land Ashreya Thundalam,near krishnan temple</t>
  </si>
  <si>
    <t>Lycatel BPO Pvt Ltd</t>
  </si>
  <si>
    <t>22-65/1, R K Nagar,  Malkajgiri, Opp lane to Laxmi Vilas Bank, Hyederabad</t>
  </si>
  <si>
    <t>SUTHERL&amp; GLOBAL SERVICES PVT LTD</t>
  </si>
  <si>
    <t>15 Kailash Hills 2nd ND FLOOR East Of Kailash.</t>
  </si>
  <si>
    <t>Cvent Inc.</t>
  </si>
  <si>
    <t>FLAT 104 5/C BALAJI COMPLEX BOISAR WEST</t>
  </si>
  <si>
    <t>MAX LIFE INSURANCE CO. LTD</t>
  </si>
  <si>
    <t>Veterinary colony, Noor Manzil, #8-1-29/A/13 Noor Manzil, Cyberabad</t>
  </si>
  <si>
    <t>Automatic Data Processing ( ADP India Pvt Ltd)</t>
  </si>
  <si>
    <t>202, Tandel House, Near Martand Apartments,  Vitava, Near Vitava Bus Stop, Kalwa East, Thane</t>
  </si>
  <si>
    <t>Tata Consultancy Services (TCS)</t>
  </si>
  <si>
    <t>Door 11, F1, Amizhdhini Apartments 2nd Cross, Ganesh Nagar 1st Main road, Kilkattalai, Near A2B Restaurant, Chennai</t>
  </si>
  <si>
    <t>Cognizant Technologies Services Pvt Ltd</t>
  </si>
  <si>
    <t>B 28 1ST FLOOR, SWARGANGA CHS shree nagar wagle estate, THANE WEST.</t>
  </si>
  <si>
    <t>Parekh Integrated Services Pvt. Ltd.P</t>
  </si>
  <si>
    <t>S.No 20/1, Flat No 23, 3rd Floor Sai Sadan Society, Punyainagar, Dhankawadi, Pune</t>
  </si>
  <si>
    <t>Bny Mellon international private limited</t>
  </si>
  <si>
    <t>3-60/1 Quthbullapur, Quthbullapur, jeedimetla,Near Govt high school</t>
  </si>
  <si>
    <t>Thomson Reuters India Pvt limited</t>
  </si>
  <si>
    <t>359, Second Floor Gram Sabha, Pooth Kalan,  Near Yashutan, Delhi</t>
  </si>
  <si>
    <t>Wipro Limited</t>
  </si>
  <si>
    <t>1277 Sector 43 gurgoan</t>
  </si>
  <si>
    <t>TOWER RESEARCH CAPITAL INDIA PVT LTD</t>
  </si>
  <si>
    <t>30/C Bhulabhai Desai Road, Cumballa Hill, Mahalaxmi, Near Mahalaxmi Temple, Mumbai</t>
  </si>
  <si>
    <t>Fine Tech Corporation Private Ltd.</t>
  </si>
  <si>
    <t>A71 Bhagya apartments Bhardawadi Road Andheri west.</t>
  </si>
  <si>
    <t>Kotak Mahindra bank</t>
  </si>
  <si>
    <t>Survey 75/1/2 Flat no. 5 Akshay Park, Sai Chowk, Aundh Camp, Near Indraprasth Society, Pune</t>
  </si>
  <si>
    <t>TATA MOTORS Ltd</t>
  </si>
  <si>
    <t>NO-2 1ST D MAIN ROAD 15TH CROSS MISLAYOUT KENEEN SATELLLITE TOWN</t>
  </si>
  <si>
    <t>TRAVEL BY WEB PVT</t>
  </si>
  <si>
    <t>102 B wing Udaygiri, Modern Usha colony Evershine Nagar, Near Ryan International School, Malad West, Mumbai</t>
  </si>
  <si>
    <t>Channelplay Ltd</t>
  </si>
  <si>
    <t>sapthagiri colony ,sai nilayam room 2, 2nd floor, alwin colony,hyderabad</t>
  </si>
  <si>
    <t>ivy comptech pvt.ltd</t>
  </si>
  <si>
    <t>No.11, 3rd floor, G 7th street, Jogupalaya Ulsoor, Near Ulsoor Metro Station,</t>
  </si>
  <si>
    <t>IBM</t>
  </si>
  <si>
    <t>201/ plot no 435/434 Nagasatya green, sri ram nagar ,c block ,Kondapur, hydrabad</t>
  </si>
  <si>
    <t>Statestreet Services India Pvt Ltd</t>
  </si>
  <si>
    <t>401 Aditya Anjanadri Apartment Gachibowli,hydrabed,500032</t>
  </si>
  <si>
    <t>11-3-384/52/2, Srinivasa Nagar, Padmarao Nagar Suguna nilayam Sitaphalmandi, Near Skandagiri Temple, Hyderabad</t>
  </si>
  <si>
    <t>Cadila Pharmaceuticals Ltd</t>
  </si>
  <si>
    <t>#163, 3rd Floor, Malabar Hotel 5th Cross, Vignan Nagar, Kaggadasapura Main Rd, Near HDFC ATM, Bangalore</t>
  </si>
  <si>
    <t>Honeywell technology Solutions lab</t>
  </si>
  <si>
    <t>A 903 Dreams Onella Handewadi road, hadapsar, Near Satnam Nagar, Pune</t>
  </si>
  <si>
    <t>Bank of New York Mellon Corp</t>
  </si>
  <si>
    <t>Flat No 11, 2nd Floor, Akshay Plaza Building Shri Ram Nagar, Vadgaonsheri, Next to Konark Splender,  Pune</t>
  </si>
  <si>
    <t>Plot no.72 Ganesh nagar Uppal</t>
  </si>
  <si>
    <t>Max Life Insurance co ltd</t>
  </si>
  <si>
    <t>90/7 B Suchitwa House 1st Floor Mundhva AV</t>
  </si>
  <si>
    <t>Pangea Global Services</t>
  </si>
  <si>
    <t>Beereshwara Nilaya 9th cross 1st Block Behind Apurva Paradise Apartment, T C Palya, Ramamurthy Nagar, Bangalore</t>
  </si>
  <si>
    <t>No 4, Todd lane, Mackan road Bharathinagar Shivajinagar, Near Coles Park, Bangalore</t>
  </si>
  <si>
    <t>Cusset infotech</t>
  </si>
  <si>
    <t>H No 42, chinna swamy reddy building, near VBHC Appartments, byagadadenahalli</t>
  </si>
  <si>
    <t>Spectranet isp pvt ltd</t>
  </si>
  <si>
    <t>Flat 158, K.K.R Building, Near Rama Temple, Opp Ganesha temple, Doddanekundi, Bangalore K.K.R Doddanekkundi</t>
  </si>
  <si>
    <t>SYNECHRON TECHNOLOGIES PVT LTD</t>
  </si>
  <si>
    <t>Self Employed</t>
  </si>
  <si>
    <t>Flat No 10 Arpitha Appts Road No 3 I.e.nacharam</t>
  </si>
  <si>
    <t>Experience Merck</t>
  </si>
  <si>
    <t>B-280 Kendriya Vihar, Sector 51 Noida,,,</t>
  </si>
  <si>
    <t>Anya Hotels &amp; Resorts</t>
  </si>
  <si>
    <t>R2 69 Life republic Kolte Patil, Marungi, Pune</t>
  </si>
  <si>
    <t>BARCLAYS BANK ( In India)</t>
  </si>
  <si>
    <t>C34 CENTURY CORBEL G BLOCK SAHAKAR NAGAR, Next to ICICI Bank BANGALORE</t>
  </si>
  <si>
    <t>KALYAN KRISHNA TECHNOZ PVT LTD</t>
  </si>
  <si>
    <t>104 D building Yashwin Society</t>
  </si>
  <si>
    <t>Bitwise Solutions</t>
  </si>
  <si>
    <t>NEAR CAPTAIN MARKET ,B 7  3rd floor ,18 bhagat kunj ,Ghazipur,</t>
  </si>
  <si>
    <t>Max life insurance co ltd</t>
  </si>
  <si>
    <t>28B, 2nd Floor, 6th Cross Road, B Channasandra,  Near BOSCH Car Service Center</t>
  </si>
  <si>
    <t>Softvision</t>
  </si>
  <si>
    <t>Flat No G-3 Hema Durga Jewel ,P J R Enclave Madhavpuri Township,,</t>
  </si>
  <si>
    <t>netenrich technologies pvt ltd</t>
  </si>
  <si>
    <t>A-8, Nehru Vihar, Near Timar Pur, New Delhi</t>
  </si>
  <si>
    <t>Csc</t>
  </si>
  <si>
    <t>12-10-587/82 Medibavi Medibavi Sitaphalmandi</t>
  </si>
  <si>
    <t>INTEGRATED CLEANROOM TECHNOLOGIES PVT LTD</t>
  </si>
  <si>
    <t>9-64/st/go.  srida tower. madhuranagar nizampet.banana gar.  rangareddy 500090. 9-64/st/go.  srida tower. madhuranagar nizampet.banana gar.  rangareddy 500090. 9-64/st/go.  srida tower. madhuranagar nizampet.banana gar.  rangareddy 500090.</t>
  </si>
  <si>
    <t>Aashrith Hotels pvt Ltd. </t>
  </si>
  <si>
    <t>364 1st floor Masjid moth south ex 2</t>
  </si>
  <si>
    <t>MARETAIL INDIAN PVT LTD</t>
  </si>
  <si>
    <t>406 G WING - FATIMA NAGAR MANISH DARSHAN Hadpsar I.E.,,,</t>
  </si>
  <si>
    <t>INVENTIVE GLOBAL SERVICES</t>
  </si>
  <si>
    <t>C-4/44A Gamri Ext, Bhajan Pura, Near Hansraj Market, Delhi - 110053</t>
  </si>
  <si>
    <t>reliance Retail limited</t>
  </si>
  <si>
    <t>1002 Ruby isle royal palms Aarey colony Goregaon east</t>
  </si>
  <si>
    <t>Quinnox consultancy services limited</t>
  </si>
  <si>
    <t>STIE NO 12 SRINIVASSA NILAYA HOUSE NO 01 5TH CROSS ,VINAYAK LAYOUT NO,,</t>
  </si>
  <si>
    <t>ColorTokens India LLp</t>
  </si>
  <si>
    <t>202 Sai Ram Nivas, Mallikarjunnagar, Peerladiduga, Near SBI Bank, Hyderabad</t>
  </si>
  <si>
    <t>Vcarve solutions pvt ltd</t>
  </si>
  <si>
    <t>004 Tuscan elegance No 16 Bachammal road , NEAR SOCH BUILDING,</t>
  </si>
  <si>
    <t>Sheorey digital systems Pvt ltd</t>
  </si>
  <si>
    <t>C73, 2Nd Floor Narayan Vihar,,South West Delhi,,</t>
  </si>
  <si>
    <t>SIFY TECHNOLOGIES</t>
  </si>
  <si>
    <t>S/O B LAL 81-H POCKET A-3 MAYUR VIHAR NEAR LIFE CARE HOSPITAL,EAST DELHI,,</t>
  </si>
  <si>
    <t>Electra Welding Machine Pvt. Ltd.</t>
  </si>
  <si>
    <t>FLT NO 104 SHREE DWARKADISH CHS B WING GRND FLR S2 BANGUR NGR GOREGAON W,,,</t>
  </si>
  <si>
    <t>FIS PAYMENT SOLUTIONS AND SERVICES PVT LTD</t>
  </si>
  <si>
    <t>#1-9-312/E/9/6,Vidya Nagar,,,,</t>
  </si>
  <si>
    <t>KARVY COMPUTERSHARE P LIMITED</t>
  </si>
  <si>
    <t>220,1St Main,delahalli 1St Cross Kogilu Layout,,,</t>
  </si>
  <si>
    <t>DELL</t>
  </si>
  <si>
    <t>A-604 Bhurasar Tower Plot No-4,,Sector-12 Kamothe, ,,</t>
  </si>
  <si>
    <t>Marriott Hotel</t>
  </si>
  <si>
    <t>Ss Plaza,74/2 Outer Ring Road, 29t Main Road,btm 1St Stage,</t>
  </si>
  <si>
    <t>TCS</t>
  </si>
  <si>
    <t>304 Matruchhaya Apt. opp water supply office, Next to saraswati CHS, Ulhasnagar 4</t>
  </si>
  <si>
    <t>SKUNG Tradelink Limited</t>
  </si>
  <si>
    <t>.New Ashok Nagar .E- 135 New Ashok Nagar</t>
  </si>
  <si>
    <t>AON SERVICES INDIA PVT LTD</t>
  </si>
  <si>
    <t>E1 Gk Enclave 1, Meezzanina Flr Opp Anubhav Learning School,,,</t>
  </si>
  <si>
    <t>Living Media ltd.</t>
  </si>
  <si>
    <t>HOUSE NO.68 MV NILAYA,5TH CROSS MAHADEVAPURA</t>
  </si>
  <si>
    <t>Faridabad</t>
  </si>
  <si>
    <t>House.No. R-104 Adarsh Colony NH-4 NIT Faridabad (Haryana)</t>
  </si>
  <si>
    <t>SPA Printers pvt ltd</t>
  </si>
  <si>
    <t>1311 Singh nivas 9th main 5A cross,,,</t>
  </si>
  <si>
    <t>NTT DATA</t>
  </si>
  <si>
    <t>B Block 2/3 Main Bazar Near Vamika Chowk,Pimpri,,</t>
  </si>
  <si>
    <t>CONVERGYS INDIA SERVICES PVT LTD</t>
  </si>
  <si>
    <t>FLAT 3828 Janapriya Nile Valley PJR Enclave LANDMARK, CHANDANAGAR.</t>
  </si>
  <si>
    <t>Unisys Global Services India Pvt Ltd</t>
  </si>
  <si>
    <t>4-12, Hayath Nagar, High Court,-684 Flr,Colony, Huda Sai Nagar</t>
  </si>
  <si>
    <t>PRIMERAMEDICAL TECHNOLOGIES PRIVATE LIMITED</t>
  </si>
  <si>
    <t>E/1204, 12 th Floor, Casa Bella Europa C Bldg, ,Survey No.4/3, Kalyan Shil Road,,,</t>
  </si>
  <si>
    <t>GEEBS HEALTH CARD SOLUTION</t>
  </si>
  <si>
    <t>302, Innovative Park, 2 Plt, 76C, 3rd Flr, ,Sector 50 New, Seawoods, ,,</t>
  </si>
  <si>
    <t>CAPGEMINI TECHNOLOGY SERVICES INDIA LIMITED</t>
  </si>
  <si>
    <t>H 365 Naraina Vihar H Block, Near Gurudwara</t>
  </si>
  <si>
    <t>behl hospital</t>
  </si>
  <si>
    <t>St joseph colony Ramwadi Nahar road</t>
  </si>
  <si>
    <t>Fareportal ind pvt ltd</t>
  </si>
  <si>
    <t>Flat No L 107 , Manjeera Diamond Towers Nallagandala Gopanpally Near Jawahar Navodaya Vidyalaya</t>
  </si>
  <si>
    <t>IBM INDIA PVT LTD</t>
  </si>
  <si>
    <t>No 581 5Th Cross 2 ,Chaam Chompat Temple Street Veer Bhadra Rod,,</t>
  </si>
  <si>
    <t>INDEPESCA OVERSEAS PVT LTD</t>
  </si>
  <si>
    <t>A-1004, LAKE VISTA, JAMBULWADI ROAD, AMBEGAON LAKE VISTA Ambegaon BK</t>
  </si>
  <si>
    <t>UST Global</t>
  </si>
  <si>
    <t>A 604 Gurudev CHS Gurudev CHS Kamothe_x000D_
sector 20 -</t>
  </si>
  <si>
    <t>MECKLAI FINANCIAL SERVICES LTD</t>
  </si>
  <si>
    <t>M Shivamma house, 2nd Floor, Room 7A, Bettadasapira, Near Masjid and School, Electronic City, Bangalore - 560100</t>
  </si>
  <si>
    <t>Siemens Ltd</t>
  </si>
  <si>
    <t>335 4Th Square 5Th Cross Murphy Town,Halasuru S S M Road Bangalore North,,</t>
  </si>
  <si>
    <t>LODESTAR EDUCATIONAL SERVICES PVT LTD</t>
  </si>
  <si>
    <t>No 140, Ground Floor, 2nd Main, ,M S Ramiah City, JP Nagar, 8th Phase, ,,</t>
  </si>
  <si>
    <t>4C DRUG SAFETY SERVICES LLP</t>
  </si>
  <si>
    <t>213, Vanitha Building, Near Anjaneya Temple, ,Srikamapura Anchepalya, ,,</t>
  </si>
  <si>
    <t>EIT SERVICES INDIA PRIVATE LTD</t>
  </si>
  <si>
    <t>Flat No R-302, Lrd Floor Topaz Park,,224 Park Street, Wakad Pimpari ,,</t>
  </si>
  <si>
    <t>JADE GLOBAL SOLUTIONS PVT LTD</t>
  </si>
  <si>
    <t>44/48,6, A Cross 12Th Main Gokul,,1St Stage Hmt Layout Yeshwanthpura ,,</t>
  </si>
  <si>
    <t>LAJ EXPORTS LIMITED</t>
  </si>
  <si>
    <t>No145,sn layout shankarmat Basaveshwaranagar</t>
  </si>
  <si>
    <t>Brewklyn Micro Brewing</t>
  </si>
  <si>
    <t>SR NO-106,  Shankarmath, Near Kapre Workshop, Near CANOL, Hadapsar, Pune</t>
  </si>
  <si>
    <t>WNS GLOBAL SERVICES PVT LTD</t>
  </si>
  <si>
    <t>Flat no 1702, C Block, Club Medows House of Hiranandani Akshayanagar, Hulimavu</t>
  </si>
  <si>
    <t>Alitmetrik</t>
  </si>
  <si>
    <t>A - 170, 1st Floor, Chhattarpur Enclave,,Phase - 2,,</t>
  </si>
  <si>
    <t>ORACLE INDIA PVT LTD</t>
  </si>
  <si>
    <t>No 26, VSM Garden Street, ,Jakkerkhan Street, ,,</t>
  </si>
  <si>
    <t>ADROIT BIOMED LTD</t>
  </si>
  <si>
    <t>24, 14th Cross Lalji Nagar, Lakkasandra, ,Bangalore South, Adugodi, ,,</t>
  </si>
  <si>
    <t>ITW CONSULTING PVT. LTD.</t>
  </si>
  <si>
    <t>E 318, VM Meadows, Horamavu Main Road, ,Horamavu, Bengaluru Horamavu,,,</t>
  </si>
  <si>
    <t>AXA BUSINESS SERVICES</t>
  </si>
  <si>
    <t>Plot No - 894/3/A, Vivekanda Nagar Colony,, Near More Supermarket Kukutpally, ,,</t>
  </si>
  <si>
    <t>D MART</t>
  </si>
  <si>
    <t>504,B,Anasuya CHS,Vaipharanavar,,Mulund west,,,</t>
  </si>
  <si>
    <t>H ENERGY GATEWAY PVT LTD</t>
  </si>
  <si>
    <t>F-701, Sonam Tower CHS Ltd, Phase - 14, ,New Golden Nest, Opp Jain Bunglow, ,,</t>
  </si>
  <si>
    <t>CADILA PHARMA LTD</t>
  </si>
  <si>
    <t>1080 2Nd Floor Pocket 3 Sector-19,,Dwarkar South West Delhi,,</t>
  </si>
  <si>
    <t>Time Educatiom Pvt.Ltd</t>
  </si>
  <si>
    <t>Room No-1 C-6/8 Neelkamal Apartments Sector-3,C3b3d Belapur Navi Mumbai,,</t>
  </si>
  <si>
    <t>UGMA SOLUTIONS</t>
  </si>
  <si>
    <t>439 pocket 2, Om Apartment, Sector 14 Dwarka</t>
  </si>
  <si>
    <t>Home Credit India Finance pvt ltd</t>
  </si>
  <si>
    <t>Flat No 1702, C Wing, Club Medows building, House of Hiranandani, Akshayanagar</t>
  </si>
  <si>
    <t>Medlife International Pvt. Ltd.</t>
  </si>
  <si>
    <t>HOUSE NO 9 2ND FLOOR H15 VATIKA INDIA NEXT SECTOR 82, NEAR JAISINGH CHOWK</t>
  </si>
  <si>
    <t>Business Octane Solutions Pvt ltd</t>
  </si>
  <si>
    <t>769,Darshan Chs Sector 4,Ghansoli Mumbai,,,</t>
  </si>
  <si>
    <t>Bajaj Allianz General Insurance Co Ltd</t>
  </si>
  <si>
    <t>Plot No.13, ,Omkar Shivraj Co.op Housing Society,,Koyana Vasahat, Malakapur, Karad</t>
  </si>
  <si>
    <t>HDFC BANK</t>
  </si>
  <si>
    <t>Flat No G2/ Plot No 61, Siddhartha Apartments, Siddhartha Nagar, Sanjeev Reddy Nagar, Near ST Alphonso School, Hyderabad</t>
  </si>
  <si>
    <t>tata bluescope steel ltd</t>
  </si>
  <si>
    <t>Room No.13, Kanti Bhuva, ,Gokhale Society Lane, Near K E M Hospital Parel ,,</t>
  </si>
  <si>
    <t>AQUARIUS</t>
  </si>
  <si>
    <t>Door No. 897, 22A Main Road 24th Cross HSR Layout Sector 2</t>
  </si>
  <si>
    <t>NTT DATA Global Delivery Services Ltd</t>
  </si>
  <si>
    <t>Kakulamvaripalli, Doddipalle,,Chittoor,,</t>
  </si>
  <si>
    <t>HAPPIEST MINDS TECHNOLOGIES PVT. LTD.</t>
  </si>
  <si>
    <t>Flat No 121, Ground Floor 1, Jai Durge Apartment, 80 feet road, Vikram Enclave, Shalimar Garden, Near Karishma Juice Center</t>
  </si>
  <si>
    <t>BARCLAYS SHARED SERVICES PRIVATE LIMITED</t>
  </si>
  <si>
    <t>Gautam Buddha Nagar</t>
  </si>
  <si>
    <t>N-501 Antriksh golf view 1 Sector 78_x000D_
Noida, Uttar pradesh</t>
  </si>
  <si>
    <t>Denave India Private limited</t>
  </si>
  <si>
    <t>Rajvansh Heritage, Flat No - 204, ,House No - 908, Awing, Belpada,,,</t>
  </si>
  <si>
    <t>GLASS WALL SYSTEM</t>
  </si>
  <si>
    <t>5-4-7 Ramaiah Nagar Near Bachpan School,,,</t>
  </si>
  <si>
    <t>INVENTURUS KNOWLEDGE</t>
  </si>
  <si>
    <t>No:156, 2nd Floor Altius Valliammai Apartments Bhanu Street, Gnanamurthy Nagar, Ambattur</t>
  </si>
  <si>
    <t>Computer Software Associates Inc</t>
  </si>
  <si>
    <t>82 1st B Main Road ,Near Keshava Theater B K Nagar ,,</t>
  </si>
  <si>
    <t>RANSTAND INDIA PVT LTD</t>
  </si>
  <si>
    <t>G1, Pvr Enclave Balaji Nagar,Road No 5, Boduppal,,</t>
  </si>
  <si>
    <t>Tech Mahindra Ltd</t>
  </si>
  <si>
    <t>Flat No 303 1A, Floor No 3 Oshiwara Orchid Chs Ltd. Patliputra Nagar, New Link Road, Oshiwara Jogeshwari West,,,</t>
  </si>
  <si>
    <t>HARMAN PLASTIC INDUSTRIES</t>
  </si>
  <si>
    <t>301 Ganesh CHS, Padmma Apartment Koperkhairne</t>
  </si>
  <si>
    <t>LARSEN</t>
  </si>
  <si>
    <t>No 11, Magadi Main Road, 4th Main, ,Vinayakanagar Kamakshipalya, ,,</t>
  </si>
  <si>
    <t>VICTORY SEALS</t>
  </si>
  <si>
    <t>130, Lalitha Nilaya, 22nd Main Road, ,9th Cross Road, ,,HSR Sector 1</t>
  </si>
  <si>
    <t>H227, 3rd floor, sector Beta2, Greater Noida</t>
  </si>
  <si>
    <t>India Yamaha motors Pvt ltd</t>
  </si>
  <si>
    <t>F-106 Elite Vintage B Block,Vijaya Bank Layout B T M 4th Stage,,</t>
  </si>
  <si>
    <t>ROBEMALL APPARELS PVT LTD</t>
  </si>
  <si>
    <t>Solapur</t>
  </si>
  <si>
    <t>Bhim Nagar Post Kurduwadi ,Kurduwadi Solapur,,</t>
  </si>
  <si>
    <t>DY PATIL INSTITUTE OF ENGINEERING AND TECHNOLOGY</t>
  </si>
  <si>
    <t>Flat no B-215,2nd floor,oriental marvel,,keshav nagar,near morya gosavi stadium,,,</t>
  </si>
  <si>
    <t>ACOB INDIA PVT LTD</t>
  </si>
  <si>
    <t>Door No 164 Ground Floor 4th Cross ,Shivananda Nagar,,</t>
  </si>
  <si>
    <t>FIRST ADVANTAGE GLOBAL OPERATING CENTRE PRIVATE LIMITED</t>
  </si>
  <si>
    <t>flat no 409,radiant lotus apartment,2nd main road ,kodichickenhalli,bengluru,opp kirti residency</t>
  </si>
  <si>
    <t>Plot No 111 Ganesh Ave,5Th Crossstreet,,</t>
  </si>
  <si>
    <t>H 1-5-1033/2, B R Rao Nagar Line,Opp More Super Market Father Balaiah Nagar,,</t>
  </si>
  <si>
    <t>BANK OF AMERICA CONTINUUM SOLUTIONS</t>
  </si>
  <si>
    <t>C - 701, Aphrodite CHS, Lodha Paradise, ,Majiwada, ,,</t>
  </si>
  <si>
    <t>CAPGEMINI TECHNOLOGY</t>
  </si>
  <si>
    <t>E 208, Rajpushpa Retreat, 2 FLR, ,Gandipet Road, Kokapet, Hotel Sandwicho, ,,</t>
  </si>
  <si>
    <t>UBER INDIA</t>
  </si>
  <si>
    <t>S No-568B H No-38 ,Kanchan Ganga Society Haveli,,</t>
  </si>
  <si>
    <t>APTARA NEW MEDIA PT LTD</t>
  </si>
  <si>
    <t>House no 54/2, Ground Floor Swamykrupa Residency, Near Axis Bank ATM, Tuljha Bhanavi Nagar, Kharadi, Pune</t>
  </si>
  <si>
    <t>Digicaptions India private limited</t>
  </si>
  <si>
    <t>Accenture</t>
  </si>
  <si>
    <t>8/51 Maha Kali Amman Koil Street ,Ernavoor Kattivakkam Tiruvallur,,</t>
  </si>
  <si>
    <t>EXIDE LIFE INSURANCE</t>
  </si>
  <si>
    <t>407 / 408, Highland Building No. 3, Lokahndwala Township, Near Damunagar Bus Depot, Kandivali East, Mumbai</t>
  </si>
  <si>
    <t>Accenture Solutions Pvt. Ltd</t>
  </si>
  <si>
    <t>6/21 Venkatasamy Street New Perungalathur</t>
  </si>
  <si>
    <t>Zoho Corporation Private Limited</t>
  </si>
  <si>
    <t>Deepika arcarde g1 Vimaladevi nagar anandbagh Hyderabad</t>
  </si>
  <si>
    <t>CITIBANK</t>
  </si>
  <si>
    <t>28/2 shrivijaya kumarans college road brindavan layout, Padmanabha nagar,</t>
  </si>
  <si>
    <t>crown beers</t>
  </si>
  <si>
    <t># 128 3rd Cross,Near Vishweshwarajah Sports Club,ITI Layout Mallathahalli,Nagarabhavi 2nd Stage</t>
  </si>
  <si>
    <t>NOVO NORDISK SERVICE CENTER PVT LTD</t>
  </si>
  <si>
    <t>C-4/263, 1st Floor, Yamuna Vihar, Near Rathwala Temple, Delhi</t>
  </si>
  <si>
    <t>MERCER CONSULTING INDIA PVT LTD</t>
  </si>
  <si>
    <t>PUNE</t>
  </si>
  <si>
    <t>438 KABA PETH ,,,</t>
  </si>
  <si>
    <t>TSI YATRA PVT LTD</t>
  </si>
  <si>
    <t>Flat No 06, Siddhi Apt, ,Sr No 3 Warje Opp Janta Sahakari Bank, ,,</t>
  </si>
  <si>
    <t>RELIANCE COMMERCIAL FINANCE LTD</t>
  </si>
  <si>
    <t>C-101 Vaibhav Kutir Central Park,Agashi Road Near On The Way Hotel</t>
  </si>
  <si>
    <t>SD MEP SERVICES PVT LTD</t>
  </si>
  <si>
    <t>3 Omrs Flat Rajakilpakkam,,,</t>
  </si>
  <si>
    <t>ORCHID CHEMICAL PHARMACEUTICALS</t>
  </si>
  <si>
    <t>24/1900 Old MHB Colony Gorai Road,Borivali-West Mumbai,,</t>
  </si>
  <si>
    <t>SAMSONITE</t>
  </si>
  <si>
    <t>Flat No 025 C BLOCK, MBR Steeple,  DEVARACHIKKANAHALLI CROSS ROAD, Begur Road, Opp Royal Meredian Layout, BANGALORE</t>
  </si>
  <si>
    <t>EXTREME NETWORKS PVT Ltd</t>
  </si>
  <si>
    <t>17Th Main Hsr Layout,,,</t>
  </si>
  <si>
    <t>Janardhan vasudevareddy</t>
  </si>
  <si>
    <t>No 317 Ground Floor 14F,Cross Ejipura,,</t>
  </si>
  <si>
    <t>HINDUJA GLOBAL SOLUTIONS LTD</t>
  </si>
  <si>
    <t>H.NO 5-1-88/1/B, Plot No-27, Padmavathinagar, Bank Employees Colony,</t>
  </si>
  <si>
    <t>IT PEOPLE ORPORATION PVT. LTD.O</t>
  </si>
  <si>
    <t>Omshivam CHS, A wing, room no. 202, Near agarwal hospital. mulund west, MUMBAI</t>
  </si>
  <si>
    <t>RKW developers pvt ltd</t>
  </si>
  <si>
    <t>B307 Alpine aura Pune Nashik highway</t>
  </si>
  <si>
    <t>Arun Abhiyante subsidery (Indian Resister of Shipp</t>
  </si>
  <si>
    <t>257 ground floor 7th lane MGES layout sadanand nagar,,,</t>
  </si>
  <si>
    <t>S R BATLIBOI &amp; ASSOCIATES (Also known as Ernst &amp; Y</t>
  </si>
  <si>
    <t>Park Royal Socity Flat No 201 Gaikwad Nagar,,,</t>
  </si>
  <si>
    <t>TATA COMMUNICATON LTD</t>
  </si>
  <si>
    <t>D25,15th street ,3rd cross road Flat no 4 Agaram</t>
  </si>
  <si>
    <t>Cholamandalam Investments &amp; Finance Company Ltd</t>
  </si>
  <si>
    <t>No-6, Sri Vinyaka Nilyam, Sunshine Layout,  1st Cross, TC Palya,</t>
  </si>
  <si>
    <t>AUTOLIV INDIA PVT LTD</t>
  </si>
  <si>
    <t>B276-raghavendra colony-room no 301, 3rd Floor, Kondapur Kondapur</t>
  </si>
  <si>
    <t>verizon data services india</t>
  </si>
  <si>
    <t>204 Vrindavn Enclave, 22nd Cross, Vignan Nagar, Near Shell Petrol Pump, Bangalore</t>
  </si>
  <si>
    <t>HAL (Hindustan Aeronautics Ltd )</t>
  </si>
  <si>
    <t>No 35 Bhusiri 1 St D Main, RR Layout , Nagadevanahalli, Near SBI, Bangalore</t>
  </si>
  <si>
    <t>Samruddhigreen  infratech pvt ltd</t>
  </si>
  <si>
    <t>NO 105 GROUND FLOOR, 3RD MAIN ROAD  NAL LAYOUT JAYNAGAR 4TH T BLOCK, NEAR FCI OFFICE,</t>
  </si>
  <si>
    <t>Camden Town Technologies Pvt Ltd</t>
  </si>
  <si>
    <t>No. 23/1,4th floor,  4th cross Behind hopcoms Sanajaynagar, Srusti Residency Yajamanappa Layout</t>
  </si>
  <si>
    <t>Flipkart - Client</t>
  </si>
  <si>
    <t>304 B-Wing Mahavir Krupa CHS,RDP-7 Sector-6 Charkop,,</t>
  </si>
  <si>
    <t>VIRTUAL REALITY</t>
  </si>
  <si>
    <t>A/201, Indraprasth Apartment, Uran Road, ,Opp.Karnala Bank, Tapal Naka, ,,</t>
  </si>
  <si>
    <t>AEGON LIFE</t>
  </si>
  <si>
    <t>WZ 111 KHAMPUR, NEAR RANJEET NAGAR POLICE STATION WEST PATEL NAGAR</t>
  </si>
  <si>
    <t>YES BANK</t>
  </si>
  <si>
    <t>61/33 Krishnalaya Chs, Vrindavan society, behind Ayyappa stores,</t>
  </si>
  <si>
    <t>Shriramvalue services ltd</t>
  </si>
  <si>
    <t>25/5 1 Cross Marrappa Garden,,Unitree Dianostic Centre, J C Nagar,,</t>
  </si>
  <si>
    <t>NET CONNECT PVT LTD</t>
  </si>
  <si>
    <t>Room No 54,ESIC Hospital Staff Quarter Type 3,,Opp MIDC Police Station</t>
  </si>
  <si>
    <t>ESIC HOSPITAL</t>
  </si>
  <si>
    <t>Abhivandan Building,7th Floor Flat No 7/B,,Sai Chowk Khadakpada Kalyan West</t>
  </si>
  <si>
    <t>JANALAKSHMI FINANCIAL SERVICES LIMITED</t>
  </si>
  <si>
    <t>Sri balaji plot no 40 B 4 Cross street ,kumarankudil Thoraipakkham ORM ,,</t>
  </si>
  <si>
    <t>VIRTUSA CONSULTING SERVICES PVT. LTD.</t>
  </si>
  <si>
    <t>Kphb9th phase 222 Kukatpally</t>
  </si>
  <si>
    <t>Vivek Pvt Ltd</t>
  </si>
  <si>
    <t>No 8, Sunrise Shelters, Kalyan Nagar, Chikktayappa Layout, Near Croma Showroom, Bangalore</t>
  </si>
  <si>
    <t>American Express</t>
  </si>
  <si>
    <t>CCB - 16, 217/4AN,,Ganesh Marg 3rd Cross, ,,</t>
  </si>
  <si>
    <t>tech mahindra</t>
  </si>
  <si>
    <t>F 77 Ground Floor Suncity,sector 54,gurgoan</t>
  </si>
  <si>
    <t>Double Edge Consulting Pvt Ltd</t>
  </si>
  <si>
    <t># 1829 10th Cross 3rd Block,1st Stage Near Hilal Mosque,,</t>
  </si>
  <si>
    <t>Holiday Inn Resort-Goa</t>
  </si>
  <si>
    <t>56/4,  Shree Rama Krupa, 201, 2nd  Floor, 4th Cross, Rashtra Kavi, Kuvempu Road, B Channasadra Banaswadi, Opp Balaji Residence, Bangalore</t>
  </si>
  <si>
    <t>Flipkart India Private Ltd</t>
  </si>
  <si>
    <t>10-457/2 Prem Vidya Nagar Colony, 5th Street,  MIRZALGUDA, MALKAJGIRI, Near Venkateshwara Apartment, Hyderabad</t>
  </si>
  <si>
    <t>ICICI PRU</t>
  </si>
  <si>
    <t>6-1-488/5,NEAR LIBRARAY KHAIRATABAD , OPP LEO SCHOOL ,HYDERABAD</t>
  </si>
  <si>
    <t>GOLBAL HOSPITAL</t>
  </si>
  <si>
    <t>1/2 B Kamgar Chawl, ,Ram Panjwani Marg,,,Mahim, Mumbai</t>
  </si>
  <si>
    <t>Fedex Express Transportation and supply chain services Pvt Ltd</t>
  </si>
  <si>
    <t>1033, 6th Cross, 2nd Main Road, Shviramakaranth Nagar Post, Near Saint Mary's Church, Bangalore</t>
  </si>
  <si>
    <t>capgemini business services</t>
  </si>
  <si>
    <t>Nikoo Homes phase 1 Bhartiya City Thanisandra main road landmark near regal hospital / manipal academy of banking.</t>
  </si>
  <si>
    <t>Sutherland Global Services</t>
  </si>
  <si>
    <t>AS2, Colour gate, 1st floor, Casagrand Avolon, Priyadarshini nagar, varadapuram main road, Terumbakam, Chennai 100.</t>
  </si>
  <si>
    <t>Flat No C 203 Ananthapura Village,Near Ramanshree Californi Resort Yelahanka ,,</t>
  </si>
  <si>
    <t>BAJAJ ALLIANCE LIFE INSURANCE COMPANT</t>
  </si>
  <si>
    <t>3 Tara Niwas, Mc Road,,Andheri East Tara Niwas Mc Road,,</t>
  </si>
  <si>
    <t>FLAT NO 16 AKSHAY HEIGHTS 37/3, YOGI SOCIETY,  DHANKAWDI, NEAR DHANKAWDI BUS STOP, PUNE</t>
  </si>
  <si>
    <t>essar steels ltd</t>
  </si>
  <si>
    <t>B-51,c Ganesh Nagar New Delhi Near B-1 Janakpuri West Delhi ,,,</t>
  </si>
  <si>
    <t>Webhelp India Pvt ltd</t>
  </si>
  <si>
    <t>No.7/114 Ramar Street,Anantha Nagar Santhoshapuram,,</t>
  </si>
  <si>
    <t>HCL TECH LTD</t>
  </si>
  <si>
    <t>12/22 Ashok jayaa apartments Kalaignar Karunanidhi Nagar, Behind RTO Ground, Chennai</t>
  </si>
  <si>
    <t>Ad2Pro Media Solutions Pvt. Ltd</t>
  </si>
  <si>
    <t>501, 5th floor Kumar pragati Kausarbagh, NIBM roadKondhwa</t>
  </si>
  <si>
    <t>Infosys Technologies</t>
  </si>
  <si>
    <t>D 106 Akruti Hubtown Tilekar Nagar,,,</t>
  </si>
  <si>
    <t>Icici prudential lofe</t>
  </si>
  <si>
    <t>31 Aventura Avenue Silverwood G1 Flr 2 Meenakshi Puram</t>
  </si>
  <si>
    <t>COGNIZANT TECHNOLOGY SOLUTIONS INDIA PVT LTD</t>
  </si>
  <si>
    <t>H-3/ 15 Flart No 301 Topfloor Front Side Bengali Colony Mahavir Enclave Near Sulabha International</t>
  </si>
  <si>
    <t>JET LITE INDIAN LIMITED</t>
  </si>
  <si>
    <t>No. 404, Ground Floor, 14th C Cross, ,1st Main, Pai Layout, ,,</t>
  </si>
  <si>
    <t>ALLEGIS SERVICES INDIA PVT LTD</t>
  </si>
  <si>
    <t>124,A2, Vee Yes Appartment, Crescent Cross Road, Tiruvendandam Nagar, Ambattur, Near Society Park, Chennai</t>
  </si>
  <si>
    <t>Merit software solutions Pvt Ltd</t>
  </si>
  <si>
    <t>Singapoor Intrenational School On National Higway No.8 ,Next Thakur Mall PO Mira Road</t>
  </si>
  <si>
    <t>SINGPORE INTERNATIONAL SCHOOL</t>
  </si>
  <si>
    <t>301/3 - C, Saki Heritage CHS, ,Saki Vihar Complex, Saki Vihar Road, ,,</t>
  </si>
  <si>
    <t>USHA INT. LTD.</t>
  </si>
  <si>
    <t>Flat No 202, Trupti Sadan, Laxminagar Lane No 2, Pimple Gaurau, Near Sushila Bungalow, Pune</t>
  </si>
  <si>
    <t>The bank of new York mellon</t>
  </si>
  <si>
    <t>29 1 St Croos Poojappa Road ,Sagar Hotel Ramswamy Palya,,</t>
  </si>
  <si>
    <t>MAHINDRA HOLIDAY</t>
  </si>
  <si>
    <t>123, Ground Floor Q1 Block, South City 2 PIN Gurgaon,,,</t>
  </si>
  <si>
    <t>Q3 Infotech Pvt Ltd</t>
  </si>
  <si>
    <t>17C &amp; 55 6th D CRS,Ganapathipura Kanakpura Road,,</t>
  </si>
  <si>
    <t>Convergys India services pvt ltd</t>
  </si>
  <si>
    <t>Sr No- 15 Pune solapur Road ,Behind Ganga Petrol Pump,,</t>
  </si>
  <si>
    <t>Plot No-131 Gayathri Nagar,HYD Road Nalgonda,,</t>
  </si>
  <si>
    <t>A/8, Jivan jivdani Hsg Nagarpalika road, nalasopara west</t>
  </si>
  <si>
    <t>harman plastic industries</t>
  </si>
  <si>
    <t>Sri Anantha Nilaya,SRS Road 2nd Main Peenya,,</t>
  </si>
  <si>
    <t>Cognizant Technology solution india pvt ltd</t>
  </si>
  <si>
    <t>Flat 301, tower 4, orchid residency ghatkopar (w) Mum - 400086</t>
  </si>
  <si>
    <t>CAPGEMINI BUSINESS SERVICES (INDIA) LTD</t>
  </si>
  <si>
    <t>House No 8, P2 LANE ,P BLOCK DLF PHASE 2</t>
  </si>
  <si>
    <t>MARKIT INDIA SERVICES</t>
  </si>
  <si>
    <t>Ground Flat No.2 Bldg No. 146 146, Bharat Mada Street  Chengaianna</t>
  </si>
  <si>
    <t>Ravago Shah Polymers</t>
  </si>
  <si>
    <t>699 Krishna Nadhi Road  ,6th Cross Brindavan Nagar Srinagar,, Bangalore Gaviopuram Extension</t>
  </si>
  <si>
    <t>HINDUJA GLOBAL SOLUTION LTD</t>
  </si>
  <si>
    <t>house no 209, sec17 E, Konark Enclave Vasundhara</t>
  </si>
  <si>
    <t>Jil information technology</t>
  </si>
  <si>
    <t>D1-108 L&amp;T South City Apartments,Arekere Mico Layout,,</t>
  </si>
  <si>
    <t>ALAMAI TECHNOLOGIES INDIA PVT LTD</t>
  </si>
  <si>
    <t>649 Abhinava 7 Crs 5Mn Bsk35tg 3Rd ,,,</t>
  </si>
  <si>
    <t>State Street Corp</t>
  </si>
  <si>
    <t>No 6 3rd Floor,Krishnappa Building,,</t>
  </si>
  <si>
    <t>AIA Educational E-services pvt ltd</t>
  </si>
  <si>
    <t>House No - 51 , Vijay Block Laxmi Nagar,Near Nathu Sweets ,,</t>
  </si>
  <si>
    <t>Dish TV India Ltd</t>
  </si>
  <si>
    <t>C 110 Victorious Co Op Housing Society,Parekh Nagar ,,Malad East</t>
  </si>
  <si>
    <t>Yash Readymade</t>
  </si>
  <si>
    <t>Flat No 5 Floor No Second Building,Plot No 46 Road 13E Dhanori,,</t>
  </si>
  <si>
    <t>Schlumberger</t>
  </si>
  <si>
    <t>C-41 104 Alok CHS Ltd,ISEC 8 , ShantiNagar Mira rd (east),,</t>
  </si>
  <si>
    <t>Navkar Arts</t>
  </si>
  <si>
    <t>F No - F4, B Block, Pearl Aalya Apts, ,KTR Colony, Nizampet, ,,</t>
  </si>
  <si>
    <t>AURBINDO PHARMA LTD</t>
  </si>
  <si>
    <t>Amrawati Colony Ratu Road Near Ravi Steel,Pandara,,</t>
  </si>
  <si>
    <t>DEUTSCHE BANK</t>
  </si>
  <si>
    <t>302 NCL GANGA APTS B/5 TIRUPATHI ELECTRONICS ANGADIPET PETBASHE,,,</t>
  </si>
  <si>
    <t>GOVERTMENT OF TELANGANA</t>
  </si>
  <si>
    <t>220C 2nd floor M-Pocket Janta Flat, Sarita Vihar</t>
  </si>
  <si>
    <t>Igaku Needles Pvt.Ltd</t>
  </si>
  <si>
    <t>FLAT NO 203, VINDHYA II, JAYABHARATHI GARDENS, MOSAPET Y JUNCTION, KUKATPALLY, HYDERABAD</t>
  </si>
  <si>
    <t>SYNOPSYS (INDIA) PVT LTD</t>
  </si>
  <si>
    <t>33, Jaladarshini Layout, Sanjay Nagar 3rd Main Road,  Near Reva College, Bangalore</t>
  </si>
  <si>
    <t>jubilant biosys ltd</t>
  </si>
  <si>
    <t>#201, 1st floor, 17 Main, sector 3, HSR Layout</t>
  </si>
  <si>
    <t>alstom transport india limited</t>
  </si>
  <si>
    <t>Lal Bagh Near Nava Bharath Company,Ambarpet ,,</t>
  </si>
  <si>
    <t>GOVT OF TELEGANA</t>
  </si>
  <si>
    <t>No 15 D Street Bharthi Nagar</t>
  </si>
  <si>
    <t>DELL INTERNATIONAL INDIA PVT LTD</t>
  </si>
  <si>
    <t>Coolz Sapphire Hill Apartments Flat G2 2nd MAIN ROAD Chinnana Layout kaval byrasandra R T Nagar</t>
  </si>
  <si>
    <t>AEGIS LTD</t>
  </si>
  <si>
    <t>101 S R ENCLAVE NGEF LAYOUT SADANAND NAGAR</t>
  </si>
  <si>
    <t>1FB SUPPORT ERVICES PVT</t>
  </si>
  <si>
    <t>QuarterNo - HMD 67 A, Nurse Colony, D.V.C.T.P.S Bokaro Thermal, 
 Govindpur, Jharkhand</t>
  </si>
  <si>
    <t>A1-104 Sukhwani Scarlet Kesnand Road, Near Konark Exotica, Wagholi, Pune</t>
  </si>
  <si>
    <t>Credence resource management Management</t>
  </si>
  <si>
    <t>The Riveria Bldg 0001, ground floor c-wing, chipale</t>
  </si>
  <si>
    <t>RELIANCE GENERAL INSURANCE Ltd</t>
  </si>
  <si>
    <t>A 402 hirday society mundhwa, Mundhva post office</t>
  </si>
  <si>
    <t>icici lombard gic ltd</t>
  </si>
  <si>
    <t>13/1 Sharanam Nilaya ,5th Cross Pipeline Malleshwaram,,</t>
  </si>
  <si>
    <t>SPOTON LOGISTICS PRIVATE LIMITED</t>
  </si>
  <si>
    <t>13 Kavya Sri Nivas Sri Manjunatha Layout</t>
  </si>
  <si>
    <t>Unisys Global Services Indian Pvt Ltd</t>
  </si>
  <si>
    <t>B/301, Ayodhya Niwas CHS LTD Goddev Naka</t>
  </si>
  <si>
    <t>BOOKMYFLAT.COM PVT LTD</t>
  </si>
  <si>
    <t>Plot No S1, Sai Ram Residency, Qutbullapur, Near Geetanjali High School, Hyderabad</t>
  </si>
  <si>
    <t>Applied info services India pvt ltd</t>
  </si>
  <si>
    <t>FLAT 12 2ND FLOOR A WING SRISHANDHAM SOCITY,TJSB BANK HENDREPADA RD,,</t>
  </si>
  <si>
    <t>Genesis Medical Systems Pvt Limited</t>
  </si>
  <si>
    <t>1-21-122/2, plot no. 5 Bank Colony,  Alwal Secunderabad</t>
  </si>
  <si>
    <t>SOFT LINK GLOBAL PVT LTD</t>
  </si>
  <si>
    <t>1-94/A/1, street no.8, Veera reddy nagar boduppal</t>
  </si>
  <si>
    <t>Genpact India Ltd</t>
  </si>
  <si>
    <t>Flat 404 Block 12 Amarante Neelshidhi,Sector 9E Kalamboli,,</t>
  </si>
  <si>
    <t>SKM STEELS LTD</t>
  </si>
  <si>
    <t>11 /14 DURAI STREET,PARASAKTHI NAGAR THIRUVERKADU ,Ayapakkam,</t>
  </si>
  <si>
    <t>Cipla limited</t>
  </si>
  <si>
    <t>House no 4, L Block, Second floor, Pratap Nagar, Opp Government School</t>
  </si>
  <si>
    <t>matrix clothing pvt ltd</t>
  </si>
  <si>
    <t>43 A North Cotton Road,,,,</t>
  </si>
  <si>
    <t>TATA BUSINESS SUPPORT SERVICES LTD</t>
  </si>
  <si>
    <t>Flat No 207 Eeco Valley Madhavpuri Hills,Amenpur Medak,,</t>
  </si>
  <si>
    <t>Optum Global Solution</t>
  </si>
  <si>
    <t>Flat no-403 Wadhwa Meadows B-Type Cwing Near RTO office Kalyan West</t>
  </si>
  <si>
    <t>WIPRO</t>
  </si>
  <si>
    <t>House No.112, Near Bharat Gas Agency, ,Gali No.7, Nawada Colony, ,,</t>
  </si>
  <si>
    <t>sourabh dance and fitness company</t>
  </si>
  <si>
    <t>7 Allaubax Chawl, Mahakali Caves Road, Near Holy Spirit Hospital, Andheri East, Mumbai</t>
  </si>
  <si>
    <t>No 7 2nd Cross Patelappa Layout,Nagashetty Halli,,Bangalore North</t>
  </si>
  <si>
    <t>ASSYSTEM INDIA PVT LTD</t>
  </si>
  <si>
    <t>Park View Apartment 401,4th Floor,,</t>
  </si>
  <si>
    <t>WESTERLY RETAIL PVT LTD</t>
  </si>
  <si>
    <t>212 1st Cross,1st Floor Kamakshipalya,,</t>
  </si>
  <si>
    <t>RAVINDRA FOODS PVT LTD</t>
  </si>
  <si>
    <t>H No 8-1-293/18, Shaikpet, ,,,</t>
  </si>
  <si>
    <t>sahrudaya health care pvt ltd</t>
  </si>
  <si>
    <t>D5 ORANGE ORCHARDS APARTMENTS Vadapalani</t>
  </si>
  <si>
    <t>PLOT NO 14 S1, SECOND FLOOR MARUTHI STREET, RAJAJI NAGAR LAND MARK : NEAR SADHASHIVAM NAGAR MADIPAKKAM, CHENNAI 600091</t>
  </si>
  <si>
    <t>Verizon Data Services India Pvt Ltd</t>
  </si>
  <si>
    <t>103 B Flat 1 No Gaurav Regency Chs Ltd,Mira Road,,</t>
  </si>
  <si>
    <t>RELIANCE JIO INFORMATION LTD</t>
  </si>
  <si>
    <t>#36/2, FLAT #G01 A BLOCK, Joythi GT Enclave Carmelaram Post Sarjapur road Chikakannelli road, Doddakannelli Bus Stop, Bangalore</t>
  </si>
  <si>
    <t>Mindtree Limited</t>
  </si>
  <si>
    <t>No. 12, Vadivel nagar, chennai RJS Construction Nanmangalam</t>
  </si>
  <si>
    <t>RR DONNELLEY</t>
  </si>
  <si>
    <t>F 1049, 10th Avenue, Sanskriti Vihar,,Gaur City 2, Greater Noida West,,,</t>
  </si>
  <si>
    <t>PLANETCAST MEDIA SRV</t>
  </si>
  <si>
    <t>4Raghav Singh Chawl Sahyadri Nagar,Bhandup West,,</t>
  </si>
  <si>
    <t>DRISHTI SOFT SOLUTIONS PVT LTD</t>
  </si>
  <si>
    <t>161 Bilijaji Hesaragatta  ,Bilijaji Bangalore Rural,,</t>
  </si>
  <si>
    <t>ATHER ENERGY PVT LTD</t>
  </si>
  <si>
    <t>362 Narmaa Appartment Akal Nanada,South Delhi,,</t>
  </si>
  <si>
    <t>SMARTVIZS PVT LTD</t>
  </si>
  <si>
    <t># 33 srikrishna Nilaya, 3rd Stage, 2nd Cross, Behind Om Shakti Layout, Ayyappa Nagar, KR Puram, Backside Om Shakti Temple, Bangalore</t>
  </si>
  <si>
    <t>AIT Analytical Services PVT LTD</t>
  </si>
  <si>
    <t>15-5-726,ASHOK BAZAR,AFZALGUNG LAKSHMI ARCARD BUS STOP</t>
  </si>
  <si>
    <t>CLOVE DENTAL</t>
  </si>
  <si>
    <t>Flat F-2 First Floor Plot no.12B Sai nest 5th Street Lakshminagar Madipakkam</t>
  </si>
  <si>
    <t>Sutherland Global Services Pvt ltd</t>
  </si>
  <si>
    <t>B-121 Kendriya Vihar Sector 56</t>
  </si>
  <si>
    <t>Skootr Global Pvt. Ltd</t>
  </si>
  <si>
    <t>Flat 219, tower 10 ,Sushant Estate Ansal API Sector 52</t>
  </si>
  <si>
    <t>India infoline</t>
  </si>
  <si>
    <t>No.36, 2nd main 6th cross Bharath Nagar, Vidyaranyapura Vidyaranyapura</t>
  </si>
  <si>
    <t>Micro Cabs Fleet Solutions Pvt Ltd</t>
  </si>
  <si>
    <t>Flat No.207, B Wing, 2nd Floor, ,Harsh CHS, Panchal Nagar, Nalasopara West,,,</t>
  </si>
  <si>
    <t>OCWEN FINANCIAL SOLUTIONS PVT. LTD.</t>
  </si>
  <si>
    <t>House No F-90, Hari Nagar  Extention, ,Jaitpur, Badarpur, South Delhi, ,,</t>
  </si>
  <si>
    <t>telecare india pvt ltd</t>
  </si>
  <si>
    <t>103,B-1,2nd Floor, 9th Cross Domlur Village Near Chokkanatha Swamy Temple, Bangalore</t>
  </si>
  <si>
    <t>Deloitte Touche Tohmatshu India LLP</t>
  </si>
  <si>
    <t>Room No 11 Palkar Chwal,Prehar Nagar Dharawi Main Road,,</t>
  </si>
  <si>
    <t>Association of Multimodal Transport Operators of I</t>
  </si>
  <si>
    <t>2-3-528/C1 and C2/ Flat No 201, Charlotte Residency, Amberpet, Near PI Electronics. Hyderabad.</t>
  </si>
  <si>
    <t>Genpact</t>
  </si>
  <si>
    <t>Flat No 401/E Wing 4th Floor,Rose Garden CHS Ltd,,Mira Road East</t>
  </si>
  <si>
    <t>FIDELIS MANAGEMENT CONSULTANTS PVT LTD</t>
  </si>
  <si>
    <t>House No 486/6 sector 11, Vashi. Juhugaon Navi mumbai.</t>
  </si>
  <si>
    <t>COGNIZANT TECHNOLOGIES PVT LTD</t>
  </si>
  <si>
    <t>Palghar</t>
  </si>
  <si>
    <t>101,1st Floor A-Wing, Skyblueline R j Ngr Phoolpada Road, Near SVC Bank, Virar East</t>
  </si>
  <si>
    <t>ICICI PRUDENTIAL LIFE INSURANCE</t>
  </si>
  <si>
    <t>64/3 2nd Main Royal Meridiani Layout,Near St Francis High School,,Hongasandra</t>
  </si>
  <si>
    <t>ALTISOURCE BUSINESS SOLUTIONS PVT LTD</t>
  </si>
  <si>
    <t>C-133, 2nd Floor, C - Block, East Of Kailash, South Delhi</t>
  </si>
  <si>
    <t>ART AFFORDABLE HOSUNG</t>
  </si>
  <si>
    <t>Door. NO. 5-4-7 ramaya nagar Kukatpally, hyderabad.</t>
  </si>
  <si>
    <t>Karvy Consultants</t>
  </si>
  <si>
    <t>No 303, 3rd floor, IQRA Arcade, First Lancer Road Masab Tank, Opp Lane Nashiman Hotel, Hyderabad - 400028</t>
  </si>
  <si>
    <t>DELOITTE TAX SERVICES INDIA PVT LTD</t>
  </si>
  <si>
    <t>C - 702, Sanghvi Regency, Sahayadri Nagar, ,Near Kalyan R.T.O, Birla College Road, ,,</t>
  </si>
  <si>
    <t>superme education pvt ltd</t>
  </si>
  <si>
    <t>PP 13,2nd floor, Near Church, Laxminagar, New Delhi</t>
  </si>
  <si>
    <t>ttk healthcare</t>
  </si>
  <si>
    <t>Tibeena House,,Changampygha Nagar, Near Community Hall,,,</t>
  </si>
  <si>
    <t>78 jkhkjhkjh Devasandra</t>
  </si>
  <si>
    <t>HEWLETT PACKARD INDIA PRIVATE LTD</t>
  </si>
  <si>
    <t>FLAT NO 2, SHREE MAHAKALI CHS PLOT NO 54, NEAR SUBHASH DAIRY GANDHI NAGAR, DOMBIVALI(EAST)</t>
  </si>
  <si>
    <t>Syx Services Pvt. Ltd.</t>
  </si>
  <si>
    <t>11-4-789 Nolifer Road,Bazar Ghat Khairatabad,,</t>
  </si>
  <si>
    <t>TECH ASPECT SOLUTION PVT LTD</t>
  </si>
  <si>
    <t>203,Ushodaya marvel apartments ,green glen layout,bellandur,,,</t>
  </si>
  <si>
    <t>MCAFEE SOFTWARE INDIA PVT LTD</t>
  </si>
  <si>
    <t>25/47 F1 block boopathi apartments,,kandasamy st pallipattu tharamani,,,</t>
  </si>
  <si>
    <t>COGNIZANT TECHNOLOGY PVT</t>
  </si>
  <si>
    <t>1871/ 15 Govind Puri Extn. Street no.15, Kalkaji</t>
  </si>
  <si>
    <t>4TH DIMENSION</t>
  </si>
  <si>
    <t>NO 40 2ND CROSS 3RD MAIN VITTAL NAGAR KUMARSWAMY LAYOUT BANGLORE</t>
  </si>
  <si>
    <t>BILTECH BUILDING ELEMENTS LMT</t>
  </si>
  <si>
    <t>Disbursal Date</t>
  </si>
  <si>
    <t>Loan AccountNumber</t>
  </si>
  <si>
    <t>Loan Amount</t>
  </si>
  <si>
    <t>Loan Tenure</t>
  </si>
  <si>
    <t>Interest Rate</t>
  </si>
  <si>
    <t>EMI Start Date</t>
  </si>
  <si>
    <t>Loan Status</t>
  </si>
  <si>
    <t>NGMUNGLONS000005000236</t>
  </si>
  <si>
    <t>Live</t>
  </si>
  <si>
    <t>NGMUNGLONS000005000527</t>
  </si>
  <si>
    <t>1GMUGULONS000005000202</t>
  </si>
  <si>
    <t>NGMUNGLONS000005000498</t>
  </si>
  <si>
    <t>1GMUGULONS000005000194</t>
  </si>
  <si>
    <t>NGMUNGLONS000005000512</t>
  </si>
  <si>
    <t>1GMUGULONS000005000516</t>
  </si>
  <si>
    <t>PLUS012017BAN165410</t>
  </si>
  <si>
    <t>1GMUGULONS000005000196</t>
  </si>
  <si>
    <t>NGMUNGLONS000005000526</t>
  </si>
  <si>
    <t>NGMUNGLONS000005000519</t>
  </si>
  <si>
    <t>1GMUGULONS000005000505</t>
  </si>
  <si>
    <t>1GMUGULONS000005000496</t>
  </si>
  <si>
    <t>NGMUNGLONS000005000501</t>
  </si>
  <si>
    <t>NGMUNGLONS000005000489</t>
  </si>
  <si>
    <t>1GMUGULONS000005000524</t>
  </si>
  <si>
    <t>PPMUPPLONS000005000500</t>
  </si>
  <si>
    <t>NGMUNGLONS000005000479</t>
  </si>
  <si>
    <t>EPMUEPLONS000005000484</t>
  </si>
  <si>
    <t>EPMUEPLONS000005000509</t>
  </si>
  <si>
    <t>NGMUNGLONS000005000487</t>
  </si>
  <si>
    <t>NGMUNGLONS000005000525</t>
  </si>
  <si>
    <t>NGMUNGLONS000005000477</t>
  </si>
  <si>
    <t>NGMUNGLONS000005000457</t>
  </si>
  <si>
    <t>NGMUNGLONS000005000499</t>
  </si>
  <si>
    <t>NGMUNGLONS000005000462</t>
  </si>
  <si>
    <t>NGMUNGLONS000005000475</t>
  </si>
  <si>
    <t>NGMUNGLONS000005000468</t>
  </si>
  <si>
    <t>NGMUNGLONS000005000461</t>
  </si>
  <si>
    <t>NGMUNGLONS000005000455</t>
  </si>
  <si>
    <t>1GMUGULONS000005000482</t>
  </si>
  <si>
    <t>1GMUGULONS000005000494</t>
  </si>
  <si>
    <t>PPMUPPLONS000005000445</t>
  </si>
  <si>
    <t>NGMUNGLONS000005000435</t>
  </si>
  <si>
    <t>NGMUNGLONS000005000450</t>
  </si>
  <si>
    <t>NGMUNGLONS000005000497</t>
  </si>
  <si>
    <t>NGMUNGLONS000005000466</t>
  </si>
  <si>
    <t>NGMUNGLONS000005000460</t>
  </si>
  <si>
    <t>1GMUGULONS000005000432</t>
  </si>
  <si>
    <t>NGMUNGLONS000005000439</t>
  </si>
  <si>
    <t>1GMUGULONS000005000402</t>
  </si>
  <si>
    <t>1GMUGULONS000005000424</t>
  </si>
  <si>
    <t>NGMUNGLONS000005000383</t>
  </si>
  <si>
    <t>NGMUNGLONS000005000419</t>
  </si>
  <si>
    <t>1GMUGULONS000005000403</t>
  </si>
  <si>
    <t>NGMUNGLONS000005000518</t>
  </si>
  <si>
    <t>NGMUNGLONS000005000415</t>
  </si>
  <si>
    <t>NGMUNGLONS000005000376</t>
  </si>
  <si>
    <t>NGMUNGLONS000005000400</t>
  </si>
  <si>
    <t>NGMUNGLONS000005000375</t>
  </si>
  <si>
    <t>NGMUNGLONS000005000373</t>
  </si>
  <si>
    <t>1GMUGULONS000005000434</t>
  </si>
  <si>
    <t>NGMUNGLONS000005000364</t>
  </si>
  <si>
    <t>NGMUNGLONS000005000427</t>
  </si>
  <si>
    <t>NGMUNGLONS000005000352</t>
  </si>
  <si>
    <t>NGMUNGLONS000005000382</t>
  </si>
  <si>
    <t>NGMUNGLONS000005000381</t>
  </si>
  <si>
    <t>NGMUNGLONS000005000292</t>
  </si>
  <si>
    <t>NGMUNGLONS000005000354</t>
  </si>
  <si>
    <t>NGMUNGLONS000005000355</t>
  </si>
  <si>
    <t>1GMUGULONS000005000478</t>
  </si>
  <si>
    <t>NGMUNGLONS000005000311</t>
  </si>
  <si>
    <t>NGMUNGLONS000005000408</t>
  </si>
  <si>
    <t>1GMUGULONS000005000411</t>
  </si>
  <si>
    <t>NGMUNGLONS000005000358</t>
  </si>
  <si>
    <t>NGMUNGLONS000005000340</t>
  </si>
  <si>
    <t>1GMUGULONS000005000438</t>
  </si>
  <si>
    <t>PPMUPPLONS000005000420</t>
  </si>
  <si>
    <t>NGMUNGLONS000005000399</t>
  </si>
  <si>
    <t>NGMUNGLONS000005000412</t>
  </si>
  <si>
    <t>NGMUNGLONS000005000425</t>
  </si>
  <si>
    <t>NGMUNGLONS000005000347</t>
  </si>
  <si>
    <t>PPMUPPLONS000005000418</t>
  </si>
  <si>
    <t>NGMUNGLONS000005000269</t>
  </si>
  <si>
    <t>49677</t>
  </si>
  <si>
    <t>NGMUNGLONS000005000257</t>
  </si>
  <si>
    <t>NGMUNGLONS000005000385</t>
  </si>
  <si>
    <t>NGMUNGLONS000005000395</t>
  </si>
  <si>
    <t>1GMUGULONS000005000511</t>
  </si>
  <si>
    <t>NGMUNGLONS000005000389</t>
  </si>
  <si>
    <t>NGMUNGLONS000005000357</t>
  </si>
  <si>
    <t>NGMUNGLONS000005000266</t>
  </si>
  <si>
    <t>198216</t>
  </si>
  <si>
    <t>NGMUNGLONS000005000330</t>
  </si>
  <si>
    <t>EPMUEPLONS000005000338</t>
  </si>
  <si>
    <t>NGMUNGLONS000005000469</t>
  </si>
  <si>
    <t>NGMUNGLONS000005000309</t>
  </si>
  <si>
    <t>NGMUNGLONS000005000289</t>
  </si>
  <si>
    <t>NGMUNGLONS000005000302</t>
  </si>
  <si>
    <t>NGMUNGLONS000005000379</t>
  </si>
  <si>
    <t>1GMUGULONS000005000329</t>
  </si>
  <si>
    <t>NGMUNGLONS000005000317</t>
  </si>
  <si>
    <t>NGMUNGLONS000005000362</t>
  </si>
  <si>
    <t>NGMUNGLONS000005000238</t>
  </si>
  <si>
    <t>1GMUGULONS000005000328</t>
  </si>
  <si>
    <t>1GMUGULONS000005000307</t>
  </si>
  <si>
    <t>1GMUGULONS000005000198</t>
  </si>
  <si>
    <t>NGMUNGLONS000005000262</t>
  </si>
  <si>
    <t>NGMUNGLONS000005000239</t>
  </si>
  <si>
    <t>NGMUNGLONS000005000232</t>
  </si>
  <si>
    <t>Closed</t>
  </si>
  <si>
    <t>NGMUNGLONS000005000344</t>
  </si>
  <si>
    <t>NGMUNGLONS000005000337</t>
  </si>
  <si>
    <t>NGMUNGLONS000005000332</t>
  </si>
  <si>
    <t>NGMUNGLONS000005000474</t>
  </si>
  <si>
    <t>NGMUNGLONS000005000215</t>
  </si>
  <si>
    <t>1GMUGULONS000005000342</t>
  </si>
  <si>
    <t>NGMUNGLONS000005000293</t>
  </si>
  <si>
    <t>1GMUGULONS000005000235</t>
  </si>
  <si>
    <t>1GMUGULONS000005000387</t>
  </si>
  <si>
    <t>1GMUGULONS000005000200</t>
  </si>
  <si>
    <t>NGMUNGLONS000005000214</t>
  </si>
  <si>
    <t>NGMUNGLONS000005000224</t>
  </si>
  <si>
    <t>NGMUNGLONS000005000390</t>
  </si>
  <si>
    <t>1GMUGULONS000005000493</t>
  </si>
  <si>
    <t>NGMUNGLONS000005000310</t>
  </si>
  <si>
    <t>1GMUGULONS000005000241</t>
  </si>
  <si>
    <t>1GMUGULONS000005000417</t>
  </si>
  <si>
    <t>NGMUNGLONS000005000255</t>
  </si>
  <si>
    <t>NGMUNGLONS000005000221</t>
  </si>
  <si>
    <t>1GMUGULONS000005000442</t>
  </si>
  <si>
    <t>NGMUNGLONS000005000247</t>
  </si>
  <si>
    <t>1GMUGULONS000005000227</t>
  </si>
  <si>
    <t>NGMUNGLONS000005000201</t>
  </si>
  <si>
    <t>NGMUNGLONS000005000250</t>
  </si>
  <si>
    <t>1GMUGULONS000005000263</t>
  </si>
  <si>
    <t>95899</t>
  </si>
  <si>
    <t>NGMUNGLONS000005000492</t>
  </si>
  <si>
    <t>NGMUNGLONS000005000343</t>
  </si>
  <si>
    <t>NGMUNGLONS000005000491</t>
  </si>
  <si>
    <t>1GMUGULONS000005000191</t>
  </si>
  <si>
    <t>2GMUGULONS000005000193</t>
  </si>
  <si>
    <t>NGMUNGLONS000005000216</t>
  </si>
  <si>
    <t>1GMUGULONS000005000212</t>
  </si>
  <si>
    <t>1GMUGULONS000005000217</t>
  </si>
  <si>
    <t>1GMUGULONS000005000208</t>
  </si>
  <si>
    <t>1GMUGULONS000005000225</t>
  </si>
  <si>
    <t>NGMUNGLONS000005000230</t>
  </si>
  <si>
    <t>2GMUGULONS000005000245</t>
  </si>
  <si>
    <t>PPMUPPLONS000005000464</t>
  </si>
  <si>
    <t>NGMUNGLONS000005000320</t>
  </si>
  <si>
    <t>NGMUNGLONS000005000335</t>
  </si>
  <si>
    <t>NGMUNGLONS000005000295</t>
  </si>
  <si>
    <t>1GMUGULONS000005000182</t>
  </si>
  <si>
    <t>1GMUGULONS000005000321</t>
  </si>
  <si>
    <t>1GMUGULONS000005000226</t>
  </si>
  <si>
    <t>1GMUGULONS000005000377</t>
  </si>
  <si>
    <t>NGMUGULONS000005000173</t>
  </si>
  <si>
    <t>NGMUNGLONS000005000298</t>
  </si>
  <si>
    <t>NGMUNGLONS000005000515</t>
  </si>
  <si>
    <t>1GMUGULONS000005000187</t>
  </si>
  <si>
    <t>NGMUNGLONS000005000231</t>
  </si>
  <si>
    <t>1GMUGULONS000005000314</t>
  </si>
  <si>
    <t>NGMUNGLONS000005000240</t>
  </si>
  <si>
    <t>2GMUGULONS000005000161</t>
  </si>
  <si>
    <t>NGMUNGLONS000005000252</t>
  </si>
  <si>
    <t>NGMUNGLONS000005000393</t>
  </si>
  <si>
    <t>NGMUNGLONS000005000210</t>
  </si>
  <si>
    <t>NGMUNGLONS000005000219</t>
  </si>
  <si>
    <t>NGMUNGLONS000005000172</t>
  </si>
  <si>
    <t>NGMUNGLONS000005000413</t>
  </si>
  <si>
    <t>GPMUGULONS000005000146</t>
  </si>
  <si>
    <t>GPMUGULONS000005000145</t>
  </si>
  <si>
    <t>NGMUNGLONS000005000222</t>
  </si>
  <si>
    <t>GPMUGULONS000005000139</t>
  </si>
  <si>
    <t>PPMUPPLONS000005000370</t>
  </si>
  <si>
    <t>NGMUNGLONS000005000243</t>
  </si>
  <si>
    <t>NGMUNGLONS000005000254</t>
  </si>
  <si>
    <t>1GMUGULONS000005000195</t>
  </si>
  <si>
    <t>1GMUGULONS000005000218</t>
  </si>
  <si>
    <t>1GMUGULONS000005000168</t>
  </si>
  <si>
    <t>NGMUNGLONS000005000422</t>
  </si>
  <si>
    <t>NGMUNGLONS000005000170</t>
  </si>
  <si>
    <t>1GMUGULONS000005000429</t>
  </si>
  <si>
    <t>NGMUNGLONS000005000465</t>
  </si>
  <si>
    <t>NGMUNGLONS000005000213</t>
  </si>
  <si>
    <t>1GMUGULONS000005000506</t>
  </si>
  <si>
    <t>NGMUNGLONS000005000436</t>
  </si>
  <si>
    <t>PLMUGULONS000005000134</t>
  </si>
  <si>
    <t>NGMUNGLONS000005000315</t>
  </si>
  <si>
    <t>PPMUPPLONS000005000323</t>
  </si>
  <si>
    <t>1GMUGULONS000005000209</t>
  </si>
  <si>
    <t>CPMUPLLONS000005000151</t>
  </si>
  <si>
    <t>NGMUNGLONS000005000256</t>
  </si>
  <si>
    <t>1GMUGULONS000005000162</t>
  </si>
  <si>
    <t>1GMUGULONS000005000437</t>
  </si>
  <si>
    <t>1GMUGULONS000005000259</t>
  </si>
  <si>
    <t>GPMUGULONS000005000138</t>
  </si>
  <si>
    <t>NGMUNGLONS000005000197</t>
  </si>
  <si>
    <t>NGMUNGLONS000005000453</t>
  </si>
  <si>
    <t>NGMUNGLONS000005000467</t>
  </si>
  <si>
    <t>NGMUNGLONS000005000300</t>
  </si>
  <si>
    <t>NGMUNGLONS000005000260</t>
  </si>
  <si>
    <t>PPMUPPLONS000005000504</t>
  </si>
  <si>
    <t>NGMUNGLONS000005000192</t>
  </si>
  <si>
    <t>1GMUGULONS000005000446</t>
  </si>
  <si>
    <t>NGMUNGLONS000005000360</t>
  </si>
  <si>
    <t>NGMUNGLONS000005000384</t>
  </si>
  <si>
    <t>NGMUNGLONS000005000448</t>
  </si>
  <si>
    <t>NGMUNGLONS000005000473</t>
  </si>
  <si>
    <t>PLUS042017MUM436485</t>
  </si>
  <si>
    <t>NGMUNGLONS000005000199</t>
  </si>
  <si>
    <t>NGMUNGLONS000005000459</t>
  </si>
  <si>
    <t>NGMUNGLONS000005000316</t>
  </si>
  <si>
    <t>NGMUNGLONS000005000233</t>
  </si>
  <si>
    <t>PLUS052017MUM501294</t>
  </si>
  <si>
    <t>PLUS052017MUM420243</t>
  </si>
  <si>
    <t>1GMUGULONS000005000186</t>
  </si>
  <si>
    <t>1GMUGULONS000005000472</t>
  </si>
  <si>
    <t>NGMUNGLONS000005000398</t>
  </si>
  <si>
    <t>1GMUGULONS000005000184</t>
  </si>
  <si>
    <t>NGMUNGLONS000005000326</t>
  </si>
  <si>
    <t>PLUS022017BAN394072</t>
  </si>
  <si>
    <t>NGMUNGLONS000005000336</t>
  </si>
  <si>
    <t>PPMUPPLONS000005000502</t>
  </si>
  <si>
    <t>PPMUPPLONS000005000334</t>
  </si>
  <si>
    <t>NGMUNGLONS000005000174</t>
  </si>
  <si>
    <t>CPMUCPLONS000005000175</t>
  </si>
  <si>
    <t>NGMUNGLONS000005000433</t>
  </si>
  <si>
    <t>NGMUNGLONS000005000414</t>
  </si>
  <si>
    <t>NGMUNGLONS000005000406</t>
  </si>
  <si>
    <t>NGMUNGLONS000005000356</t>
  </si>
  <si>
    <t>NGMUNGLONS000005000237</t>
  </si>
  <si>
    <t>NGMUNGLONS000005000396</t>
  </si>
  <si>
    <t>1GMUGULONS000005000282</t>
  </si>
  <si>
    <t>1GMUGULONS000005000169</t>
  </si>
  <si>
    <t>1GMUGULONS000005000404</t>
  </si>
  <si>
    <t>NGMUNGLONS000005000514</t>
  </si>
  <si>
    <t>NGMUNGLONS000005000280</t>
  </si>
  <si>
    <t>PLMUGULONS000005000133</t>
  </si>
  <si>
    <t>1GMUGULONS000005000249</t>
  </si>
  <si>
    <t>NGMUNGLONS000005000190</t>
  </si>
  <si>
    <t>NGMUNGLONS000005000407</t>
  </si>
  <si>
    <t>NGMUNGLONS000005000268</t>
  </si>
  <si>
    <t>30930</t>
  </si>
  <si>
    <t>1GMUGULONS000005000183</t>
  </si>
  <si>
    <t>NGMUNGLONS000005000366</t>
  </si>
  <si>
    <t>NGMUNGLONS000005000258</t>
  </si>
  <si>
    <t>NGMUNGLONS000005000297</t>
  </si>
  <si>
    <t>GPMUGULONS000005000137</t>
  </si>
  <si>
    <t>GPMUGULONS000005000143</t>
  </si>
  <si>
    <t>2GMUGULONS000005000167</t>
  </si>
  <si>
    <t>1GMUGULONS000005000470</t>
  </si>
  <si>
    <t>GPMUGULONS000005000142</t>
  </si>
  <si>
    <t>NGMUNGLONS000005000444</t>
  </si>
  <si>
    <t>PPMUPPLONS000005000485</t>
  </si>
  <si>
    <t>NGMUNGLONS000005000391</t>
  </si>
  <si>
    <t>NGMUGULONS000005000144</t>
  </si>
  <si>
    <t>NGMUNGLONS000005000480</t>
  </si>
  <si>
    <t>PLUS022017BAN304941</t>
  </si>
  <si>
    <t>NGMUNGLONS000005000248</t>
  </si>
  <si>
    <t>PLUS052017BAN297689</t>
  </si>
  <si>
    <t>PLUS052017DEL296422</t>
  </si>
  <si>
    <t>PLUS012017MUM295821</t>
  </si>
  <si>
    <t>GPMUGULONS000005000136</t>
  </si>
  <si>
    <t>PLUS062017MUM288352</t>
  </si>
  <si>
    <t>NGMUNGLONS000005000207</t>
  </si>
  <si>
    <t>NGMUNGLONS000005000264</t>
  </si>
  <si>
    <t>127047</t>
  </si>
  <si>
    <t>NGMUNGLONS000005000290</t>
  </si>
  <si>
    <t>NGMUNGLONS000005000394</t>
  </si>
  <si>
    <t>NGMUNGLONS000005000386</t>
  </si>
  <si>
    <t>PPMUPPLONS000005000397</t>
  </si>
  <si>
    <t>NGMUNGLONS000005000348</t>
  </si>
  <si>
    <t>NGMUNGLONS000005000242</t>
  </si>
  <si>
    <t>PLUS122016BAN46373</t>
  </si>
  <si>
    <t>NGMUNGLONS000005000296</t>
  </si>
  <si>
    <t>1GMUGULONS000005000308</t>
  </si>
  <si>
    <t>NGMUNGLONS000005000176</t>
  </si>
  <si>
    <t>PPMUPPLONS000005000372</t>
  </si>
  <si>
    <t>1GMUGULONS000005000443</t>
  </si>
  <si>
    <t>NGMUNGLONS000005000361</t>
  </si>
  <si>
    <t>2GMUGULONS000005000164</t>
  </si>
  <si>
    <t>NGMUNGLONS000005000365</t>
  </si>
  <si>
    <t>PLUS112016MUM183880</t>
  </si>
  <si>
    <t>1GMUGULONS000005000410</t>
  </si>
  <si>
    <t>1GMUGULONS000005000341</t>
  </si>
  <si>
    <t>PPMUPPLONS000005000322</t>
  </si>
  <si>
    <t>NGMUNGLONS000005000378</t>
  </si>
  <si>
    <t>NGMUNGLONS000005000234</t>
  </si>
  <si>
    <t>NGMUNGLONS000005000349</t>
  </si>
  <si>
    <t>NGMUNGLONS000005000324</t>
  </si>
  <si>
    <t>1GMUGULONS000005000189</t>
  </si>
  <si>
    <t>NGMUNGLONS000005000265</t>
  </si>
  <si>
    <t>150005</t>
  </si>
  <si>
    <t>2GMUGULONS000005000165</t>
  </si>
  <si>
    <t>1GMUGULONS000005000211</t>
  </si>
  <si>
    <t>NGMUNGLONS000005000369</t>
  </si>
  <si>
    <t>PLUS102016BAN111561</t>
  </si>
  <si>
    <t>PLUS052017MUM108938</t>
  </si>
  <si>
    <t>PLUS012017BAN89883</t>
  </si>
  <si>
    <t>1GMUGULONS000005000220</t>
  </si>
  <si>
    <t>NGMUNGLONS000005000456</t>
  </si>
  <si>
    <t>NGMUNGLONS000005000327</t>
  </si>
  <si>
    <t>NGMUNGLONS000005000228</t>
  </si>
  <si>
    <t>PPMUPPLONS000005000392</t>
  </si>
  <si>
    <t>EPMUEPLONS000005000488</t>
  </si>
  <si>
    <t>2GMUGULONS000005000179</t>
  </si>
  <si>
    <t>1GMUGULONS000005000166</t>
  </si>
  <si>
    <t>2GMUGULONS000005000163</t>
  </si>
  <si>
    <t>PPMUPPLONS000005000449</t>
  </si>
  <si>
    <t>NGMUNGLONS000005000261</t>
  </si>
  <si>
    <t>NGMUNGLONS000005000409</t>
  </si>
  <si>
    <t>1GMUGULONS000005000520</t>
  </si>
  <si>
    <t>NGMUNGLONS000005000405</t>
  </si>
  <si>
    <t>NGMUNGLONS000005000507</t>
  </si>
  <si>
    <t>1GMUGULONS000005000463</t>
  </si>
  <si>
    <t>NGMUNGLONS000005000454</t>
  </si>
  <si>
    <t>NGMUNGLONS000005000205</t>
  </si>
  <si>
    <t>NGMUNGLONS000005000203</t>
  </si>
  <si>
    <t>NGMUNGLONS000005000363</t>
  </si>
  <si>
    <t>NGMUNGLONS000005000244</t>
  </si>
  <si>
    <t>NGMUNGLONS000005000476</t>
  </si>
  <si>
    <t>PLUS042017MUM36896</t>
  </si>
  <si>
    <t>EPMUEPLONS000005000452</t>
  </si>
  <si>
    <t>NGMUNGLONS000005000471</t>
  </si>
  <si>
    <t>1GMUGULONS000005000428</t>
  </si>
  <si>
    <t>PLUS012017BAN28397</t>
  </si>
  <si>
    <t>NGMUNGLONS000005000177</t>
  </si>
  <si>
    <t>NGMUNGLONS000005000481</t>
  </si>
  <si>
    <t>NGMUNGLONS000005000319</t>
  </si>
  <si>
    <t>1GMUGULONS000005000204</t>
  </si>
  <si>
    <t>NGMUNGLONS000005000333</t>
  </si>
  <si>
    <t>NGMUNGLONS000005000188</t>
  </si>
  <si>
    <t>NGMUNGLONS000005000246</t>
  </si>
  <si>
    <t>PLUS112016MUM18225</t>
  </si>
  <si>
    <t>2GMUGULONS000005000171</t>
  </si>
  <si>
    <t>1GMUGULONS000005000223</t>
  </si>
  <si>
    <t>NGMUNGLONS000005000206</t>
  </si>
  <si>
    <t>NGMUNGLONS000005000380</t>
  </si>
  <si>
    <t>NGMUNGLONS000005000325</t>
  </si>
  <si>
    <t>Days Past Due</t>
  </si>
  <si>
    <t>Residence Type</t>
  </si>
  <si>
    <t>Data Point</t>
  </si>
  <si>
    <t>Description</t>
  </si>
  <si>
    <t>Unique number for each customer</t>
  </si>
  <si>
    <t>Date of loan application</t>
  </si>
  <si>
    <t>Unique number for each underwrting/loan appove-reject decision in system</t>
  </si>
  <si>
    <t>Date of assessment</t>
  </si>
  <si>
    <t>Status of assessment</t>
  </si>
  <si>
    <t>Date of birth of customer</t>
  </si>
  <si>
    <t>Pincode of residential address of customer</t>
  </si>
  <si>
    <t>Residential address of customer</t>
  </si>
  <si>
    <t>Type of residence</t>
  </si>
  <si>
    <t>Tenure of current residence of customer</t>
  </si>
  <si>
    <t>City of residence</t>
  </si>
  <si>
    <t>Current professional occupation of customer</t>
  </si>
  <si>
    <t>Name of current company customer is working with</t>
  </si>
  <si>
    <t>Category of company customer is working with</t>
  </si>
  <si>
    <t>Current work experience of customer</t>
  </si>
  <si>
    <t>Total work experience of customer</t>
  </si>
  <si>
    <t>Average salary credited in last 6 months from date of assessment</t>
  </si>
  <si>
    <t>Average balance maintained on 3rd day of salary in last 6 months from date of assessment</t>
  </si>
  <si>
    <t>Average balance maintained on 5th day of salary in last 6 months from date of assessment</t>
  </si>
  <si>
    <t>Average balance maintained on 10th day of salary in last 6 months from date of assessment</t>
  </si>
  <si>
    <t>Date of disbursal of loan</t>
  </si>
  <si>
    <t>Rate of interest of loan</t>
  </si>
  <si>
    <t>Date of emi of loan</t>
  </si>
  <si>
    <t>Account number of disbursed loan</t>
  </si>
  <si>
    <t>Status of loan</t>
  </si>
  <si>
    <t>Amount of loan</t>
  </si>
  <si>
    <t>Tenure of loan</t>
  </si>
  <si>
    <t>Total days past EMI due date as on today</t>
  </si>
  <si>
    <t>Row Labels</t>
  </si>
  <si>
    <t>Grand Total</t>
  </si>
  <si>
    <t>Count of CustomerID</t>
  </si>
  <si>
    <t>Column Labels</t>
  </si>
  <si>
    <t>Good/Bad</t>
  </si>
  <si>
    <t>Bad</t>
  </si>
  <si>
    <t>Good</t>
  </si>
  <si>
    <t>Date Year wise</t>
  </si>
  <si>
    <t>2018</t>
  </si>
  <si>
    <t>2017</t>
  </si>
  <si>
    <t>2016</t>
  </si>
  <si>
    <t>Count Of Customers</t>
  </si>
  <si>
    <t>Total</t>
  </si>
  <si>
    <t>Percentage Of Customers</t>
  </si>
  <si>
    <t>Customers Count</t>
  </si>
  <si>
    <t>Percentage of Customers</t>
  </si>
  <si>
    <t>Majority of  population base, Credit Sudhaar is belonging to Metropolitan City. While Sanctioning loan, Salaried and People staying in rented house with family are preferred.</t>
  </si>
  <si>
    <t>Age</t>
  </si>
  <si>
    <t>Regression Statistics</t>
  </si>
  <si>
    <t>Multiple R</t>
  </si>
  <si>
    <t>R Square</t>
  </si>
  <si>
    <t>Adjusted R Square</t>
  </si>
  <si>
    <t>Standard Error</t>
  </si>
  <si>
    <t>Observations</t>
  </si>
  <si>
    <t>ANOVA</t>
  </si>
  <si>
    <t>Regression</t>
  </si>
  <si>
    <t>Residual</t>
  </si>
  <si>
    <t>Intercept</t>
  </si>
  <si>
    <t>df</t>
  </si>
  <si>
    <t>SS</t>
  </si>
  <si>
    <t>MS</t>
  </si>
  <si>
    <t>F</t>
  </si>
  <si>
    <t>Significance F</t>
  </si>
  <si>
    <t>Coefficients</t>
  </si>
  <si>
    <t>t Stat</t>
  </si>
  <si>
    <t>P-value</t>
  </si>
  <si>
    <t>Lower 95%</t>
  </si>
  <si>
    <t>Upper 95%</t>
  </si>
  <si>
    <t>Lower 95.0%</t>
  </si>
  <si>
    <t>Upper 95.0%</t>
  </si>
  <si>
    <t>As per below working using correlation analysis, there are no correlated variables. However, we can use regression analysis for prediction and forecasting</t>
  </si>
  <si>
    <t>Most of customers are acquired in year 2017. As per the below mention data it has been observed that loans, which are given to self employed people, are 100% good. Below analysis also indicates, in year 2017, Bad loan % is 10% of total good loan for that year.</t>
  </si>
  <si>
    <t>Sum of CustomerID</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</si>
</sst>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yyyy\-mm\-dd;@"/>
    <numFmt numFmtId="165" formatCode="[$-14009]yyyy/mm/dd;@"/>
    <numFmt numFmtId="166" formatCode="d\-mmm\-yy;@"/>
  </numFmts>
  <fonts count="8" x14ac:knownFonts="1">
    <font>
      <sz val="11"/>
      <color theme="1"/>
      <name val="Calibri"/>
      <family val="2"/>
      <scheme val="minor"/>
    </font>
    <font>
      <b/>
      <sz val="11"/>
      <color theme="1"/>
      <name val="Calibri"/>
      <family val="2"/>
      <scheme val="minor"/>
    </font>
    <font>
      <b/>
      <sz val="11"/>
      <color rgb="FF000000"/>
      <name val="Calibri"/>
      <family val="2"/>
      <charset val="1"/>
    </font>
    <font>
      <sz val="10"/>
      <color rgb="FF000000"/>
      <name val="Arial"/>
      <family val="2"/>
      <charset val="1"/>
    </font>
    <font>
      <sz val="11"/>
      <name val="Calibri"/>
      <family val="2"/>
      <charset val="1"/>
    </font>
    <font>
      <sz val="11"/>
      <color rgb="FF000000"/>
      <name val="Calibri"/>
      <family val="2"/>
    </font>
    <font>
      <sz val="11"/>
      <color theme="1"/>
      <name val="Calibri"/>
      <family val="2"/>
      <scheme val="minor"/>
    </font>
    <font>
      <i/>
      <sz val="11"/>
      <color theme="1"/>
      <name val="Calibri"/>
      <family val="2"/>
      <scheme val="minor"/>
    </font>
  </fonts>
  <fills count="4">
    <fill>
      <patternFill patternType="none"/>
    </fill>
    <fill>
      <patternFill patternType="gray125"/>
    </fill>
    <fill>
      <patternFill patternType="solid">
        <fgColor rgb="FFDEEBF7"/>
        <bgColor rgb="FFCCFFFF"/>
      </patternFill>
    </fill>
    <fill>
      <patternFill patternType="solid">
        <fgColor theme="4" tint="0.79998168889431442"/>
        <bgColor theme="4" tint="0.79998168889431442"/>
      </patternFill>
    </fill>
  </fills>
  <borders count="6">
    <border>
      <left/>
      <right/>
      <top/>
      <bottom/>
      <diagonal/>
    </border>
    <border>
      <left style="thin">
        <color indexed="64"/>
      </left>
      <right style="thin">
        <color indexed="64"/>
      </right>
      <top style="thin">
        <color indexed="64"/>
      </top>
      <bottom style="thin">
        <color indexed="64"/>
      </bottom>
      <diagonal/>
    </border>
    <border>
      <left style="hair">
        <color auto="1"/>
      </left>
      <right style="hair">
        <color auto="1"/>
      </right>
      <top style="hair">
        <color auto="1"/>
      </top>
      <bottom style="hair">
        <color auto="1"/>
      </bottom>
      <diagonal/>
    </border>
    <border>
      <left/>
      <right/>
      <top/>
      <bottom style="thin">
        <color theme="4" tint="0.39997558519241921"/>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9" fontId="6" fillId="0" borderId="0" applyFont="0" applyFill="0" applyBorder="0" applyAlignment="0" applyProtection="0"/>
  </cellStyleXfs>
  <cellXfs count="71">
    <xf numFmtId="0" fontId="0" fillId="0" borderId="0" xfId="0"/>
    <xf numFmtId="0" fontId="2" fillId="0" borderId="0" xfId="0" applyNumberFormat="1" applyFont="1" applyFill="1" applyAlignment="1">
      <alignment horizontal="left"/>
    </xf>
    <xf numFmtId="0" fontId="2" fillId="0" borderId="0" xfId="0" applyFont="1" applyFill="1" applyAlignment="1">
      <alignment horizontal="left"/>
    </xf>
    <xf numFmtId="0" fontId="0" fillId="0" borderId="0" xfId="0" applyFill="1" applyBorder="1" applyAlignment="1">
      <alignment horizontal="left"/>
    </xf>
    <xf numFmtId="0" fontId="0" fillId="0" borderId="0" xfId="0" applyFont="1" applyFill="1" applyBorder="1" applyAlignment="1">
      <alignment horizontal="left"/>
    </xf>
    <xf numFmtId="0" fontId="0" fillId="0" borderId="0" xfId="0" applyFill="1" applyAlignment="1">
      <alignment horizontal="left"/>
    </xf>
    <xf numFmtId="0" fontId="0" fillId="0" borderId="1" xfId="0" applyBorder="1"/>
    <xf numFmtId="0" fontId="0" fillId="0" borderId="2" xfId="0" applyFill="1" applyBorder="1" applyAlignment="1">
      <alignment horizontal="left"/>
    </xf>
    <xf numFmtId="0" fontId="0" fillId="0" borderId="0" xfId="0" applyAlignment="1">
      <alignment horizontal="center"/>
    </xf>
    <xf numFmtId="0" fontId="0" fillId="0" borderId="2" xfId="0" applyFont="1" applyFill="1" applyBorder="1" applyAlignment="1">
      <alignment horizontal="left"/>
    </xf>
    <xf numFmtId="0" fontId="0" fillId="0" borderId="0"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ill="1" applyAlignment="1"/>
    <xf numFmtId="0" fontId="0" fillId="0" borderId="0" xfId="0" applyAlignment="1"/>
    <xf numFmtId="0" fontId="0" fillId="0" borderId="0" xfId="0" applyFont="1" applyBorder="1" applyAlignment="1"/>
    <xf numFmtId="0" fontId="0" fillId="0" borderId="0" xfId="0" applyFont="1" applyAlignment="1"/>
    <xf numFmtId="0" fontId="1" fillId="0" borderId="1" xfId="0" applyFont="1" applyBorder="1"/>
    <xf numFmtId="165" fontId="1" fillId="0" borderId="1" xfId="0" applyNumberFormat="1" applyFont="1" applyBorder="1"/>
    <xf numFmtId="0" fontId="1" fillId="0" borderId="1" xfId="0" applyNumberFormat="1" applyFont="1" applyFill="1" applyBorder="1"/>
    <xf numFmtId="165" fontId="0" fillId="0" borderId="1" xfId="0" applyNumberFormat="1" applyBorder="1"/>
    <xf numFmtId="165" fontId="0" fillId="0" borderId="1" xfId="0" applyNumberFormat="1" applyFont="1" applyBorder="1" applyAlignment="1">
      <alignment horizontal="right"/>
    </xf>
    <xf numFmtId="0" fontId="0" fillId="0" borderId="1" xfId="0" applyFont="1" applyBorder="1"/>
    <xf numFmtId="0" fontId="0" fillId="0" borderId="1" xfId="0" applyFont="1" applyBorder="1" applyAlignment="1">
      <alignment horizontal="left"/>
    </xf>
    <xf numFmtId="165" fontId="0" fillId="0" borderId="1" xfId="0" applyNumberFormat="1" applyFont="1" applyBorder="1"/>
    <xf numFmtId="0" fontId="5" fillId="0" borderId="1" xfId="0" applyFont="1" applyFill="1" applyBorder="1"/>
    <xf numFmtId="164" fontId="5" fillId="0" borderId="1" xfId="0" applyNumberFormat="1" applyFont="1" applyFill="1" applyBorder="1"/>
    <xf numFmtId="0" fontId="5" fillId="0" borderId="1" xfId="0" applyFont="1" applyBorder="1"/>
    <xf numFmtId="164" fontId="5" fillId="0" borderId="1" xfId="0" applyNumberFormat="1" applyFont="1" applyBorder="1"/>
    <xf numFmtId="14" fontId="5" fillId="0" borderId="1" xfId="0" applyNumberFormat="1" applyFont="1" applyBorder="1"/>
    <xf numFmtId="0" fontId="5" fillId="0" borderId="1" xfId="0" applyNumberFormat="1" applyFont="1" applyFill="1" applyBorder="1" applyAlignment="1">
      <alignment horizontal="left"/>
    </xf>
    <xf numFmtId="0" fontId="5" fillId="0" borderId="1" xfId="0" applyFont="1" applyFill="1" applyBorder="1" applyAlignment="1">
      <alignment horizontal="left"/>
    </xf>
    <xf numFmtId="0" fontId="1" fillId="0" borderId="1" xfId="0" applyFont="1" applyBorder="1" applyAlignment="1">
      <alignment horizontal="center" vertical="center"/>
    </xf>
    <xf numFmtId="0" fontId="2" fillId="0" borderId="0" xfId="0" applyFont="1" applyFill="1" applyAlignment="1"/>
    <xf numFmtId="164" fontId="2" fillId="0" borderId="0" xfId="0" applyNumberFormat="1" applyFont="1" applyFill="1" applyAlignment="1"/>
    <xf numFmtId="0" fontId="2" fillId="0" borderId="0" xfId="0" applyFont="1" applyAlignment="1"/>
    <xf numFmtId="164" fontId="2" fillId="0" borderId="0" xfId="0" applyNumberFormat="1" applyFont="1" applyAlignment="1"/>
    <xf numFmtId="14" fontId="2" fillId="0" borderId="0" xfId="0" applyNumberFormat="1" applyFont="1" applyAlignment="1"/>
    <xf numFmtId="0" fontId="1" fillId="0" borderId="0" xfId="0" applyFont="1" applyAlignment="1"/>
    <xf numFmtId="164" fontId="0" fillId="0" borderId="0" xfId="0" applyNumberFormat="1" applyFill="1" applyAlignment="1"/>
    <xf numFmtId="164" fontId="0" fillId="0" borderId="0" xfId="0" applyNumberFormat="1" applyAlignment="1"/>
    <xf numFmtId="14" fontId="0" fillId="0" borderId="0" xfId="0" applyNumberFormat="1" applyAlignment="1"/>
    <xf numFmtId="0" fontId="0" fillId="0" borderId="0" xfId="0" applyNumberFormat="1" applyFill="1" applyAlignment="1"/>
    <xf numFmtId="0" fontId="0" fillId="0" borderId="0" xfId="0" applyFont="1" applyFill="1" applyBorder="1" applyAlignment="1"/>
    <xf numFmtId="0" fontId="0" fillId="0" borderId="0" xfId="0" applyBorder="1" applyAlignment="1"/>
    <xf numFmtId="0" fontId="0" fillId="0" borderId="0" xfId="0" applyFill="1" applyBorder="1" applyAlignment="1"/>
    <xf numFmtId="165" fontId="0" fillId="0" borderId="0" xfId="0" applyNumberFormat="1" applyAlignment="1"/>
    <xf numFmtId="0" fontId="0" fillId="0" borderId="1" xfId="0" applyBorder="1" applyAlignment="1"/>
    <xf numFmtId="0" fontId="0" fillId="0" borderId="1" xfId="0" applyFill="1" applyBorder="1" applyAlignment="1"/>
    <xf numFmtId="0" fontId="0" fillId="0" borderId="0" xfId="0" applyFont="1" applyFill="1" applyAlignment="1"/>
    <xf numFmtId="166" fontId="0" fillId="0" borderId="0" xfId="0" applyNumberFormat="1" applyFont="1" applyBorder="1" applyAlignment="1"/>
    <xf numFmtId="0" fontId="0" fillId="2" borderId="0" xfId="0" applyFont="1" applyFill="1" applyBorder="1" applyAlignment="1"/>
    <xf numFmtId="0" fontId="3" fillId="0" borderId="0" xfId="0" applyFont="1" applyAlignment="1"/>
    <xf numFmtId="0" fontId="4" fillId="0" borderId="0" xfId="0" applyFont="1" applyFill="1" applyAlignment="1"/>
    <xf numFmtId="0" fontId="0" fillId="0" borderId="1" xfId="0" applyNumberFormat="1"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9" fontId="0" fillId="0" borderId="0" xfId="1" applyFont="1"/>
    <xf numFmtId="0" fontId="2" fillId="0" borderId="0" xfId="0" applyFont="1" applyFill="1" applyBorder="1" applyAlignment="1">
      <alignment horizontal="left"/>
    </xf>
    <xf numFmtId="4" fontId="0" fillId="0" borderId="0" xfId="0" applyNumberFormat="1"/>
    <xf numFmtId="0" fontId="1" fillId="3" borderId="3" xfId="0" applyFont="1" applyFill="1" applyBorder="1"/>
    <xf numFmtId="164" fontId="0" fillId="0" borderId="0" xfId="0" quotePrefix="1" applyNumberFormat="1" applyAlignment="1"/>
    <xf numFmtId="1" fontId="0" fillId="0" borderId="0" xfId="0" applyNumberFormat="1" applyAlignment="1"/>
    <xf numFmtId="0" fontId="0" fillId="0" borderId="4" xfId="0" applyFill="1" applyBorder="1" applyAlignment="1"/>
    <xf numFmtId="0" fontId="7" fillId="0" borderId="5" xfId="0" applyFont="1" applyFill="1" applyBorder="1" applyAlignment="1">
      <alignment horizontal="center"/>
    </xf>
    <xf numFmtId="0" fontId="7" fillId="0" borderId="5" xfId="0" applyFont="1" applyFill="1" applyBorder="1" applyAlignment="1">
      <alignment horizontal="centerContinuous"/>
    </xf>
    <xf numFmtId="10" fontId="0" fillId="0" borderId="0" xfId="0" applyNumberFormat="1"/>
    <xf numFmtId="9" fontId="0" fillId="0" borderId="0" xfId="0" applyNumberFormat="1"/>
    <xf numFmtId="0" fontId="1" fillId="0" borderId="0" xfId="0" applyFont="1" applyAlignment="1">
      <alignment horizontal="left" vertical="center" wrapText="1" shrinkToFit="1"/>
    </xf>
    <xf numFmtId="0" fontId="0" fillId="0" borderId="0" xfId="0" applyAlignment="1">
      <alignment horizontal="left" vertical="center" wrapText="1" shrinkToFit="1"/>
    </xf>
  </cellXfs>
  <cellStyles count="2">
    <cellStyle name="Normal" xfId="0" builtinId="0"/>
    <cellStyle name="Percent" xfId="1" builtinId="5"/>
  </cellStyles>
  <dxfs count="52">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4" formatCode="#,##0.00"/>
    </dxf>
    <dxf>
      <numFmt numFmtId="4" formatCode="#,##0.00"/>
    </dxf>
    <dxf>
      <font>
        <sz val="11"/>
        <color rgb="FF9C0006"/>
        <name val="Calibri"/>
      </font>
      <fill>
        <patternFill>
          <bgColor rgb="FFFFC7CE"/>
        </patternFill>
      </fill>
    </dxf>
    <dxf>
      <font>
        <sz val="11"/>
        <color rgb="FF9C0006"/>
        <name val="Calibri"/>
      </font>
      <fill>
        <patternFill>
          <bgColor rgb="FFFFC7CE"/>
        </patternFill>
      </fill>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8"/>
    </mc:Choice>
    <mc:Fallback>
      <c:style val="8"/>
    </mc:Fallback>
  </mc:AlternateContent>
  <c:pivotSource>
    <c:name>[Excel_Latest_Dashboard.xlsx]Customers Citywise!Customers Citywise</c:name>
    <c:fmtId val="0"/>
  </c:pivotSource>
  <c:chart>
    <c:title>
      <c:tx>
        <c:rich>
          <a:bodyPr/>
          <a:lstStyle/>
          <a:p>
            <a:pPr>
              <a:defRPr/>
            </a:pPr>
            <a:r>
              <a:rPr lang="en-US"/>
              <a:t>Customers by cities</a:t>
            </a:r>
          </a:p>
        </c:rich>
      </c:tx>
      <c:layout>
        <c:manualLayout>
          <c:xMode val="edge"/>
          <c:yMode val="edge"/>
          <c:x val="1.113188976377953E-2"/>
          <c:y val="2.7777777777777776E-2"/>
        </c:manualLayout>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'Customers Citywise'!$B$3:$B$4</c:f>
              <c:strCache>
                <c:ptCount val="1"/>
                <c:pt idx="0">
                  <c:v>2016</c:v>
                </c:pt>
              </c:strCache>
            </c:strRef>
          </c:tx>
          <c:invertIfNegative val="0"/>
          <c:cat>
            <c:strRef>
              <c:f>'Customers Citywise'!$A$5:$A$22</c:f>
              <c:strCache>
                <c:ptCount val="17"/>
                <c:pt idx="0">
                  <c:v>Bangalore</c:v>
                </c:pt>
                <c:pt idx="1">
                  <c:v>Hyderabad</c:v>
                </c:pt>
                <c:pt idx="2">
                  <c:v>Mumbai</c:v>
                </c:pt>
                <c:pt idx="3">
                  <c:v>Pune</c:v>
                </c:pt>
                <c:pt idx="4">
                  <c:v>Chennai</c:v>
                </c:pt>
                <c:pt idx="5">
                  <c:v>Thane</c:v>
                </c:pt>
                <c:pt idx="6">
                  <c:v>New Delhi</c:v>
                </c:pt>
                <c:pt idx="7">
                  <c:v>Delhi</c:v>
                </c:pt>
                <c:pt idx="8">
                  <c:v>Gurgaon</c:v>
                </c:pt>
                <c:pt idx="9">
                  <c:v>Navi Mumbai</c:v>
                </c:pt>
                <c:pt idx="10">
                  <c:v>Ghaziabad</c:v>
                </c:pt>
                <c:pt idx="11">
                  <c:v>Faridabad</c:v>
                </c:pt>
                <c:pt idx="12">
                  <c:v>Noida</c:v>
                </c:pt>
                <c:pt idx="13">
                  <c:v>Gautam Buddha Nagar</c:v>
                </c:pt>
                <c:pt idx="14">
                  <c:v>Solapur</c:v>
                </c:pt>
                <c:pt idx="15">
                  <c:v>Palghar</c:v>
                </c:pt>
                <c:pt idx="16">
                  <c:v>Greater Noida</c:v>
                </c:pt>
              </c:strCache>
            </c:strRef>
          </c:cat>
          <c:val>
            <c:numRef>
              <c:f>'Customers Citywise'!$B$5:$B$22</c:f>
              <c:numCache>
                <c:formatCode>General</c:formatCode>
                <c:ptCount val="17"/>
                <c:pt idx="0">
                  <c:v>2</c:v>
                </c:pt>
                <c:pt idx="2">
                  <c:v>2</c:v>
                </c:pt>
              </c:numCache>
            </c:numRef>
          </c:val>
        </c:ser>
        <c:ser>
          <c:idx val="1"/>
          <c:order val="1"/>
          <c:tx>
            <c:strRef>
              <c:f>'Customers Citywise'!$C$3:$C$4</c:f>
              <c:strCache>
                <c:ptCount val="1"/>
                <c:pt idx="0">
                  <c:v>2017</c:v>
                </c:pt>
              </c:strCache>
            </c:strRef>
          </c:tx>
          <c:invertIfNegative val="0"/>
          <c:cat>
            <c:strRef>
              <c:f>'Customers Citywise'!$A$5:$A$22</c:f>
              <c:strCache>
                <c:ptCount val="17"/>
                <c:pt idx="0">
                  <c:v>Bangalore</c:v>
                </c:pt>
                <c:pt idx="1">
                  <c:v>Hyderabad</c:v>
                </c:pt>
                <c:pt idx="2">
                  <c:v>Mumbai</c:v>
                </c:pt>
                <c:pt idx="3">
                  <c:v>Pune</c:v>
                </c:pt>
                <c:pt idx="4">
                  <c:v>Chennai</c:v>
                </c:pt>
                <c:pt idx="5">
                  <c:v>Thane</c:v>
                </c:pt>
                <c:pt idx="6">
                  <c:v>New Delhi</c:v>
                </c:pt>
                <c:pt idx="7">
                  <c:v>Delhi</c:v>
                </c:pt>
                <c:pt idx="8">
                  <c:v>Gurgaon</c:v>
                </c:pt>
                <c:pt idx="9">
                  <c:v>Navi Mumbai</c:v>
                </c:pt>
                <c:pt idx="10">
                  <c:v>Ghaziabad</c:v>
                </c:pt>
                <c:pt idx="11">
                  <c:v>Faridabad</c:v>
                </c:pt>
                <c:pt idx="12">
                  <c:v>Noida</c:v>
                </c:pt>
                <c:pt idx="13">
                  <c:v>Gautam Buddha Nagar</c:v>
                </c:pt>
                <c:pt idx="14">
                  <c:v>Solapur</c:v>
                </c:pt>
                <c:pt idx="15">
                  <c:v>Palghar</c:v>
                </c:pt>
                <c:pt idx="16">
                  <c:v>Greater Noida</c:v>
                </c:pt>
              </c:strCache>
            </c:strRef>
          </c:cat>
          <c:val>
            <c:numRef>
              <c:f>'Customers Citywise'!$C$5:$C$22</c:f>
              <c:numCache>
                <c:formatCode>General</c:formatCode>
                <c:ptCount val="17"/>
                <c:pt idx="0">
                  <c:v>71</c:v>
                </c:pt>
                <c:pt idx="1">
                  <c:v>37</c:v>
                </c:pt>
                <c:pt idx="2">
                  <c:v>33</c:v>
                </c:pt>
                <c:pt idx="3">
                  <c:v>26</c:v>
                </c:pt>
                <c:pt idx="4">
                  <c:v>16</c:v>
                </c:pt>
                <c:pt idx="5">
                  <c:v>15</c:v>
                </c:pt>
                <c:pt idx="6">
                  <c:v>18</c:v>
                </c:pt>
                <c:pt idx="7">
                  <c:v>7</c:v>
                </c:pt>
                <c:pt idx="8">
                  <c:v>4</c:v>
                </c:pt>
                <c:pt idx="9">
                  <c:v>5</c:v>
                </c:pt>
                <c:pt idx="10">
                  <c:v>3</c:v>
                </c:pt>
                <c:pt idx="11">
                  <c:v>2</c:v>
                </c:pt>
                <c:pt idx="12">
                  <c:v>3</c:v>
                </c:pt>
                <c:pt idx="14">
                  <c:v>1</c:v>
                </c:pt>
              </c:numCache>
            </c:numRef>
          </c:val>
        </c:ser>
        <c:ser>
          <c:idx val="2"/>
          <c:order val="2"/>
          <c:tx>
            <c:strRef>
              <c:f>'Customers Citywise'!$D$3:$D$4</c:f>
              <c:strCache>
                <c:ptCount val="1"/>
                <c:pt idx="0">
                  <c:v>2018</c:v>
                </c:pt>
              </c:strCache>
            </c:strRef>
          </c:tx>
          <c:invertIfNegative val="0"/>
          <c:cat>
            <c:strRef>
              <c:f>'Customers Citywise'!$A$5:$A$22</c:f>
              <c:strCache>
                <c:ptCount val="17"/>
                <c:pt idx="0">
                  <c:v>Bangalore</c:v>
                </c:pt>
                <c:pt idx="1">
                  <c:v>Hyderabad</c:v>
                </c:pt>
                <c:pt idx="2">
                  <c:v>Mumbai</c:v>
                </c:pt>
                <c:pt idx="3">
                  <c:v>Pune</c:v>
                </c:pt>
                <c:pt idx="4">
                  <c:v>Chennai</c:v>
                </c:pt>
                <c:pt idx="5">
                  <c:v>Thane</c:v>
                </c:pt>
                <c:pt idx="6">
                  <c:v>New Delhi</c:v>
                </c:pt>
                <c:pt idx="7">
                  <c:v>Delhi</c:v>
                </c:pt>
                <c:pt idx="8">
                  <c:v>Gurgaon</c:v>
                </c:pt>
                <c:pt idx="9">
                  <c:v>Navi Mumbai</c:v>
                </c:pt>
                <c:pt idx="10">
                  <c:v>Ghaziabad</c:v>
                </c:pt>
                <c:pt idx="11">
                  <c:v>Faridabad</c:v>
                </c:pt>
                <c:pt idx="12">
                  <c:v>Noida</c:v>
                </c:pt>
                <c:pt idx="13">
                  <c:v>Gautam Buddha Nagar</c:v>
                </c:pt>
                <c:pt idx="14">
                  <c:v>Solapur</c:v>
                </c:pt>
                <c:pt idx="15">
                  <c:v>Palghar</c:v>
                </c:pt>
                <c:pt idx="16">
                  <c:v>Greater Noida</c:v>
                </c:pt>
              </c:strCache>
            </c:strRef>
          </c:cat>
          <c:val>
            <c:numRef>
              <c:f>'Customers Citywise'!$D$5:$D$22</c:f>
              <c:numCache>
                <c:formatCode>General</c:formatCode>
                <c:ptCount val="17"/>
                <c:pt idx="0">
                  <c:v>22</c:v>
                </c:pt>
                <c:pt idx="1">
                  <c:v>12</c:v>
                </c:pt>
                <c:pt idx="2">
                  <c:v>7</c:v>
                </c:pt>
                <c:pt idx="3">
                  <c:v>11</c:v>
                </c:pt>
                <c:pt idx="4">
                  <c:v>7</c:v>
                </c:pt>
                <c:pt idx="5">
                  <c:v>6</c:v>
                </c:pt>
                <c:pt idx="6">
                  <c:v>2</c:v>
                </c:pt>
                <c:pt idx="7">
                  <c:v>3</c:v>
                </c:pt>
                <c:pt idx="8">
                  <c:v>3</c:v>
                </c:pt>
                <c:pt idx="9">
                  <c:v>1</c:v>
                </c:pt>
                <c:pt idx="10">
                  <c:v>1</c:v>
                </c:pt>
                <c:pt idx="11">
                  <c:v>1</c:v>
                </c:pt>
                <c:pt idx="13">
                  <c:v>1</c:v>
                </c:pt>
                <c:pt idx="15">
                  <c:v>1</c:v>
                </c:pt>
                <c:pt idx="16">
                  <c:v>1</c:v>
                </c:pt>
              </c:numCache>
            </c:numRef>
          </c:val>
        </c:ser>
        <c:dLbls>
          <c:showLegendKey val="0"/>
          <c:showVal val="0"/>
          <c:showCatName val="0"/>
          <c:showSerName val="0"/>
          <c:showPercent val="0"/>
          <c:showBubbleSize val="0"/>
        </c:dLbls>
        <c:gapWidth val="150"/>
        <c:axId val="233738240"/>
        <c:axId val="233739776"/>
      </c:barChart>
      <c:catAx>
        <c:axId val="233738240"/>
        <c:scaling>
          <c:orientation val="minMax"/>
        </c:scaling>
        <c:delete val="0"/>
        <c:axPos val="b"/>
        <c:majorTickMark val="out"/>
        <c:minorTickMark val="none"/>
        <c:tickLblPos val="nextTo"/>
        <c:crossAx val="233739776"/>
        <c:crosses val="autoZero"/>
        <c:auto val="1"/>
        <c:lblAlgn val="ctr"/>
        <c:lblOffset val="100"/>
        <c:noMultiLvlLbl val="0"/>
      </c:catAx>
      <c:valAx>
        <c:axId val="233739776"/>
        <c:scaling>
          <c:orientation val="minMax"/>
        </c:scaling>
        <c:delete val="0"/>
        <c:axPos val="l"/>
        <c:numFmt formatCode="General" sourceLinked="1"/>
        <c:majorTickMark val="out"/>
        <c:minorTickMark val="none"/>
        <c:tickLblPos val="nextTo"/>
        <c:crossAx val="233738240"/>
        <c:crosses val="autoZero"/>
        <c:crossBetween val="between"/>
      </c:valAx>
    </c:plotArea>
    <c:legend>
      <c:legendPos val="t"/>
      <c:layout>
        <c:manualLayout>
          <c:xMode val="edge"/>
          <c:yMode val="edge"/>
          <c:x val="0.66867760279965005"/>
          <c:y val="3.7037037037037035E-2"/>
          <c:w val="0.31264479440069992"/>
          <c:h val="8.3717191601049873E-2"/>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8"/>
    </mc:Choice>
    <mc:Fallback>
      <c:style val="8"/>
    </mc:Fallback>
  </mc:AlternateContent>
  <c:pivotSource>
    <c:name>[Excel_Latest_Dashboard.xlsx]Customers by Residence type!Customers Residence </c:name>
    <c:fmtId val="2"/>
  </c:pivotSource>
  <c:chart>
    <c:title>
      <c:tx>
        <c:rich>
          <a:bodyPr/>
          <a:lstStyle/>
          <a:p>
            <a:pPr>
              <a:defRPr/>
            </a:pPr>
            <a:r>
              <a:rPr lang="en-US" sz="1600" b="0">
                <a:latin typeface="Times New Roman" pitchFamily="18" charset="0"/>
                <a:cs typeface="Times New Roman" pitchFamily="18" charset="0"/>
              </a:rPr>
              <a:t>Customers</a:t>
            </a:r>
            <a:r>
              <a:rPr lang="en-US" sz="1600" b="0" baseline="0">
                <a:latin typeface="Times New Roman" pitchFamily="18" charset="0"/>
                <a:cs typeface="Times New Roman" pitchFamily="18" charset="0"/>
              </a:rPr>
              <a:t> by Residence type</a:t>
            </a:r>
            <a:endParaRPr lang="en-US" sz="1600" b="0">
              <a:latin typeface="Times New Roman" pitchFamily="18" charset="0"/>
              <a:cs typeface="Times New Roman" pitchFamily="18" charset="0"/>
            </a:endParaRPr>
          </a:p>
        </c:rich>
      </c:tx>
      <c:layout>
        <c:manualLayout>
          <c:xMode val="edge"/>
          <c:yMode val="edge"/>
          <c:x val="1.1493000874890628E-2"/>
          <c:y val="2.7777777777777776E-2"/>
        </c:manualLayout>
      </c:layout>
      <c:overlay val="0"/>
    </c:title>
    <c:autoTitleDeleted val="0"/>
    <c:pivotFmts>
      <c:pivotFmt>
        <c:idx val="0"/>
        <c:marker>
          <c:symbol val="none"/>
        </c:marker>
        <c:dLbl>
          <c:idx val="0"/>
          <c:layout/>
          <c:showLegendKey val="0"/>
          <c:showVal val="1"/>
          <c:showCatName val="0"/>
          <c:showSerName val="0"/>
          <c:showPercent val="0"/>
          <c:showBubbleSize val="0"/>
        </c:dLbl>
      </c:pivotFmt>
      <c:pivotFmt>
        <c:idx val="1"/>
        <c:marker>
          <c:symbol val="none"/>
        </c:marker>
      </c:pivotFmt>
    </c:pivotFmts>
    <c:plotArea>
      <c:layout/>
      <c:pieChart>
        <c:varyColors val="1"/>
        <c:ser>
          <c:idx val="0"/>
          <c:order val="0"/>
          <c:tx>
            <c:strRef>
              <c:f>'Customers by Residence type'!$B$3</c:f>
              <c:strCache>
                <c:ptCount val="1"/>
                <c:pt idx="0">
                  <c:v>Count of CustomerID</c:v>
                </c:pt>
              </c:strCache>
            </c:strRef>
          </c:tx>
          <c:dLbls>
            <c:spPr/>
            <c:txPr>
              <a:bodyPr/>
              <a:lstStyle/>
              <a:p>
                <a:pPr>
                  <a:defRPr/>
                </a:pPr>
                <a:endParaRPr lang="en-US"/>
              </a:p>
            </c:txPr>
            <c:showLegendKey val="0"/>
            <c:showVal val="1"/>
            <c:showCatName val="0"/>
            <c:showSerName val="0"/>
            <c:showPercent val="0"/>
            <c:showBubbleSize val="0"/>
            <c:showLeaderLines val="1"/>
          </c:dLbls>
          <c:cat>
            <c:strRef>
              <c:f>'Customers by Residence type'!$A$4:$A$8</c:f>
              <c:strCache>
                <c:ptCount val="4"/>
                <c:pt idx="0">
                  <c:v>bachelor accommodation</c:v>
                </c:pt>
                <c:pt idx="1">
                  <c:v>owned by parents</c:v>
                </c:pt>
                <c:pt idx="2">
                  <c:v>owned by self/spouse</c:v>
                </c:pt>
                <c:pt idx="3">
                  <c:v>rented - with family</c:v>
                </c:pt>
              </c:strCache>
            </c:strRef>
          </c:cat>
          <c:val>
            <c:numRef>
              <c:f>'Customers by Residence type'!$B$4:$B$8</c:f>
              <c:numCache>
                <c:formatCode>General</c:formatCode>
                <c:ptCount val="4"/>
                <c:pt idx="0">
                  <c:v>15</c:v>
                </c:pt>
                <c:pt idx="1">
                  <c:v>42</c:v>
                </c:pt>
                <c:pt idx="2">
                  <c:v>34</c:v>
                </c:pt>
                <c:pt idx="3">
                  <c:v>233</c:v>
                </c:pt>
              </c:numCache>
            </c:numRef>
          </c:val>
        </c:ser>
        <c:ser>
          <c:idx val="1"/>
          <c:order val="1"/>
          <c:tx>
            <c:strRef>
              <c:f>'Customers by Residence type'!$C$3</c:f>
              <c:strCache>
                <c:ptCount val="1"/>
                <c:pt idx="0">
                  <c:v>Sum of CustomerID</c:v>
                </c:pt>
              </c:strCache>
            </c:strRef>
          </c:tx>
          <c:cat>
            <c:strRef>
              <c:f>'Customers by Residence type'!$A$4:$A$8</c:f>
              <c:strCache>
                <c:ptCount val="4"/>
                <c:pt idx="0">
                  <c:v>bachelor accommodation</c:v>
                </c:pt>
                <c:pt idx="1">
                  <c:v>owned by parents</c:v>
                </c:pt>
                <c:pt idx="2">
                  <c:v>owned by self/spouse</c:v>
                </c:pt>
                <c:pt idx="3">
                  <c:v>rented - with family</c:v>
                </c:pt>
              </c:strCache>
            </c:strRef>
          </c:cat>
          <c:val>
            <c:numRef>
              <c:f>'Customers by Residence type'!$C$4:$C$8</c:f>
              <c:numCache>
                <c:formatCode>0.00%</c:formatCode>
                <c:ptCount val="4"/>
                <c:pt idx="0">
                  <c:v>5.8963995568633985E-2</c:v>
                </c:pt>
                <c:pt idx="1">
                  <c:v>0.12418589275327141</c:v>
                </c:pt>
                <c:pt idx="2">
                  <c:v>8.7978842850146746E-2</c:v>
                </c:pt>
                <c:pt idx="3">
                  <c:v>0.72887126882794784</c:v>
                </c:pt>
              </c:numCache>
            </c:numRef>
          </c:val>
        </c:ser>
        <c:dLbls>
          <c:showLegendKey val="0"/>
          <c:showVal val="0"/>
          <c:showCatName val="0"/>
          <c:showSerName val="0"/>
          <c:showPercent val="0"/>
          <c:showBubbleSize val="0"/>
          <c:showLeaderLines val="1"/>
        </c:dLbls>
        <c:firstSliceAng val="0"/>
      </c:pieChart>
    </c:plotArea>
    <c:legend>
      <c:legendPos val="t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[Excel_Latest_Dashboard.xlsx]Customers by Occupation!Customers Occupation</c:name>
    <c:fmtId val="5"/>
  </c:pivotSource>
  <c:chart>
    <c:autoTitleDeleted val="1"/>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bar"/>
        <c:grouping val="clustered"/>
        <c:varyColors val="0"/>
        <c:ser>
          <c:idx val="0"/>
          <c:order val="0"/>
          <c:tx>
            <c:strRef>
              <c:f>'Customers by Occupation'!$B$3:$B$4</c:f>
              <c:strCache>
                <c:ptCount val="1"/>
                <c:pt idx="0">
                  <c:v>2016</c:v>
                </c:pt>
              </c:strCache>
            </c:strRef>
          </c:tx>
          <c:invertIfNegative val="0"/>
          <c:cat>
            <c:strRef>
              <c:f>'Customers by Occupation'!$A$5:$A$7</c:f>
              <c:strCache>
                <c:ptCount val="2"/>
                <c:pt idx="0">
                  <c:v>Salaried</c:v>
                </c:pt>
                <c:pt idx="1">
                  <c:v>Self Employed</c:v>
                </c:pt>
              </c:strCache>
            </c:strRef>
          </c:cat>
          <c:val>
            <c:numRef>
              <c:f>'Customers by Occupation'!$B$5:$B$7</c:f>
              <c:numCache>
                <c:formatCode>General</c:formatCode>
                <c:ptCount val="2"/>
                <c:pt idx="0">
                  <c:v>4</c:v>
                </c:pt>
              </c:numCache>
            </c:numRef>
          </c:val>
        </c:ser>
        <c:ser>
          <c:idx val="1"/>
          <c:order val="1"/>
          <c:tx>
            <c:strRef>
              <c:f>'Customers by Occupation'!$C$3:$C$4</c:f>
              <c:strCache>
                <c:ptCount val="1"/>
                <c:pt idx="0">
                  <c:v>2017</c:v>
                </c:pt>
              </c:strCache>
            </c:strRef>
          </c:tx>
          <c:invertIfNegative val="0"/>
          <c:cat>
            <c:strRef>
              <c:f>'Customers by Occupation'!$A$5:$A$7</c:f>
              <c:strCache>
                <c:ptCount val="2"/>
                <c:pt idx="0">
                  <c:v>Salaried</c:v>
                </c:pt>
                <c:pt idx="1">
                  <c:v>Self Employed</c:v>
                </c:pt>
              </c:strCache>
            </c:strRef>
          </c:cat>
          <c:val>
            <c:numRef>
              <c:f>'Customers by Occupation'!$C$5:$C$7</c:f>
              <c:numCache>
                <c:formatCode>General</c:formatCode>
                <c:ptCount val="2"/>
                <c:pt idx="0">
                  <c:v>234</c:v>
                </c:pt>
                <c:pt idx="1">
                  <c:v>7</c:v>
                </c:pt>
              </c:numCache>
            </c:numRef>
          </c:val>
        </c:ser>
        <c:ser>
          <c:idx val="2"/>
          <c:order val="2"/>
          <c:tx>
            <c:strRef>
              <c:f>'Customers by Occupation'!$D$3:$D$4</c:f>
              <c:strCache>
                <c:ptCount val="1"/>
                <c:pt idx="0">
                  <c:v>2018</c:v>
                </c:pt>
              </c:strCache>
            </c:strRef>
          </c:tx>
          <c:invertIfNegative val="0"/>
          <c:cat>
            <c:strRef>
              <c:f>'Customers by Occupation'!$A$5:$A$7</c:f>
              <c:strCache>
                <c:ptCount val="2"/>
                <c:pt idx="0">
                  <c:v>Salaried</c:v>
                </c:pt>
                <c:pt idx="1">
                  <c:v>Self Employed</c:v>
                </c:pt>
              </c:strCache>
            </c:strRef>
          </c:cat>
          <c:val>
            <c:numRef>
              <c:f>'Customers by Occupation'!$D$5:$D$7</c:f>
              <c:numCache>
                <c:formatCode>General</c:formatCode>
                <c:ptCount val="2"/>
                <c:pt idx="0">
                  <c:v>79</c:v>
                </c:pt>
              </c:numCache>
            </c:numRef>
          </c:val>
        </c:ser>
        <c:dLbls>
          <c:showLegendKey val="0"/>
          <c:showVal val="0"/>
          <c:showCatName val="0"/>
          <c:showSerName val="0"/>
          <c:showPercent val="0"/>
          <c:showBubbleSize val="0"/>
        </c:dLbls>
        <c:gapWidth val="150"/>
        <c:axId val="239013248"/>
        <c:axId val="239031424"/>
      </c:barChart>
      <c:catAx>
        <c:axId val="239013248"/>
        <c:scaling>
          <c:orientation val="minMax"/>
        </c:scaling>
        <c:delete val="0"/>
        <c:axPos val="l"/>
        <c:majorTickMark val="out"/>
        <c:minorTickMark val="none"/>
        <c:tickLblPos val="nextTo"/>
        <c:crossAx val="239031424"/>
        <c:crosses val="autoZero"/>
        <c:auto val="1"/>
        <c:lblAlgn val="ctr"/>
        <c:lblOffset val="100"/>
        <c:noMultiLvlLbl val="0"/>
      </c:catAx>
      <c:valAx>
        <c:axId val="239031424"/>
        <c:scaling>
          <c:orientation val="minMax"/>
        </c:scaling>
        <c:delete val="0"/>
        <c:axPos val="b"/>
        <c:numFmt formatCode="General" sourceLinked="1"/>
        <c:majorTickMark val="out"/>
        <c:minorTickMark val="none"/>
        <c:tickLblPos val="nextTo"/>
        <c:crossAx val="239013248"/>
        <c:crosses val="autoZero"/>
        <c:crossBetween val="between"/>
      </c:valAx>
    </c:plotArea>
    <c:legend>
      <c:legendPos val="t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8"/>
    </mc:Choice>
    <mc:Fallback>
      <c:style val="8"/>
    </mc:Fallback>
  </mc:AlternateContent>
  <c:pivotSource>
    <c:name>[Excel_Latest_Dashboard.xlsx]Customers by company category!Customers Occupation</c:name>
    <c:fmtId val="7"/>
  </c:pivotSource>
  <c:chart>
    <c:autoTitleDeleted val="1"/>
    <c:pivotFmts>
      <c:pivotFmt>
        <c:idx val="0"/>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1"/>
      </c:pivotFmt>
    </c:pivotFmts>
    <c:plotArea>
      <c:layout/>
      <c:doughnutChart>
        <c:varyColors val="1"/>
        <c:ser>
          <c:idx val="0"/>
          <c:order val="0"/>
          <c:tx>
            <c:strRef>
              <c:f>'Customers by company category'!$B$3</c:f>
              <c:strCache>
                <c:ptCount val="1"/>
                <c:pt idx="0">
                  <c:v>Total</c:v>
                </c:pt>
              </c:strCache>
            </c:strRef>
          </c:tx>
          <c:dLbls>
            <c:spPr/>
            <c:txPr>
              <a:bodyPr/>
              <a:lstStyle/>
              <a:p>
                <a:pPr>
                  <a:defRPr/>
                </a:pPr>
                <a:endParaRPr lang="en-US"/>
              </a:p>
            </c:txPr>
            <c:showLegendKey val="0"/>
            <c:showVal val="1"/>
            <c:showCatName val="0"/>
            <c:showSerName val="0"/>
            <c:showPercent val="0"/>
            <c:showBubbleSize val="0"/>
            <c:showLeaderLines val="1"/>
          </c:dLbls>
          <c:cat>
            <c:strRef>
              <c:f>'Customers by company category'!$A$4:$A$9</c:f>
              <c:strCache>
                <c:ptCount val="5"/>
                <c:pt idx="0">
                  <c:v>A</c:v>
                </c:pt>
                <c:pt idx="1">
                  <c:v>B</c:v>
                </c:pt>
                <c:pt idx="2">
                  <c:v>C</c:v>
                </c:pt>
                <c:pt idx="3">
                  <c:v>Self Employed</c:v>
                </c:pt>
                <c:pt idx="4">
                  <c:v>Unlisted</c:v>
                </c:pt>
              </c:strCache>
            </c:strRef>
          </c:cat>
          <c:val>
            <c:numRef>
              <c:f>'Customers by company category'!$B$4:$B$9</c:f>
              <c:numCache>
                <c:formatCode>0%</c:formatCode>
                <c:ptCount val="5"/>
                <c:pt idx="0">
                  <c:v>0.41731388387993662</c:v>
                </c:pt>
                <c:pt idx="1">
                  <c:v>4.3894202110585909E-2</c:v>
                </c:pt>
                <c:pt idx="2">
                  <c:v>0.18777319060142095</c:v>
                </c:pt>
                <c:pt idx="3">
                  <c:v>1.9906522452136505E-2</c:v>
                </c:pt>
                <c:pt idx="4">
                  <c:v>0.33111220095592003</c:v>
                </c:pt>
              </c:numCache>
            </c:numRef>
          </c:val>
        </c:ser>
        <c:dLbls>
          <c:showLegendKey val="0"/>
          <c:showVal val="0"/>
          <c:showCatName val="0"/>
          <c:showSerName val="0"/>
          <c:showPercent val="0"/>
          <c:showBubbleSize val="0"/>
          <c:showLeaderLines val="1"/>
        </c:dLbls>
        <c:firstSliceAng val="0"/>
        <c:holeSize val="50"/>
      </c:doughnutChart>
    </c:plotArea>
    <c:legend>
      <c:legendPos val="t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13"/>
    </mc:Choice>
    <mc:Fallback>
      <c:style val="13"/>
    </mc:Fallback>
  </mc:AlternateContent>
  <c:pivotSource>
    <c:name>[Excel_Latest_Dashboard.xlsx]Customers Citywise!Customers Citywise</c:name>
    <c:fmtId val="4"/>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marker>
          <c:symbol val="none"/>
        </c:marker>
      </c:pivotFmt>
    </c:pivotFmts>
    <c:plotArea>
      <c:layout>
        <c:manualLayout>
          <c:layoutTarget val="inner"/>
          <c:xMode val="edge"/>
          <c:yMode val="edge"/>
          <c:x val="5.1546391752577317E-2"/>
          <c:y val="0.12794273443092338"/>
          <c:w val="0.9301545867800638"/>
          <c:h val="0.53885134812693869"/>
        </c:manualLayout>
      </c:layout>
      <c:barChart>
        <c:barDir val="col"/>
        <c:grouping val="clustered"/>
        <c:varyColors val="0"/>
        <c:ser>
          <c:idx val="0"/>
          <c:order val="0"/>
          <c:tx>
            <c:strRef>
              <c:f>'Customers Citywise'!$B$3:$B$4</c:f>
              <c:strCache>
                <c:ptCount val="1"/>
                <c:pt idx="0">
                  <c:v>2016</c:v>
                </c:pt>
              </c:strCache>
            </c:strRef>
          </c:tx>
          <c:invertIfNegative val="0"/>
          <c:cat>
            <c:strRef>
              <c:f>'Customers Citywise'!$A$5:$A$22</c:f>
              <c:strCache>
                <c:ptCount val="17"/>
                <c:pt idx="0">
                  <c:v>Bangalore</c:v>
                </c:pt>
                <c:pt idx="1">
                  <c:v>Hyderabad</c:v>
                </c:pt>
                <c:pt idx="2">
                  <c:v>Mumbai</c:v>
                </c:pt>
                <c:pt idx="3">
                  <c:v>Pune</c:v>
                </c:pt>
                <c:pt idx="4">
                  <c:v>Chennai</c:v>
                </c:pt>
                <c:pt idx="5">
                  <c:v>Thane</c:v>
                </c:pt>
                <c:pt idx="6">
                  <c:v>New Delhi</c:v>
                </c:pt>
                <c:pt idx="7">
                  <c:v>Delhi</c:v>
                </c:pt>
                <c:pt idx="8">
                  <c:v>Gurgaon</c:v>
                </c:pt>
                <c:pt idx="9">
                  <c:v>Navi Mumbai</c:v>
                </c:pt>
                <c:pt idx="10">
                  <c:v>Ghaziabad</c:v>
                </c:pt>
                <c:pt idx="11">
                  <c:v>Faridabad</c:v>
                </c:pt>
                <c:pt idx="12">
                  <c:v>Noida</c:v>
                </c:pt>
                <c:pt idx="13">
                  <c:v>Gautam Buddha Nagar</c:v>
                </c:pt>
                <c:pt idx="14">
                  <c:v>Solapur</c:v>
                </c:pt>
                <c:pt idx="15">
                  <c:v>Palghar</c:v>
                </c:pt>
                <c:pt idx="16">
                  <c:v>Greater Noida</c:v>
                </c:pt>
              </c:strCache>
            </c:strRef>
          </c:cat>
          <c:val>
            <c:numRef>
              <c:f>'Customers Citywise'!$B$5:$B$22</c:f>
              <c:numCache>
                <c:formatCode>General</c:formatCode>
                <c:ptCount val="17"/>
                <c:pt idx="0">
                  <c:v>2</c:v>
                </c:pt>
                <c:pt idx="2">
                  <c:v>2</c:v>
                </c:pt>
              </c:numCache>
            </c:numRef>
          </c:val>
        </c:ser>
        <c:ser>
          <c:idx val="1"/>
          <c:order val="1"/>
          <c:tx>
            <c:strRef>
              <c:f>'Customers Citywise'!$C$3:$C$4</c:f>
              <c:strCache>
                <c:ptCount val="1"/>
                <c:pt idx="0">
                  <c:v>2017</c:v>
                </c:pt>
              </c:strCache>
            </c:strRef>
          </c:tx>
          <c:invertIfNegative val="0"/>
          <c:cat>
            <c:strRef>
              <c:f>'Customers Citywise'!$A$5:$A$22</c:f>
              <c:strCache>
                <c:ptCount val="17"/>
                <c:pt idx="0">
                  <c:v>Bangalore</c:v>
                </c:pt>
                <c:pt idx="1">
                  <c:v>Hyderabad</c:v>
                </c:pt>
                <c:pt idx="2">
                  <c:v>Mumbai</c:v>
                </c:pt>
                <c:pt idx="3">
                  <c:v>Pune</c:v>
                </c:pt>
                <c:pt idx="4">
                  <c:v>Chennai</c:v>
                </c:pt>
                <c:pt idx="5">
                  <c:v>Thane</c:v>
                </c:pt>
                <c:pt idx="6">
                  <c:v>New Delhi</c:v>
                </c:pt>
                <c:pt idx="7">
                  <c:v>Delhi</c:v>
                </c:pt>
                <c:pt idx="8">
                  <c:v>Gurgaon</c:v>
                </c:pt>
                <c:pt idx="9">
                  <c:v>Navi Mumbai</c:v>
                </c:pt>
                <c:pt idx="10">
                  <c:v>Ghaziabad</c:v>
                </c:pt>
                <c:pt idx="11">
                  <c:v>Faridabad</c:v>
                </c:pt>
                <c:pt idx="12">
                  <c:v>Noida</c:v>
                </c:pt>
                <c:pt idx="13">
                  <c:v>Gautam Buddha Nagar</c:v>
                </c:pt>
                <c:pt idx="14">
                  <c:v>Solapur</c:v>
                </c:pt>
                <c:pt idx="15">
                  <c:v>Palghar</c:v>
                </c:pt>
                <c:pt idx="16">
                  <c:v>Greater Noida</c:v>
                </c:pt>
              </c:strCache>
            </c:strRef>
          </c:cat>
          <c:val>
            <c:numRef>
              <c:f>'Customers Citywise'!$C$5:$C$22</c:f>
              <c:numCache>
                <c:formatCode>General</c:formatCode>
                <c:ptCount val="17"/>
                <c:pt idx="0">
                  <c:v>71</c:v>
                </c:pt>
                <c:pt idx="1">
                  <c:v>37</c:v>
                </c:pt>
                <c:pt idx="2">
                  <c:v>33</c:v>
                </c:pt>
                <c:pt idx="3">
                  <c:v>26</c:v>
                </c:pt>
                <c:pt idx="4">
                  <c:v>16</c:v>
                </c:pt>
                <c:pt idx="5">
                  <c:v>15</c:v>
                </c:pt>
                <c:pt idx="6">
                  <c:v>18</c:v>
                </c:pt>
                <c:pt idx="7">
                  <c:v>7</c:v>
                </c:pt>
                <c:pt idx="8">
                  <c:v>4</c:v>
                </c:pt>
                <c:pt idx="9">
                  <c:v>5</c:v>
                </c:pt>
                <c:pt idx="10">
                  <c:v>3</c:v>
                </c:pt>
                <c:pt idx="11">
                  <c:v>2</c:v>
                </c:pt>
                <c:pt idx="12">
                  <c:v>3</c:v>
                </c:pt>
                <c:pt idx="14">
                  <c:v>1</c:v>
                </c:pt>
              </c:numCache>
            </c:numRef>
          </c:val>
        </c:ser>
        <c:ser>
          <c:idx val="2"/>
          <c:order val="2"/>
          <c:tx>
            <c:strRef>
              <c:f>'Customers Citywise'!$D$3:$D$4</c:f>
              <c:strCache>
                <c:ptCount val="1"/>
                <c:pt idx="0">
                  <c:v>2018</c:v>
                </c:pt>
              </c:strCache>
            </c:strRef>
          </c:tx>
          <c:invertIfNegative val="0"/>
          <c:cat>
            <c:strRef>
              <c:f>'Customers Citywise'!$A$5:$A$22</c:f>
              <c:strCache>
                <c:ptCount val="17"/>
                <c:pt idx="0">
                  <c:v>Bangalore</c:v>
                </c:pt>
                <c:pt idx="1">
                  <c:v>Hyderabad</c:v>
                </c:pt>
                <c:pt idx="2">
                  <c:v>Mumbai</c:v>
                </c:pt>
                <c:pt idx="3">
                  <c:v>Pune</c:v>
                </c:pt>
                <c:pt idx="4">
                  <c:v>Chennai</c:v>
                </c:pt>
                <c:pt idx="5">
                  <c:v>Thane</c:v>
                </c:pt>
                <c:pt idx="6">
                  <c:v>New Delhi</c:v>
                </c:pt>
                <c:pt idx="7">
                  <c:v>Delhi</c:v>
                </c:pt>
                <c:pt idx="8">
                  <c:v>Gurgaon</c:v>
                </c:pt>
                <c:pt idx="9">
                  <c:v>Navi Mumbai</c:v>
                </c:pt>
                <c:pt idx="10">
                  <c:v>Ghaziabad</c:v>
                </c:pt>
                <c:pt idx="11">
                  <c:v>Faridabad</c:v>
                </c:pt>
                <c:pt idx="12">
                  <c:v>Noida</c:v>
                </c:pt>
                <c:pt idx="13">
                  <c:v>Gautam Buddha Nagar</c:v>
                </c:pt>
                <c:pt idx="14">
                  <c:v>Solapur</c:v>
                </c:pt>
                <c:pt idx="15">
                  <c:v>Palghar</c:v>
                </c:pt>
                <c:pt idx="16">
                  <c:v>Greater Noida</c:v>
                </c:pt>
              </c:strCache>
            </c:strRef>
          </c:cat>
          <c:val>
            <c:numRef>
              <c:f>'Customers Citywise'!$D$5:$D$22</c:f>
              <c:numCache>
                <c:formatCode>General</c:formatCode>
                <c:ptCount val="17"/>
                <c:pt idx="0">
                  <c:v>22</c:v>
                </c:pt>
                <c:pt idx="1">
                  <c:v>12</c:v>
                </c:pt>
                <c:pt idx="2">
                  <c:v>7</c:v>
                </c:pt>
                <c:pt idx="3">
                  <c:v>11</c:v>
                </c:pt>
                <c:pt idx="4">
                  <c:v>7</c:v>
                </c:pt>
                <c:pt idx="5">
                  <c:v>6</c:v>
                </c:pt>
                <c:pt idx="6">
                  <c:v>2</c:v>
                </c:pt>
                <c:pt idx="7">
                  <c:v>3</c:v>
                </c:pt>
                <c:pt idx="8">
                  <c:v>3</c:v>
                </c:pt>
                <c:pt idx="9">
                  <c:v>1</c:v>
                </c:pt>
                <c:pt idx="10">
                  <c:v>1</c:v>
                </c:pt>
                <c:pt idx="11">
                  <c:v>1</c:v>
                </c:pt>
                <c:pt idx="13">
                  <c:v>1</c:v>
                </c:pt>
                <c:pt idx="15">
                  <c:v>1</c:v>
                </c:pt>
                <c:pt idx="16">
                  <c:v>1</c:v>
                </c:pt>
              </c:numCache>
            </c:numRef>
          </c:val>
        </c:ser>
        <c:dLbls>
          <c:showLegendKey val="0"/>
          <c:showVal val="0"/>
          <c:showCatName val="0"/>
          <c:showSerName val="0"/>
          <c:showPercent val="0"/>
          <c:showBubbleSize val="0"/>
        </c:dLbls>
        <c:gapWidth val="150"/>
        <c:axId val="360357888"/>
        <c:axId val="360359424"/>
      </c:barChart>
      <c:catAx>
        <c:axId val="360357888"/>
        <c:scaling>
          <c:orientation val="minMax"/>
        </c:scaling>
        <c:delete val="0"/>
        <c:axPos val="b"/>
        <c:majorTickMark val="out"/>
        <c:minorTickMark val="none"/>
        <c:tickLblPos val="nextTo"/>
        <c:txPr>
          <a:bodyPr/>
          <a:lstStyle/>
          <a:p>
            <a:pPr>
              <a:defRPr>
                <a:solidFill>
                  <a:schemeClr val="bg1"/>
                </a:solidFill>
              </a:defRPr>
            </a:pPr>
            <a:endParaRPr lang="en-US"/>
          </a:p>
        </c:txPr>
        <c:crossAx val="360359424"/>
        <c:crosses val="autoZero"/>
        <c:auto val="1"/>
        <c:lblAlgn val="ctr"/>
        <c:lblOffset val="100"/>
        <c:noMultiLvlLbl val="0"/>
      </c:catAx>
      <c:valAx>
        <c:axId val="360359424"/>
        <c:scaling>
          <c:orientation val="minMax"/>
        </c:scaling>
        <c:delete val="0"/>
        <c:axPos val="l"/>
        <c:numFmt formatCode="General" sourceLinked="1"/>
        <c:majorTickMark val="out"/>
        <c:minorTickMark val="none"/>
        <c:tickLblPos val="nextTo"/>
        <c:crossAx val="360357888"/>
        <c:crosses val="autoZero"/>
        <c:crossBetween val="between"/>
      </c:valAx>
      <c:spPr>
        <a:noFill/>
      </c:spPr>
    </c:plotArea>
    <c:legend>
      <c:legendPos val="t"/>
      <c:layout>
        <c:manualLayout>
          <c:xMode val="edge"/>
          <c:yMode val="edge"/>
          <c:x val="0.66867760279965005"/>
          <c:y val="3.7037037037037035E-2"/>
          <c:w val="0.18723579723479125"/>
          <c:h val="0.1095934144595562"/>
        </c:manualLayout>
      </c:layout>
      <c:overlay val="0"/>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[Excel_Latest_Dashboard.xlsx]Customers by Residence type!Customers Residence </c:name>
    <c:fmtId val="7"/>
  </c:pivotSource>
  <c:chart>
    <c:autoTitleDeleted val="1"/>
    <c:pivotFmts>
      <c:pivotFmt>
        <c:idx val="0"/>
        <c:dLbl>
          <c:idx val="0"/>
          <c:showLegendKey val="0"/>
          <c:showVal val="1"/>
          <c:showCatName val="0"/>
          <c:showSerName val="0"/>
          <c:showPercent val="0"/>
          <c:showBubbleSize val="0"/>
        </c:dLbl>
      </c:pivotFmt>
      <c:pivotFmt>
        <c:idx val="1"/>
      </c:pivotFmt>
      <c:pivotFmt>
        <c:idx val="2"/>
        <c:dLbl>
          <c:idx val="0"/>
          <c:showLegendKey val="0"/>
          <c:showVal val="1"/>
          <c:showCatName val="0"/>
          <c:showSerName val="0"/>
          <c:showPercent val="0"/>
          <c:showBubbleSize val="0"/>
        </c:dLbl>
      </c:pivotFmt>
      <c:pivotFmt>
        <c:idx val="3"/>
      </c:pivotFmt>
      <c:pivotFmt>
        <c:idx val="4"/>
        <c:dLbl>
          <c:idx val="0"/>
          <c:layout/>
          <c:showLegendKey val="0"/>
          <c:showVal val="1"/>
          <c:showCatName val="0"/>
          <c:showSerName val="0"/>
          <c:showPercent val="0"/>
          <c:showBubbleSize val="0"/>
        </c:dLbl>
      </c:pivotFmt>
      <c:pivotFmt>
        <c:idx val="5"/>
      </c:pivotFmt>
    </c:pivotFmts>
    <c:plotArea>
      <c:layout/>
      <c:pieChart>
        <c:varyColors val="1"/>
        <c:ser>
          <c:idx val="0"/>
          <c:order val="0"/>
          <c:tx>
            <c:strRef>
              <c:f>'Customers by Residence type'!$B$3</c:f>
              <c:strCache>
                <c:ptCount val="1"/>
                <c:pt idx="0">
                  <c:v>Count of CustomerID</c:v>
                </c:pt>
              </c:strCache>
            </c:strRef>
          </c:tx>
          <c:dLbls>
            <c:spPr/>
            <c:txPr>
              <a:bodyPr/>
              <a:lstStyle/>
              <a:p>
                <a:pPr>
                  <a:defRPr/>
                </a:pPr>
                <a:endParaRPr lang="en-US"/>
              </a:p>
            </c:txPr>
            <c:showLegendKey val="0"/>
            <c:showVal val="1"/>
            <c:showCatName val="0"/>
            <c:showSerName val="0"/>
            <c:showPercent val="0"/>
            <c:showBubbleSize val="0"/>
            <c:showLeaderLines val="1"/>
          </c:dLbls>
          <c:cat>
            <c:strRef>
              <c:f>'Customers by Residence type'!$A$4:$A$8</c:f>
              <c:strCache>
                <c:ptCount val="4"/>
                <c:pt idx="0">
                  <c:v>bachelor accommodation</c:v>
                </c:pt>
                <c:pt idx="1">
                  <c:v>owned by parents</c:v>
                </c:pt>
                <c:pt idx="2">
                  <c:v>owned by self/spouse</c:v>
                </c:pt>
                <c:pt idx="3">
                  <c:v>rented - with family</c:v>
                </c:pt>
              </c:strCache>
            </c:strRef>
          </c:cat>
          <c:val>
            <c:numRef>
              <c:f>'Customers by Residence type'!$B$4:$B$8</c:f>
              <c:numCache>
                <c:formatCode>General</c:formatCode>
                <c:ptCount val="4"/>
                <c:pt idx="0">
                  <c:v>15</c:v>
                </c:pt>
                <c:pt idx="1">
                  <c:v>42</c:v>
                </c:pt>
                <c:pt idx="2">
                  <c:v>34</c:v>
                </c:pt>
                <c:pt idx="3">
                  <c:v>233</c:v>
                </c:pt>
              </c:numCache>
            </c:numRef>
          </c:val>
        </c:ser>
        <c:ser>
          <c:idx val="1"/>
          <c:order val="1"/>
          <c:tx>
            <c:strRef>
              <c:f>'Customers by Residence type'!$C$3</c:f>
              <c:strCache>
                <c:ptCount val="1"/>
                <c:pt idx="0">
                  <c:v>Sum of CustomerID</c:v>
                </c:pt>
              </c:strCache>
            </c:strRef>
          </c:tx>
          <c:cat>
            <c:strRef>
              <c:f>'Customers by Residence type'!$A$4:$A$8</c:f>
              <c:strCache>
                <c:ptCount val="4"/>
                <c:pt idx="0">
                  <c:v>bachelor accommodation</c:v>
                </c:pt>
                <c:pt idx="1">
                  <c:v>owned by parents</c:v>
                </c:pt>
                <c:pt idx="2">
                  <c:v>owned by self/spouse</c:v>
                </c:pt>
                <c:pt idx="3">
                  <c:v>rented - with family</c:v>
                </c:pt>
              </c:strCache>
            </c:strRef>
          </c:cat>
          <c:val>
            <c:numRef>
              <c:f>'Customers by Residence type'!$C$4:$C$8</c:f>
              <c:numCache>
                <c:formatCode>0.00%</c:formatCode>
                <c:ptCount val="4"/>
                <c:pt idx="0">
                  <c:v>5.8963995568633985E-2</c:v>
                </c:pt>
                <c:pt idx="1">
                  <c:v>0.12418589275327141</c:v>
                </c:pt>
                <c:pt idx="2">
                  <c:v>8.7978842850146746E-2</c:v>
                </c:pt>
                <c:pt idx="3">
                  <c:v>0.72887126882794784</c:v>
                </c:pt>
              </c:numCache>
            </c:numRef>
          </c:val>
        </c:ser>
        <c:dLbls>
          <c:showLegendKey val="0"/>
          <c:showVal val="0"/>
          <c:showCatName val="0"/>
          <c:showSerName val="0"/>
          <c:showPercent val="0"/>
          <c:showBubbleSize val="0"/>
          <c:showLeaderLines val="1"/>
        </c:dLbls>
        <c:firstSliceAng val="0"/>
      </c:pieChart>
    </c:plotArea>
    <c:legend>
      <c:legendPos val="tr"/>
      <c:layout/>
      <c:overlay val="0"/>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[Excel_Latest_Dashboard.xlsx]Customers by Occupation!Customers Occupation</c:name>
    <c:fmtId val="7"/>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marker>
          <c:symbol val="none"/>
        </c:marker>
      </c:pivotFmt>
    </c:pivotFmts>
    <c:plotArea>
      <c:layout>
        <c:manualLayout>
          <c:layoutTarget val="inner"/>
          <c:xMode val="edge"/>
          <c:yMode val="edge"/>
          <c:x val="0.33166652350274395"/>
          <c:y val="0.21260659953306368"/>
          <c:w val="0.60237003101884989"/>
          <c:h val="0.69104910095275141"/>
        </c:manualLayout>
      </c:layout>
      <c:barChart>
        <c:barDir val="bar"/>
        <c:grouping val="clustered"/>
        <c:varyColors val="0"/>
        <c:ser>
          <c:idx val="0"/>
          <c:order val="0"/>
          <c:tx>
            <c:strRef>
              <c:f>'Customers by Occupation'!$B$3:$B$4</c:f>
              <c:strCache>
                <c:ptCount val="1"/>
                <c:pt idx="0">
                  <c:v>2016</c:v>
                </c:pt>
              </c:strCache>
            </c:strRef>
          </c:tx>
          <c:invertIfNegative val="0"/>
          <c:cat>
            <c:strRef>
              <c:f>'Customers by Occupation'!$A$5:$A$7</c:f>
              <c:strCache>
                <c:ptCount val="2"/>
                <c:pt idx="0">
                  <c:v>Salaried</c:v>
                </c:pt>
                <c:pt idx="1">
                  <c:v>Self Employed</c:v>
                </c:pt>
              </c:strCache>
            </c:strRef>
          </c:cat>
          <c:val>
            <c:numRef>
              <c:f>'Customers by Occupation'!$B$5:$B$7</c:f>
              <c:numCache>
                <c:formatCode>General</c:formatCode>
                <c:ptCount val="2"/>
                <c:pt idx="0">
                  <c:v>4</c:v>
                </c:pt>
              </c:numCache>
            </c:numRef>
          </c:val>
        </c:ser>
        <c:ser>
          <c:idx val="1"/>
          <c:order val="1"/>
          <c:tx>
            <c:strRef>
              <c:f>'Customers by Occupation'!$C$3:$C$4</c:f>
              <c:strCache>
                <c:ptCount val="1"/>
                <c:pt idx="0">
                  <c:v>2017</c:v>
                </c:pt>
              </c:strCache>
            </c:strRef>
          </c:tx>
          <c:invertIfNegative val="0"/>
          <c:cat>
            <c:strRef>
              <c:f>'Customers by Occupation'!$A$5:$A$7</c:f>
              <c:strCache>
                <c:ptCount val="2"/>
                <c:pt idx="0">
                  <c:v>Salaried</c:v>
                </c:pt>
                <c:pt idx="1">
                  <c:v>Self Employed</c:v>
                </c:pt>
              </c:strCache>
            </c:strRef>
          </c:cat>
          <c:val>
            <c:numRef>
              <c:f>'Customers by Occupation'!$C$5:$C$7</c:f>
              <c:numCache>
                <c:formatCode>General</c:formatCode>
                <c:ptCount val="2"/>
                <c:pt idx="0">
                  <c:v>234</c:v>
                </c:pt>
                <c:pt idx="1">
                  <c:v>7</c:v>
                </c:pt>
              </c:numCache>
            </c:numRef>
          </c:val>
        </c:ser>
        <c:ser>
          <c:idx val="2"/>
          <c:order val="2"/>
          <c:tx>
            <c:strRef>
              <c:f>'Customers by Occupation'!$D$3:$D$4</c:f>
              <c:strCache>
                <c:ptCount val="1"/>
                <c:pt idx="0">
                  <c:v>2018</c:v>
                </c:pt>
              </c:strCache>
            </c:strRef>
          </c:tx>
          <c:invertIfNegative val="0"/>
          <c:cat>
            <c:strRef>
              <c:f>'Customers by Occupation'!$A$5:$A$7</c:f>
              <c:strCache>
                <c:ptCount val="2"/>
                <c:pt idx="0">
                  <c:v>Salaried</c:v>
                </c:pt>
                <c:pt idx="1">
                  <c:v>Self Employed</c:v>
                </c:pt>
              </c:strCache>
            </c:strRef>
          </c:cat>
          <c:val>
            <c:numRef>
              <c:f>'Customers by Occupation'!$D$5:$D$7</c:f>
              <c:numCache>
                <c:formatCode>General</c:formatCode>
                <c:ptCount val="2"/>
                <c:pt idx="0">
                  <c:v>79</c:v>
                </c:pt>
              </c:numCache>
            </c:numRef>
          </c:val>
        </c:ser>
        <c:dLbls>
          <c:showLegendKey val="0"/>
          <c:showVal val="0"/>
          <c:showCatName val="0"/>
          <c:showSerName val="0"/>
          <c:showPercent val="0"/>
          <c:showBubbleSize val="0"/>
        </c:dLbls>
        <c:gapWidth val="150"/>
        <c:axId val="201926912"/>
        <c:axId val="201932800"/>
      </c:barChart>
      <c:catAx>
        <c:axId val="201926912"/>
        <c:scaling>
          <c:orientation val="minMax"/>
        </c:scaling>
        <c:delete val="0"/>
        <c:axPos val="l"/>
        <c:majorTickMark val="in"/>
        <c:minorTickMark val="none"/>
        <c:tickLblPos val="nextTo"/>
        <c:crossAx val="201932800"/>
        <c:crosses val="autoZero"/>
        <c:auto val="1"/>
        <c:lblAlgn val="ctr"/>
        <c:lblOffset val="100"/>
        <c:noMultiLvlLbl val="0"/>
      </c:catAx>
      <c:valAx>
        <c:axId val="201932800"/>
        <c:scaling>
          <c:orientation val="minMax"/>
        </c:scaling>
        <c:delete val="0"/>
        <c:axPos val="b"/>
        <c:numFmt formatCode="General" sourceLinked="1"/>
        <c:majorTickMark val="out"/>
        <c:minorTickMark val="none"/>
        <c:tickLblPos val="nextTo"/>
        <c:crossAx val="201926912"/>
        <c:crosses val="autoZero"/>
        <c:crossBetween val="between"/>
      </c:valAx>
      <c:spPr>
        <a:noFill/>
      </c:spPr>
    </c:plotArea>
    <c:legend>
      <c:legendPos val="r"/>
      <c:layout/>
      <c:overlay val="0"/>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[Excel_Latest_Dashboard.xlsx]Customers by company category!Customers Occupation</c:name>
    <c:fmtId val="11"/>
  </c:pivotSource>
  <c:chart>
    <c:autoTitleDeleted val="1"/>
    <c:pivotFmts>
      <c:pivotFmt>
        <c:idx val="0"/>
        <c:dLbl>
          <c:idx val="0"/>
          <c:showLegendKey val="0"/>
          <c:showVal val="1"/>
          <c:showCatName val="0"/>
          <c:showSerName val="0"/>
          <c:showPercent val="0"/>
          <c:showBubbleSize val="0"/>
        </c:dLbl>
      </c:pivotFmt>
      <c:pivotFmt>
        <c:idx val="1"/>
      </c:pivotFmt>
      <c:pivotFmt>
        <c:idx val="2"/>
        <c:dLbl>
          <c:idx val="0"/>
          <c:showLegendKey val="0"/>
          <c:showVal val="1"/>
          <c:showCatName val="0"/>
          <c:showSerName val="0"/>
          <c:showPercent val="0"/>
          <c:showBubbleSize val="0"/>
        </c:dLbl>
      </c:pivotFmt>
      <c:pivotFmt>
        <c:idx val="3"/>
        <c:dLbl>
          <c:idx val="0"/>
          <c:layout/>
          <c:showLegendKey val="0"/>
          <c:showVal val="1"/>
          <c:showCatName val="0"/>
          <c:showSerName val="0"/>
          <c:showPercent val="0"/>
          <c:showBubbleSize val="0"/>
        </c:dLbl>
      </c:pivotFmt>
    </c:pivotFmts>
    <c:plotArea>
      <c:layout/>
      <c:doughnutChart>
        <c:varyColors val="1"/>
        <c:ser>
          <c:idx val="0"/>
          <c:order val="0"/>
          <c:tx>
            <c:strRef>
              <c:f>'Customers by company category'!$B$3</c:f>
              <c:strCache>
                <c:ptCount val="1"/>
                <c:pt idx="0">
                  <c:v>Total</c:v>
                </c:pt>
              </c:strCache>
            </c:strRef>
          </c:tx>
          <c:dLbls>
            <c:spPr/>
            <c:txPr>
              <a:bodyPr/>
              <a:lstStyle/>
              <a:p>
                <a:pPr>
                  <a:defRPr/>
                </a:pPr>
                <a:endParaRPr lang="en-US"/>
              </a:p>
            </c:txPr>
            <c:showLegendKey val="0"/>
            <c:showVal val="1"/>
            <c:showCatName val="0"/>
            <c:showSerName val="0"/>
            <c:showPercent val="0"/>
            <c:showBubbleSize val="0"/>
            <c:showLeaderLines val="1"/>
          </c:dLbls>
          <c:cat>
            <c:strRef>
              <c:f>'Customers by company category'!$A$4:$A$9</c:f>
              <c:strCache>
                <c:ptCount val="5"/>
                <c:pt idx="0">
                  <c:v>A</c:v>
                </c:pt>
                <c:pt idx="1">
                  <c:v>B</c:v>
                </c:pt>
                <c:pt idx="2">
                  <c:v>C</c:v>
                </c:pt>
                <c:pt idx="3">
                  <c:v>Self Employed</c:v>
                </c:pt>
                <c:pt idx="4">
                  <c:v>Unlisted</c:v>
                </c:pt>
              </c:strCache>
            </c:strRef>
          </c:cat>
          <c:val>
            <c:numRef>
              <c:f>'Customers by company category'!$B$4:$B$9</c:f>
              <c:numCache>
                <c:formatCode>0%</c:formatCode>
                <c:ptCount val="5"/>
                <c:pt idx="0">
                  <c:v>0.41731388387993662</c:v>
                </c:pt>
                <c:pt idx="1">
                  <c:v>4.3894202110585909E-2</c:v>
                </c:pt>
                <c:pt idx="2">
                  <c:v>0.18777319060142095</c:v>
                </c:pt>
                <c:pt idx="3">
                  <c:v>1.9906522452136505E-2</c:v>
                </c:pt>
                <c:pt idx="4">
                  <c:v>0.33111220095592003</c:v>
                </c:pt>
              </c:numCache>
            </c:numRef>
          </c:val>
        </c:ser>
        <c:dLbls>
          <c:showLegendKey val="0"/>
          <c:showVal val="0"/>
          <c:showCatName val="0"/>
          <c:showSerName val="0"/>
          <c:showPercent val="0"/>
          <c:showBubbleSize val="0"/>
          <c:showLeaderLines val="1"/>
        </c:dLbls>
        <c:firstSliceAng val="0"/>
        <c:holeSize val="50"/>
      </c:doughnutChart>
    </c:plotArea>
    <c:legend>
      <c:legendPos val="r"/>
      <c:layout>
        <c:manualLayout>
          <c:xMode val="edge"/>
          <c:yMode val="edge"/>
          <c:x val="0.64887086120197734"/>
          <c:y val="0.27120388720165239"/>
          <c:w val="0.32499531854794733"/>
          <c:h val="0.67015613125721551"/>
        </c:manualLayout>
      </c:layout>
      <c:overlay val="0"/>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a:pPr>
            <a:r>
              <a:rPr lang="en-US"/>
              <a:t> Customer % - City Wise</a:t>
            </a:r>
          </a:p>
        </c:rich>
      </c:tx>
      <c:overlay val="0"/>
    </c:title>
    <c:autoTitleDeleted val="0"/>
    <c:plotArea>
      <c:layout/>
      <c:barChart>
        <c:barDir val="col"/>
        <c:grouping val="clustered"/>
        <c:varyColors val="0"/>
        <c:ser>
          <c:idx val="0"/>
          <c:order val="0"/>
          <c:tx>
            <c:strRef>
              <c:f>'Q.1(I)'!$B$14</c:f>
              <c:strCache>
                <c:ptCount val="1"/>
                <c:pt idx="0">
                  <c:v>Percentage Of Customers</c:v>
                </c:pt>
              </c:strCache>
            </c:strRef>
          </c:tx>
          <c:invertIfNegative val="0"/>
          <c:dLbls>
            <c:showLegendKey val="0"/>
            <c:showVal val="1"/>
            <c:showCatName val="0"/>
            <c:showSerName val="0"/>
            <c:showPercent val="0"/>
            <c:showBubbleSize val="0"/>
            <c:showLeaderLines val="0"/>
          </c:dLbls>
          <c:cat>
            <c:strRef>
              <c:f>'Q.1(I)'!$A$15:$A$31</c:f>
              <c:strCache>
                <c:ptCount val="17"/>
                <c:pt idx="0">
                  <c:v>Bangalore</c:v>
                </c:pt>
                <c:pt idx="1">
                  <c:v>Hyderabad</c:v>
                </c:pt>
                <c:pt idx="2">
                  <c:v>Mumbai</c:v>
                </c:pt>
                <c:pt idx="3">
                  <c:v>Pune</c:v>
                </c:pt>
                <c:pt idx="4">
                  <c:v>Chennai</c:v>
                </c:pt>
                <c:pt idx="5">
                  <c:v>Thane</c:v>
                </c:pt>
                <c:pt idx="6">
                  <c:v>New Delhi</c:v>
                </c:pt>
                <c:pt idx="7">
                  <c:v>Delhi</c:v>
                </c:pt>
                <c:pt idx="8">
                  <c:v>Gurgaon</c:v>
                </c:pt>
                <c:pt idx="9">
                  <c:v>Navi Mumbai</c:v>
                </c:pt>
                <c:pt idx="10">
                  <c:v>Ghaziabad</c:v>
                </c:pt>
                <c:pt idx="11">
                  <c:v>Faridabad</c:v>
                </c:pt>
                <c:pt idx="12">
                  <c:v>Noida</c:v>
                </c:pt>
                <c:pt idx="13">
                  <c:v>Gautam Buddha Nagar</c:v>
                </c:pt>
                <c:pt idx="14">
                  <c:v>Solapur</c:v>
                </c:pt>
                <c:pt idx="15">
                  <c:v>Greater Noida</c:v>
                </c:pt>
                <c:pt idx="16">
                  <c:v>Palghar</c:v>
                </c:pt>
              </c:strCache>
            </c:strRef>
          </c:cat>
          <c:val>
            <c:numRef>
              <c:f>'Q.1(I)'!$B$15:$B$31</c:f>
              <c:numCache>
                <c:formatCode>0%</c:formatCode>
                <c:ptCount val="17"/>
                <c:pt idx="0">
                  <c:v>0.2932098765432099</c:v>
                </c:pt>
                <c:pt idx="1">
                  <c:v>0.15123456790123457</c:v>
                </c:pt>
                <c:pt idx="2">
                  <c:v>0.12962962962962962</c:v>
                </c:pt>
                <c:pt idx="3">
                  <c:v>0.11419753086419752</c:v>
                </c:pt>
                <c:pt idx="4">
                  <c:v>7.098765432098765E-2</c:v>
                </c:pt>
                <c:pt idx="5">
                  <c:v>6.4814814814814811E-2</c:v>
                </c:pt>
                <c:pt idx="6">
                  <c:v>6.1728395061728392E-2</c:v>
                </c:pt>
                <c:pt idx="7">
                  <c:v>3.0864197530864196E-2</c:v>
                </c:pt>
                <c:pt idx="8">
                  <c:v>2.1604938271604937E-2</c:v>
                </c:pt>
                <c:pt idx="9">
                  <c:v>1.8518518518518517E-2</c:v>
                </c:pt>
                <c:pt idx="10">
                  <c:v>1.2345679012345678E-2</c:v>
                </c:pt>
                <c:pt idx="11">
                  <c:v>9.2592592592592587E-3</c:v>
                </c:pt>
                <c:pt idx="12">
                  <c:v>9.2592592592592587E-3</c:v>
                </c:pt>
                <c:pt idx="13">
                  <c:v>3.0864197530864196E-3</c:v>
                </c:pt>
                <c:pt idx="14">
                  <c:v>3.0864197530864196E-3</c:v>
                </c:pt>
                <c:pt idx="15">
                  <c:v>3.0864197530864196E-3</c:v>
                </c:pt>
                <c:pt idx="16">
                  <c:v>3.0864197530864196E-3</c:v>
                </c:pt>
              </c:numCache>
            </c:numRef>
          </c:val>
        </c:ser>
        <c:dLbls>
          <c:showLegendKey val="0"/>
          <c:showVal val="0"/>
          <c:showCatName val="0"/>
          <c:showSerName val="0"/>
          <c:showPercent val="0"/>
          <c:showBubbleSize val="0"/>
        </c:dLbls>
        <c:gapWidth val="129"/>
        <c:overlap val="-13"/>
        <c:axId val="240425984"/>
        <c:axId val="240427776"/>
      </c:barChart>
      <c:catAx>
        <c:axId val="240425984"/>
        <c:scaling>
          <c:orientation val="minMax"/>
        </c:scaling>
        <c:delete val="0"/>
        <c:axPos val="b"/>
        <c:majorTickMark val="out"/>
        <c:minorTickMark val="none"/>
        <c:tickLblPos val="nextTo"/>
        <c:crossAx val="240427776"/>
        <c:crosses val="autoZero"/>
        <c:auto val="1"/>
        <c:lblAlgn val="ctr"/>
        <c:lblOffset val="100"/>
        <c:noMultiLvlLbl val="0"/>
      </c:catAx>
      <c:valAx>
        <c:axId val="240427776"/>
        <c:scaling>
          <c:orientation val="minMax"/>
        </c:scaling>
        <c:delete val="0"/>
        <c:axPos val="l"/>
        <c:majorGridlines/>
        <c:numFmt formatCode="0%" sourceLinked="1"/>
        <c:majorTickMark val="out"/>
        <c:minorTickMark val="none"/>
        <c:tickLblPos val="nextTo"/>
        <c:crossAx val="2404259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 Customer  % - Residence Type</a:t>
            </a:r>
          </a:p>
        </c:rich>
      </c:tx>
      <c:overlay val="0"/>
    </c:title>
    <c:autoTitleDeleted val="0"/>
    <c:plotArea>
      <c:layout/>
      <c:pieChart>
        <c:varyColors val="1"/>
        <c:ser>
          <c:idx val="0"/>
          <c:order val="0"/>
          <c:tx>
            <c:strRef>
              <c:f>'Q.1(I)'!$B$39</c:f>
              <c:strCache>
                <c:ptCount val="1"/>
                <c:pt idx="0">
                  <c:v>Percentage of Customers</c:v>
                </c:pt>
              </c:strCache>
            </c:strRef>
          </c:tx>
          <c:dLbls>
            <c:showLegendKey val="0"/>
            <c:showVal val="1"/>
            <c:showCatName val="0"/>
            <c:showSerName val="0"/>
            <c:showPercent val="0"/>
            <c:showBubbleSize val="0"/>
            <c:showLeaderLines val="1"/>
          </c:dLbls>
          <c:cat>
            <c:strRef>
              <c:f>'Q.1(I)'!$A$40:$A$43</c:f>
              <c:strCache>
                <c:ptCount val="4"/>
                <c:pt idx="0">
                  <c:v>rented - with family</c:v>
                </c:pt>
                <c:pt idx="1">
                  <c:v>owned by parents</c:v>
                </c:pt>
                <c:pt idx="2">
                  <c:v>owned by self/spouse</c:v>
                </c:pt>
                <c:pt idx="3">
                  <c:v>bachelor accommodation</c:v>
                </c:pt>
              </c:strCache>
            </c:strRef>
          </c:cat>
          <c:val>
            <c:numRef>
              <c:f>'Q.1(I)'!$B$40:$B$43</c:f>
              <c:numCache>
                <c:formatCode>0%</c:formatCode>
                <c:ptCount val="4"/>
                <c:pt idx="0">
                  <c:v>0.71913580246913578</c:v>
                </c:pt>
                <c:pt idx="1">
                  <c:v>0.12962962962962962</c:v>
                </c:pt>
                <c:pt idx="2">
                  <c:v>0.10493827160493827</c:v>
                </c:pt>
                <c:pt idx="3">
                  <c:v>4.6296296296296294E-2</c:v>
                </c:pt>
              </c:numCache>
            </c:numRef>
          </c:val>
        </c:ser>
        <c:dLbls>
          <c:showLegendKey val="0"/>
          <c:showVal val="0"/>
          <c:showCatName val="0"/>
          <c:showSerName val="0"/>
          <c:showPercent val="0"/>
          <c:showBubbleSize val="0"/>
          <c:showLeaderLines val="1"/>
        </c:dLbls>
        <c:firstSliceAng val="0"/>
      </c:pieChart>
    </c:plotArea>
    <c:legend>
      <c:legendPos val="r"/>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 Customer</a:t>
            </a:r>
            <a:r>
              <a:rPr lang="en-US" baseline="0"/>
              <a:t> % </a:t>
            </a:r>
            <a:r>
              <a:rPr lang="en-US"/>
              <a:t> - Occupation Wise </a:t>
            </a:r>
          </a:p>
        </c:rich>
      </c:tx>
      <c:overlay val="0"/>
    </c:title>
    <c:autoTitleDeleted val="0"/>
    <c:plotArea>
      <c:layout/>
      <c:doughnutChart>
        <c:varyColors val="1"/>
        <c:ser>
          <c:idx val="0"/>
          <c:order val="0"/>
          <c:tx>
            <c:strRef>
              <c:f>'Q.1(I)'!$B$56</c:f>
              <c:strCache>
                <c:ptCount val="1"/>
                <c:pt idx="0">
                  <c:v>Percentage Of Customers</c:v>
                </c:pt>
              </c:strCache>
            </c:strRef>
          </c:tx>
          <c:spPr>
            <a:ln w="19050">
              <a:noFill/>
            </a:ln>
          </c:spPr>
          <c:dLbls>
            <c:showLegendKey val="0"/>
            <c:showVal val="1"/>
            <c:showCatName val="0"/>
            <c:showSerName val="0"/>
            <c:showPercent val="0"/>
            <c:showBubbleSize val="0"/>
            <c:showLeaderLines val="1"/>
          </c:dLbls>
          <c:cat>
            <c:strRef>
              <c:f>'Q.1(I)'!$A$57:$A$58</c:f>
              <c:strCache>
                <c:ptCount val="2"/>
                <c:pt idx="0">
                  <c:v>Salaried</c:v>
                </c:pt>
                <c:pt idx="1">
                  <c:v>Self Employed</c:v>
                </c:pt>
              </c:strCache>
            </c:strRef>
          </c:cat>
          <c:val>
            <c:numRef>
              <c:f>'Q.1(I)'!$B$57:$B$58</c:f>
              <c:numCache>
                <c:formatCode>0%</c:formatCode>
                <c:ptCount val="2"/>
                <c:pt idx="0">
                  <c:v>0.97839506172839508</c:v>
                </c:pt>
                <c:pt idx="1">
                  <c:v>2.1604938271604937E-2</c:v>
                </c:pt>
              </c:numCache>
            </c:numRef>
          </c:val>
        </c:ser>
        <c:dLbls>
          <c:showLegendKey val="0"/>
          <c:showVal val="0"/>
          <c:showCatName val="0"/>
          <c:showSerName val="0"/>
          <c:showPercent val="0"/>
          <c:showBubbleSize val="0"/>
          <c:showLeaderLines val="1"/>
        </c:dLbls>
        <c:firstSliceAng val="0"/>
        <c:holeSize val="50"/>
      </c:doughnutChart>
    </c:plotArea>
    <c:legend>
      <c:legendPos val="r"/>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[Excel_Latest_Dashboard.xlsx]Q.1.(III)!PivotTable11</c:name>
    <c:fmtId val="3"/>
  </c:pivotSource>
  <c:chart>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dLbl>
      </c:pivotFmt>
      <c:pivotFmt>
        <c:idx val="1"/>
        <c:marker>
          <c:symbol val="none"/>
        </c:marker>
        <c:dLbl>
          <c:idx val="0"/>
          <c:spPr/>
          <c:txPr>
            <a:bodyPr/>
            <a:lstStyle/>
            <a:p>
              <a:pPr>
                <a:defRPr/>
              </a:pPr>
              <a:endParaRPr lang="en-US"/>
            </a:p>
          </c:txPr>
          <c:showLegendKey val="0"/>
          <c:showVal val="1"/>
          <c:showCatName val="0"/>
          <c:showSerName val="0"/>
          <c:showPercent val="0"/>
          <c:showBubbleSize val="0"/>
        </c:dLbl>
      </c:pivotFmt>
      <c:pivotFmt>
        <c:idx val="2"/>
        <c:marker>
          <c:symbol val="none"/>
        </c:marker>
        <c:dLbl>
          <c:idx val="0"/>
          <c:spPr/>
          <c:txPr>
            <a:bodyPr/>
            <a:lstStyle/>
            <a:p>
              <a:pPr>
                <a:defRPr/>
              </a:pPr>
              <a:endParaRPr lang="en-US"/>
            </a:p>
          </c:txPr>
          <c:showLegendKey val="0"/>
          <c:showVal val="1"/>
          <c:showCatName val="0"/>
          <c:showSerName val="0"/>
          <c:showPercent val="0"/>
          <c:showBubbleSize val="0"/>
        </c:dLbl>
      </c:pivotFmt>
    </c:pivotFmts>
    <c:plotArea>
      <c:layout/>
      <c:barChart>
        <c:barDir val="col"/>
        <c:grouping val="clustered"/>
        <c:varyColors val="0"/>
        <c:ser>
          <c:idx val="0"/>
          <c:order val="0"/>
          <c:tx>
            <c:strRef>
              <c:f>'Q.1.(III)'!$B$11:$B$12</c:f>
              <c:strCache>
                <c:ptCount val="1"/>
                <c:pt idx="0">
                  <c:v>2016</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multiLvlStrRef>
              <c:f>'Q.1.(III)'!$A$13:$A$18</c:f>
              <c:multiLvlStrCache>
                <c:ptCount val="3"/>
                <c:lvl>
                  <c:pt idx="0">
                    <c:v>Salaried</c:v>
                  </c:pt>
                  <c:pt idx="1">
                    <c:v>Salaried</c:v>
                  </c:pt>
                  <c:pt idx="2">
                    <c:v>Self Employed</c:v>
                  </c:pt>
                </c:lvl>
                <c:lvl>
                  <c:pt idx="0">
                    <c:v>Bad</c:v>
                  </c:pt>
                  <c:pt idx="1">
                    <c:v>Good</c:v>
                  </c:pt>
                </c:lvl>
              </c:multiLvlStrCache>
            </c:multiLvlStrRef>
          </c:cat>
          <c:val>
            <c:numRef>
              <c:f>'Q.1.(III)'!$B$13:$B$18</c:f>
              <c:numCache>
                <c:formatCode>#,##0.00</c:formatCode>
                <c:ptCount val="3"/>
                <c:pt idx="1">
                  <c:v>4</c:v>
                </c:pt>
              </c:numCache>
            </c:numRef>
          </c:val>
        </c:ser>
        <c:ser>
          <c:idx val="1"/>
          <c:order val="1"/>
          <c:tx>
            <c:strRef>
              <c:f>'Q.1.(III)'!$C$11:$C$12</c:f>
              <c:strCache>
                <c:ptCount val="1"/>
                <c:pt idx="0">
                  <c:v>2017</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multiLvlStrRef>
              <c:f>'Q.1.(III)'!$A$13:$A$18</c:f>
              <c:multiLvlStrCache>
                <c:ptCount val="3"/>
                <c:lvl>
                  <c:pt idx="0">
                    <c:v>Salaried</c:v>
                  </c:pt>
                  <c:pt idx="1">
                    <c:v>Salaried</c:v>
                  </c:pt>
                  <c:pt idx="2">
                    <c:v>Self Employed</c:v>
                  </c:pt>
                </c:lvl>
                <c:lvl>
                  <c:pt idx="0">
                    <c:v>Bad</c:v>
                  </c:pt>
                  <c:pt idx="1">
                    <c:v>Good</c:v>
                  </c:pt>
                </c:lvl>
              </c:multiLvlStrCache>
            </c:multiLvlStrRef>
          </c:cat>
          <c:val>
            <c:numRef>
              <c:f>'Q.1.(III)'!$C$13:$C$18</c:f>
              <c:numCache>
                <c:formatCode>#,##0.00</c:formatCode>
                <c:ptCount val="3"/>
                <c:pt idx="0">
                  <c:v>21</c:v>
                </c:pt>
                <c:pt idx="1">
                  <c:v>213</c:v>
                </c:pt>
                <c:pt idx="2">
                  <c:v>7</c:v>
                </c:pt>
              </c:numCache>
            </c:numRef>
          </c:val>
        </c:ser>
        <c:ser>
          <c:idx val="2"/>
          <c:order val="2"/>
          <c:tx>
            <c:strRef>
              <c:f>'Q.1.(III)'!$D$11:$D$12</c:f>
              <c:strCache>
                <c:ptCount val="1"/>
                <c:pt idx="0">
                  <c:v>2018</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multiLvlStrRef>
              <c:f>'Q.1.(III)'!$A$13:$A$18</c:f>
              <c:multiLvlStrCache>
                <c:ptCount val="3"/>
                <c:lvl>
                  <c:pt idx="0">
                    <c:v>Salaried</c:v>
                  </c:pt>
                  <c:pt idx="1">
                    <c:v>Salaried</c:v>
                  </c:pt>
                  <c:pt idx="2">
                    <c:v>Self Employed</c:v>
                  </c:pt>
                </c:lvl>
                <c:lvl>
                  <c:pt idx="0">
                    <c:v>Bad</c:v>
                  </c:pt>
                  <c:pt idx="1">
                    <c:v>Good</c:v>
                  </c:pt>
                </c:lvl>
              </c:multiLvlStrCache>
            </c:multiLvlStrRef>
          </c:cat>
          <c:val>
            <c:numRef>
              <c:f>'Q.1.(III)'!$D$13:$D$18</c:f>
              <c:numCache>
                <c:formatCode>#,##0.00</c:formatCode>
                <c:ptCount val="3"/>
                <c:pt idx="0">
                  <c:v>1</c:v>
                </c:pt>
                <c:pt idx="1">
                  <c:v>78</c:v>
                </c:pt>
              </c:numCache>
            </c:numRef>
          </c:val>
        </c:ser>
        <c:dLbls>
          <c:showLegendKey val="0"/>
          <c:showVal val="0"/>
          <c:showCatName val="0"/>
          <c:showSerName val="0"/>
          <c:showPercent val="0"/>
          <c:showBubbleSize val="0"/>
        </c:dLbls>
        <c:gapWidth val="150"/>
        <c:axId val="242684672"/>
        <c:axId val="242686208"/>
      </c:barChart>
      <c:catAx>
        <c:axId val="242684672"/>
        <c:scaling>
          <c:orientation val="minMax"/>
        </c:scaling>
        <c:delete val="0"/>
        <c:axPos val="b"/>
        <c:majorTickMark val="out"/>
        <c:minorTickMark val="none"/>
        <c:tickLblPos val="nextTo"/>
        <c:txPr>
          <a:bodyPr/>
          <a:lstStyle/>
          <a:p>
            <a:pPr>
              <a:defRPr b="1"/>
            </a:pPr>
            <a:endParaRPr lang="en-US"/>
          </a:p>
        </c:txPr>
        <c:crossAx val="242686208"/>
        <c:crosses val="autoZero"/>
        <c:auto val="1"/>
        <c:lblAlgn val="ctr"/>
        <c:lblOffset val="100"/>
        <c:noMultiLvlLbl val="0"/>
      </c:catAx>
      <c:valAx>
        <c:axId val="242686208"/>
        <c:scaling>
          <c:orientation val="minMax"/>
        </c:scaling>
        <c:delete val="0"/>
        <c:axPos val="l"/>
        <c:majorGridlines/>
        <c:numFmt formatCode="#,##0.00" sourceLinked="1"/>
        <c:majorTickMark val="out"/>
        <c:minorTickMark val="none"/>
        <c:tickLblPos val="nextTo"/>
        <c:crossAx val="2426846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3.png"/><Relationship Id="rId7" Type="http://schemas.openxmlformats.org/officeDocument/2006/relationships/chart" Target="../charts/chart5.xml"/><Relationship Id="rId2" Type="http://schemas.microsoft.com/office/2007/relationships/hdphoto" Target="../media/hdphoto1.wdp"/><Relationship Id="rId1" Type="http://schemas.openxmlformats.org/officeDocument/2006/relationships/image" Target="../media/image2.png"/><Relationship Id="rId6" Type="http://schemas.openxmlformats.org/officeDocument/2006/relationships/image" Target="../media/image6.png"/><Relationship Id="rId5" Type="http://schemas.openxmlformats.org/officeDocument/2006/relationships/image" Target="../media/image5.jpeg"/><Relationship Id="rId10" Type="http://schemas.openxmlformats.org/officeDocument/2006/relationships/chart" Target="../charts/chart8.xml"/><Relationship Id="rId4" Type="http://schemas.openxmlformats.org/officeDocument/2006/relationships/image" Target="../media/image4.png"/><Relationship Id="rId9"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5</xdr:col>
      <xdr:colOff>209550</xdr:colOff>
      <xdr:row>1</xdr:row>
      <xdr:rowOff>95250</xdr:rowOff>
    </xdr:from>
    <xdr:to>
      <xdr:col>8</xdr:col>
      <xdr:colOff>581025</xdr:colOff>
      <xdr:row>15</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76200</xdr:colOff>
      <xdr:row>5</xdr:row>
      <xdr:rowOff>180975</xdr:rowOff>
    </xdr:from>
    <xdr:to>
      <xdr:col>6</xdr:col>
      <xdr:colOff>942975</xdr:colOff>
      <xdr:row>20</xdr:row>
      <xdr:rowOff>66675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314325</xdr:colOff>
      <xdr:row>0</xdr:row>
      <xdr:rowOff>76200</xdr:rowOff>
    </xdr:from>
    <xdr:to>
      <xdr:col>8</xdr:col>
      <xdr:colOff>685800</xdr:colOff>
      <xdr:row>14</xdr:row>
      <xdr:rowOff>152400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828675</xdr:colOff>
      <xdr:row>5</xdr:row>
      <xdr:rowOff>180975</xdr:rowOff>
    </xdr:from>
    <xdr:to>
      <xdr:col>7</xdr:col>
      <xdr:colOff>200025</xdr:colOff>
      <xdr:row>20</xdr:row>
      <xdr:rowOff>66675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9</xdr:col>
      <xdr:colOff>447657</xdr:colOff>
      <xdr:row>1</xdr:row>
      <xdr:rowOff>75799</xdr:rowOff>
    </xdr:from>
    <xdr:ext cx="3571875" cy="458002"/>
    <xdr:sp macro="" textlink="">
      <xdr:nvSpPr>
        <xdr:cNvPr id="2" name="TextBox 1"/>
        <xdr:cNvSpPr txBox="1"/>
      </xdr:nvSpPr>
      <xdr:spPr>
        <a:xfrm>
          <a:off x="5912626" y="266299"/>
          <a:ext cx="3571875" cy="4580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400" b="1">
              <a:ln>
                <a:solidFill>
                  <a:sysClr val="windowText" lastClr="000000"/>
                </a:solidFill>
              </a:ln>
              <a:solidFill>
                <a:schemeClr val="tx1"/>
              </a:solidFill>
              <a:latin typeface="Bahnschrift SemiBold" pitchFamily="34" charset="0"/>
              <a:cs typeface="Times New Roman" pitchFamily="18" charset="0"/>
            </a:rPr>
            <a:t>Perfomance Dashboard</a:t>
          </a:r>
        </a:p>
      </xdr:txBody>
    </xdr:sp>
    <xdr:clientData/>
  </xdr:oneCellAnchor>
  <xdr:twoCellAnchor>
    <xdr:from>
      <xdr:col>9</xdr:col>
      <xdr:colOff>529464</xdr:colOff>
      <xdr:row>3</xdr:row>
      <xdr:rowOff>171449</xdr:rowOff>
    </xdr:from>
    <xdr:to>
      <xdr:col>15</xdr:col>
      <xdr:colOff>273901</xdr:colOff>
      <xdr:row>3</xdr:row>
      <xdr:rowOff>171449</xdr:rowOff>
    </xdr:to>
    <xdr:cxnSp macro="">
      <xdr:nvCxnSpPr>
        <xdr:cNvPr id="4" name="Straight Connector 3"/>
        <xdr:cNvCxnSpPr/>
      </xdr:nvCxnSpPr>
      <xdr:spPr>
        <a:xfrm>
          <a:off x="5994433" y="742949"/>
          <a:ext cx="3387749"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557212</xdr:colOff>
      <xdr:row>5</xdr:row>
      <xdr:rowOff>78580</xdr:rowOff>
    </xdr:from>
    <xdr:to>
      <xdr:col>17</xdr:col>
      <xdr:colOff>295368</xdr:colOff>
      <xdr:row>17</xdr:row>
      <xdr:rowOff>183356</xdr:rowOff>
    </xdr:to>
    <xdr:sp macro="" textlink="">
      <xdr:nvSpPr>
        <xdr:cNvPr id="6" name="Rectangle 5"/>
        <xdr:cNvSpPr/>
      </xdr:nvSpPr>
      <xdr:spPr>
        <a:xfrm>
          <a:off x="2986087" y="1031080"/>
          <a:ext cx="7632000" cy="2390776"/>
        </a:xfrm>
        <a:prstGeom prst="rect">
          <a:avLst/>
        </a:prstGeom>
        <a:solidFill>
          <a:schemeClr val="tx1">
            <a:alpha val="4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4</xdr:col>
      <xdr:colOff>558722</xdr:colOff>
      <xdr:row>18</xdr:row>
      <xdr:rowOff>6667</xdr:rowOff>
    </xdr:from>
    <xdr:to>
      <xdr:col>9</xdr:col>
      <xdr:colOff>34202</xdr:colOff>
      <xdr:row>31</xdr:row>
      <xdr:rowOff>160021</xdr:rowOff>
    </xdr:to>
    <xdr:sp macro="" textlink="">
      <xdr:nvSpPr>
        <xdr:cNvPr id="7" name="Rectangle 6"/>
        <xdr:cNvSpPr/>
      </xdr:nvSpPr>
      <xdr:spPr>
        <a:xfrm>
          <a:off x="2987597" y="3435667"/>
          <a:ext cx="2511574" cy="2629854"/>
        </a:xfrm>
        <a:prstGeom prst="rect">
          <a:avLst/>
        </a:prstGeom>
        <a:solidFill>
          <a:schemeClr val="tx1">
            <a:alpha val="4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9</xdr:col>
      <xdr:colOff>75139</xdr:colOff>
      <xdr:row>18</xdr:row>
      <xdr:rowOff>6667</xdr:rowOff>
    </xdr:from>
    <xdr:to>
      <xdr:col>13</xdr:col>
      <xdr:colOff>159064</xdr:colOff>
      <xdr:row>31</xdr:row>
      <xdr:rowOff>160021</xdr:rowOff>
    </xdr:to>
    <xdr:sp macro="" textlink="">
      <xdr:nvSpPr>
        <xdr:cNvPr id="8" name="Rectangle 7"/>
        <xdr:cNvSpPr/>
      </xdr:nvSpPr>
      <xdr:spPr>
        <a:xfrm>
          <a:off x="5540108" y="3435667"/>
          <a:ext cx="2512800" cy="2629854"/>
        </a:xfrm>
        <a:prstGeom prst="rect">
          <a:avLst/>
        </a:prstGeom>
        <a:solidFill>
          <a:schemeClr val="tx1">
            <a:alpha val="4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13</xdr:col>
      <xdr:colOff>203676</xdr:colOff>
      <xdr:row>18</xdr:row>
      <xdr:rowOff>16195</xdr:rowOff>
    </xdr:from>
    <xdr:to>
      <xdr:col>17</xdr:col>
      <xdr:colOff>287601</xdr:colOff>
      <xdr:row>31</xdr:row>
      <xdr:rowOff>169549</xdr:rowOff>
    </xdr:to>
    <xdr:sp macro="" textlink="">
      <xdr:nvSpPr>
        <xdr:cNvPr id="9" name="Rectangle 8"/>
        <xdr:cNvSpPr/>
      </xdr:nvSpPr>
      <xdr:spPr>
        <a:xfrm>
          <a:off x="8097520" y="3445195"/>
          <a:ext cx="2512800" cy="2629854"/>
        </a:xfrm>
        <a:prstGeom prst="rect">
          <a:avLst/>
        </a:prstGeom>
        <a:solidFill>
          <a:schemeClr val="tx1">
            <a:alpha val="4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oneCellAnchor>
    <xdr:from>
      <xdr:col>5</xdr:col>
      <xdr:colOff>214496</xdr:colOff>
      <xdr:row>5</xdr:row>
      <xdr:rowOff>119063</xdr:rowOff>
    </xdr:from>
    <xdr:ext cx="1312282" cy="264560"/>
    <xdr:sp macro="" textlink="">
      <xdr:nvSpPr>
        <xdr:cNvPr id="10" name="TextBox 9"/>
        <xdr:cNvSpPr txBox="1"/>
      </xdr:nvSpPr>
      <xdr:spPr>
        <a:xfrm>
          <a:off x="3250590" y="1071563"/>
          <a:ext cx="131228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2"/>
              </a:solidFill>
            </a:rPr>
            <a:t>Customers</a:t>
          </a:r>
          <a:r>
            <a:rPr lang="en-IN" sz="1100" baseline="0">
              <a:solidFill>
                <a:schemeClr val="bg2"/>
              </a:solidFill>
            </a:rPr>
            <a:t> by Cities</a:t>
          </a:r>
          <a:endParaRPr lang="en-IN" sz="1100">
            <a:solidFill>
              <a:schemeClr val="bg2"/>
            </a:solidFill>
          </a:endParaRPr>
        </a:p>
      </xdr:txBody>
    </xdr:sp>
    <xdr:clientData/>
  </xdr:oneCellAnchor>
  <xdr:oneCellAnchor>
    <xdr:from>
      <xdr:col>5</xdr:col>
      <xdr:colOff>212118</xdr:colOff>
      <xdr:row>18</xdr:row>
      <xdr:rowOff>33291</xdr:rowOff>
    </xdr:from>
    <xdr:ext cx="1869679" cy="264560"/>
    <xdr:sp macro="" textlink="">
      <xdr:nvSpPr>
        <xdr:cNvPr id="11" name="TextBox 10"/>
        <xdr:cNvSpPr txBox="1"/>
      </xdr:nvSpPr>
      <xdr:spPr>
        <a:xfrm>
          <a:off x="3248212" y="3462291"/>
          <a:ext cx="186967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2"/>
              </a:solidFill>
            </a:rPr>
            <a:t>Customers</a:t>
          </a:r>
          <a:r>
            <a:rPr lang="en-IN" sz="1100" baseline="0">
              <a:solidFill>
                <a:schemeClr val="bg2"/>
              </a:solidFill>
            </a:rPr>
            <a:t> by Residence type</a:t>
          </a:r>
          <a:endParaRPr lang="en-IN" sz="1100">
            <a:solidFill>
              <a:schemeClr val="bg2"/>
            </a:solidFill>
          </a:endParaRPr>
        </a:p>
      </xdr:txBody>
    </xdr:sp>
    <xdr:clientData/>
  </xdr:oneCellAnchor>
  <xdr:oneCellAnchor>
    <xdr:from>
      <xdr:col>9</xdr:col>
      <xdr:colOff>473999</xdr:colOff>
      <xdr:row>18</xdr:row>
      <xdr:rowOff>33291</xdr:rowOff>
    </xdr:from>
    <xdr:ext cx="1656351" cy="264560"/>
    <xdr:sp macro="" textlink="">
      <xdr:nvSpPr>
        <xdr:cNvPr id="12" name="TextBox 11"/>
        <xdr:cNvSpPr txBox="1"/>
      </xdr:nvSpPr>
      <xdr:spPr>
        <a:xfrm>
          <a:off x="5938968" y="3462291"/>
          <a:ext cx="165635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2"/>
              </a:solidFill>
            </a:rPr>
            <a:t>Customers</a:t>
          </a:r>
          <a:r>
            <a:rPr lang="en-IN" sz="1100" baseline="0">
              <a:solidFill>
                <a:schemeClr val="bg2"/>
              </a:solidFill>
            </a:rPr>
            <a:t> by Occupation</a:t>
          </a:r>
          <a:endParaRPr lang="en-IN" sz="1100">
            <a:solidFill>
              <a:schemeClr val="bg2"/>
            </a:solidFill>
          </a:endParaRPr>
        </a:p>
      </xdr:txBody>
    </xdr:sp>
    <xdr:clientData/>
  </xdr:oneCellAnchor>
  <xdr:oneCellAnchor>
    <xdr:from>
      <xdr:col>13</xdr:col>
      <xdr:colOff>426324</xdr:colOff>
      <xdr:row>18</xdr:row>
      <xdr:rowOff>33291</xdr:rowOff>
    </xdr:from>
    <xdr:ext cx="2255874" cy="264560"/>
    <xdr:sp macro="" textlink="">
      <xdr:nvSpPr>
        <xdr:cNvPr id="13" name="TextBox 12"/>
        <xdr:cNvSpPr txBox="1"/>
      </xdr:nvSpPr>
      <xdr:spPr>
        <a:xfrm>
          <a:off x="8320168" y="3462291"/>
          <a:ext cx="225587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2"/>
              </a:solidFill>
            </a:rPr>
            <a:t>Customers</a:t>
          </a:r>
          <a:r>
            <a:rPr lang="en-IN" sz="1100" baseline="0">
              <a:solidFill>
                <a:schemeClr val="bg2"/>
              </a:solidFill>
            </a:rPr>
            <a:t> by Company Categoories</a:t>
          </a:r>
          <a:endParaRPr lang="en-IN" sz="1100">
            <a:solidFill>
              <a:schemeClr val="bg2"/>
            </a:solidFill>
          </a:endParaRPr>
        </a:p>
      </xdr:txBody>
    </xdr:sp>
    <xdr:clientData/>
  </xdr:oneCellAnchor>
  <xdr:twoCellAnchor>
    <xdr:from>
      <xdr:col>17</xdr:col>
      <xdr:colOff>320307</xdr:colOff>
      <xdr:row>5</xdr:row>
      <xdr:rowOff>87941</xdr:rowOff>
    </xdr:from>
    <xdr:to>
      <xdr:col>21</xdr:col>
      <xdr:colOff>404232</xdr:colOff>
      <xdr:row>31</xdr:row>
      <xdr:rowOff>174941</xdr:rowOff>
    </xdr:to>
    <xdr:sp macro="" textlink="">
      <xdr:nvSpPr>
        <xdr:cNvPr id="14" name="Rectangle 13"/>
        <xdr:cNvSpPr/>
      </xdr:nvSpPr>
      <xdr:spPr>
        <a:xfrm>
          <a:off x="10643026" y="1040441"/>
          <a:ext cx="2512800" cy="5040000"/>
        </a:xfrm>
        <a:prstGeom prst="rect">
          <a:avLst/>
        </a:prstGeom>
        <a:solidFill>
          <a:schemeClr val="tx1">
            <a:alpha val="89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oneCellAnchor>
    <xdr:from>
      <xdr:col>17</xdr:col>
      <xdr:colOff>521521</xdr:colOff>
      <xdr:row>5</xdr:row>
      <xdr:rowOff>92873</xdr:rowOff>
    </xdr:from>
    <xdr:ext cx="536044" cy="264560"/>
    <xdr:sp macro="" textlink="">
      <xdr:nvSpPr>
        <xdr:cNvPr id="15" name="TextBox 14"/>
        <xdr:cNvSpPr txBox="1"/>
      </xdr:nvSpPr>
      <xdr:spPr>
        <a:xfrm>
          <a:off x="10844240" y="1045373"/>
          <a:ext cx="5360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2"/>
              </a:solidFill>
            </a:rPr>
            <a:t>Filters</a:t>
          </a:r>
        </a:p>
      </xdr:txBody>
    </xdr:sp>
    <xdr:clientData/>
  </xdr:oneCellAnchor>
  <xdr:twoCellAnchor editAs="oneCell">
    <xdr:from>
      <xdr:col>17</xdr:col>
      <xdr:colOff>386403</xdr:colOff>
      <xdr:row>5</xdr:row>
      <xdr:rowOff>136309</xdr:rowOff>
    </xdr:from>
    <xdr:to>
      <xdr:col>17</xdr:col>
      <xdr:colOff>566223</xdr:colOff>
      <xdr:row>6</xdr:row>
      <xdr:rowOff>125629</xdr:rowOff>
    </xdr:to>
    <xdr:pic>
      <xdr:nvPicPr>
        <xdr:cNvPr id="16" name="Picture 15"/>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harpenSoften amount="100000"/>
                  </a14:imgEffect>
                </a14:imgLayer>
              </a14:imgProps>
            </a:ext>
            <a:ext uri="{28A0092B-C50C-407E-A947-70E740481C1C}">
              <a14:useLocalDpi xmlns:a14="http://schemas.microsoft.com/office/drawing/2010/main" val="0"/>
            </a:ext>
          </a:extLst>
        </a:blip>
        <a:stretch>
          <a:fillRect/>
        </a:stretch>
      </xdr:blipFill>
      <xdr:spPr>
        <a:xfrm>
          <a:off x="10709122" y="1088809"/>
          <a:ext cx="179820" cy="179820"/>
        </a:xfrm>
        <a:prstGeom prst="rect">
          <a:avLst/>
        </a:prstGeom>
        <a:solidFill>
          <a:schemeClr val="tx1"/>
        </a:solidFill>
        <a:effectLst>
          <a:outerShdw blurRad="50800" dist="50800" dir="5400000" algn="ctr" rotWithShape="0">
            <a:srgbClr val="000000">
              <a:alpha val="0"/>
            </a:srgbClr>
          </a:outerShdw>
          <a:reflection stA="0" endPos="65000" dist="50800" dir="5400000" sy="-100000" algn="bl" rotWithShape="0"/>
        </a:effectLst>
      </xdr:spPr>
    </xdr:pic>
    <xdr:clientData/>
  </xdr:twoCellAnchor>
  <xdr:twoCellAnchor editAs="oneCell">
    <xdr:from>
      <xdr:col>5</xdr:col>
      <xdr:colOff>45345</xdr:colOff>
      <xdr:row>5</xdr:row>
      <xdr:rowOff>116798</xdr:rowOff>
    </xdr:from>
    <xdr:to>
      <xdr:col>5</xdr:col>
      <xdr:colOff>279748</xdr:colOff>
      <xdr:row>6</xdr:row>
      <xdr:rowOff>160701</xdr:rowOff>
    </xdr:to>
    <xdr:pic>
      <xdr:nvPicPr>
        <xdr:cNvPr id="17" name="Picture 1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81439" y="1069298"/>
          <a:ext cx="234403" cy="234403"/>
        </a:xfrm>
        <a:prstGeom prst="rect">
          <a:avLst/>
        </a:prstGeom>
        <a:solidFill>
          <a:schemeClr val="bg2">
            <a:alpha val="53000"/>
          </a:schemeClr>
        </a:solidFill>
        <a:ln>
          <a:solidFill>
            <a:schemeClr val="bg2">
              <a:alpha val="0"/>
            </a:schemeClr>
          </a:solidFill>
        </a:ln>
      </xdr:spPr>
    </xdr:pic>
    <xdr:clientData/>
  </xdr:twoCellAnchor>
  <xdr:twoCellAnchor editAs="oneCell">
    <xdr:from>
      <xdr:col>13</xdr:col>
      <xdr:colOff>282230</xdr:colOff>
      <xdr:row>18</xdr:row>
      <xdr:rowOff>56013</xdr:rowOff>
    </xdr:from>
    <xdr:to>
      <xdr:col>13</xdr:col>
      <xdr:colOff>495324</xdr:colOff>
      <xdr:row>19</xdr:row>
      <xdr:rowOff>78607</xdr:rowOff>
    </xdr:to>
    <xdr:pic>
      <xdr:nvPicPr>
        <xdr:cNvPr id="18" name="Picture 17"/>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76074" y="3485013"/>
          <a:ext cx="213094" cy="213094"/>
        </a:xfrm>
        <a:prstGeom prst="rect">
          <a:avLst/>
        </a:prstGeom>
        <a:solidFill>
          <a:schemeClr val="bg1">
            <a:alpha val="43000"/>
          </a:schemeClr>
        </a:solidFill>
      </xdr:spPr>
    </xdr:pic>
    <xdr:clientData/>
  </xdr:twoCellAnchor>
  <xdr:twoCellAnchor editAs="oneCell">
    <xdr:from>
      <xdr:col>9</xdr:col>
      <xdr:colOff>284116</xdr:colOff>
      <xdr:row>18</xdr:row>
      <xdr:rowOff>69802</xdr:rowOff>
    </xdr:from>
    <xdr:to>
      <xdr:col>9</xdr:col>
      <xdr:colOff>501698</xdr:colOff>
      <xdr:row>19</xdr:row>
      <xdr:rowOff>96884</xdr:rowOff>
    </xdr:to>
    <xdr:pic>
      <xdr:nvPicPr>
        <xdr:cNvPr id="19" name="Picture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749085" y="3498802"/>
          <a:ext cx="217582" cy="217582"/>
        </a:xfrm>
        <a:prstGeom prst="rect">
          <a:avLst/>
        </a:prstGeom>
        <a:solidFill>
          <a:schemeClr val="tx1">
            <a:alpha val="52000"/>
          </a:schemeClr>
        </a:solidFill>
      </xdr:spPr>
    </xdr:pic>
    <xdr:clientData/>
  </xdr:twoCellAnchor>
  <xdr:twoCellAnchor editAs="oneCell">
    <xdr:from>
      <xdr:col>5</xdr:col>
      <xdr:colOff>53474</xdr:colOff>
      <xdr:row>18</xdr:row>
      <xdr:rowOff>65175</xdr:rowOff>
    </xdr:from>
    <xdr:to>
      <xdr:col>5</xdr:col>
      <xdr:colOff>227561</xdr:colOff>
      <xdr:row>19</xdr:row>
      <xdr:rowOff>101545</xdr:rowOff>
    </xdr:to>
    <xdr:pic>
      <xdr:nvPicPr>
        <xdr:cNvPr id="20" name="Picture 19"/>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089568" y="3494175"/>
          <a:ext cx="174087" cy="226870"/>
        </a:xfrm>
        <a:prstGeom prst="rect">
          <a:avLst/>
        </a:prstGeom>
      </xdr:spPr>
    </xdr:pic>
    <xdr:clientData/>
  </xdr:twoCellAnchor>
  <xdr:twoCellAnchor>
    <xdr:from>
      <xdr:col>4</xdr:col>
      <xdr:colOff>557212</xdr:colOff>
      <xdr:row>6</xdr:row>
      <xdr:rowOff>178594</xdr:rowOff>
    </xdr:from>
    <xdr:to>
      <xdr:col>17</xdr:col>
      <xdr:colOff>297656</xdr:colOff>
      <xdr:row>17</xdr:row>
      <xdr:rowOff>178594</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500063</xdr:colOff>
      <xdr:row>18</xdr:row>
      <xdr:rowOff>166688</xdr:rowOff>
    </xdr:from>
    <xdr:to>
      <xdr:col>9</xdr:col>
      <xdr:colOff>95250</xdr:colOff>
      <xdr:row>32</xdr:row>
      <xdr:rowOff>11906</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71437</xdr:colOff>
      <xdr:row>16</xdr:row>
      <xdr:rowOff>47626</xdr:rowOff>
    </xdr:from>
    <xdr:to>
      <xdr:col>13</xdr:col>
      <xdr:colOff>107156</xdr:colOff>
      <xdr:row>31</xdr:row>
      <xdr:rowOff>166688</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36987</xdr:colOff>
      <xdr:row>17</xdr:row>
      <xdr:rowOff>23812</xdr:rowOff>
    </xdr:from>
    <xdr:to>
      <xdr:col>17</xdr:col>
      <xdr:colOff>297655</xdr:colOff>
      <xdr:row>32</xdr:row>
      <xdr:rowOff>190499</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17</xdr:col>
      <xdr:colOff>445291</xdr:colOff>
      <xdr:row>10</xdr:row>
      <xdr:rowOff>128587</xdr:rowOff>
    </xdr:from>
    <xdr:to>
      <xdr:col>21</xdr:col>
      <xdr:colOff>320416</xdr:colOff>
      <xdr:row>23</xdr:row>
      <xdr:rowOff>119062</xdr:rowOff>
    </xdr:to>
    <mc:AlternateContent xmlns:mc="http://schemas.openxmlformats.org/markup-compatibility/2006">
      <mc:Choice xmlns:a14="http://schemas.microsoft.com/office/drawing/2010/main" Requires="a14">
        <xdr:graphicFrame macro="">
          <xdr:nvGraphicFramePr>
            <xdr:cNvPr id="27"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0768010" y="2033587"/>
              <a:ext cx="23040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445291</xdr:colOff>
      <xdr:row>23</xdr:row>
      <xdr:rowOff>140488</xdr:rowOff>
    </xdr:from>
    <xdr:to>
      <xdr:col>21</xdr:col>
      <xdr:colOff>320416</xdr:colOff>
      <xdr:row>31</xdr:row>
      <xdr:rowOff>130969</xdr:rowOff>
    </xdr:to>
    <mc:AlternateContent xmlns:mc="http://schemas.openxmlformats.org/markup-compatibility/2006">
      <mc:Choice xmlns:a14="http://schemas.microsoft.com/office/drawing/2010/main" Requires="a14">
        <xdr:graphicFrame macro="">
          <xdr:nvGraphicFramePr>
            <xdr:cNvPr id="28" name="Residence Type"/>
            <xdr:cNvGraphicFramePr/>
          </xdr:nvGraphicFramePr>
          <xdr:xfrm>
            <a:off x="0" y="0"/>
            <a:ext cx="0" cy="0"/>
          </xdr:xfrm>
          <a:graphic>
            <a:graphicData uri="http://schemas.microsoft.com/office/drawing/2010/slicer">
              <sle:slicer xmlns:sle="http://schemas.microsoft.com/office/drawing/2010/slicer" name="Residence Type"/>
            </a:graphicData>
          </a:graphic>
        </xdr:graphicFrame>
      </mc:Choice>
      <mc:Fallback>
        <xdr:sp macro="" textlink="">
          <xdr:nvSpPr>
            <xdr:cNvPr id="0" name=""/>
            <xdr:cNvSpPr>
              <a:spLocks noTextEdit="1"/>
            </xdr:cNvSpPr>
          </xdr:nvSpPr>
          <xdr:spPr>
            <a:xfrm>
              <a:off x="10768010" y="4521988"/>
              <a:ext cx="2304000" cy="1514481"/>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439124</xdr:colOff>
      <xdr:row>7</xdr:row>
      <xdr:rowOff>5303</xdr:rowOff>
    </xdr:from>
    <xdr:to>
      <xdr:col>21</xdr:col>
      <xdr:colOff>314249</xdr:colOff>
      <xdr:row>10</xdr:row>
      <xdr:rowOff>63751</xdr:rowOff>
    </xdr:to>
    <mc:AlternateContent xmlns:mc="http://schemas.openxmlformats.org/markup-compatibility/2006">
      <mc:Choice xmlns:a14="http://schemas.microsoft.com/office/drawing/2010/main" Requires="a14">
        <xdr:graphicFrame macro="">
          <xdr:nvGraphicFramePr>
            <xdr:cNvPr id="26" name="Date Year wise"/>
            <xdr:cNvGraphicFramePr>
              <a:graphicFrameLocks/>
            </xdr:cNvGraphicFramePr>
          </xdr:nvGraphicFramePr>
          <xdr:xfrm>
            <a:off x="0" y="0"/>
            <a:ext cx="0" cy="0"/>
          </xdr:xfrm>
          <a:graphic>
            <a:graphicData uri="http://schemas.microsoft.com/office/drawing/2010/slicer">
              <sle:slicer xmlns:sle="http://schemas.microsoft.com/office/drawing/2010/slicer" name="Date Year wise"/>
            </a:graphicData>
          </a:graphic>
        </xdr:graphicFrame>
      </mc:Choice>
      <mc:Fallback>
        <xdr:sp macro="" textlink="">
          <xdr:nvSpPr>
            <xdr:cNvPr id="0" name=""/>
            <xdr:cNvSpPr>
              <a:spLocks noTextEdit="1"/>
            </xdr:cNvSpPr>
          </xdr:nvSpPr>
          <xdr:spPr>
            <a:xfrm>
              <a:off x="10761843" y="1338803"/>
              <a:ext cx="2304000" cy="629948"/>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581024</xdr:colOff>
      <xdr:row>12</xdr:row>
      <xdr:rowOff>85724</xdr:rowOff>
    </xdr:from>
    <xdr:to>
      <xdr:col>15</xdr:col>
      <xdr:colOff>361949</xdr:colOff>
      <xdr:row>29</xdr:row>
      <xdr:rowOff>114299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257174</xdr:colOff>
      <xdr:row>32</xdr:row>
      <xdr:rowOff>0</xdr:rowOff>
    </xdr:from>
    <xdr:to>
      <xdr:col>15</xdr:col>
      <xdr:colOff>533399</xdr:colOff>
      <xdr:row>49</xdr:row>
      <xdr:rowOff>133350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57150</xdr:colOff>
      <xdr:row>51</xdr:row>
      <xdr:rowOff>0</xdr:rowOff>
    </xdr:from>
    <xdr:to>
      <xdr:col>15</xdr:col>
      <xdr:colOff>342899</xdr:colOff>
      <xdr:row>68</xdr:row>
      <xdr:rowOff>9525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514349</xdr:colOff>
      <xdr:row>4</xdr:row>
      <xdr:rowOff>152400</xdr:rowOff>
    </xdr:from>
    <xdr:to>
      <xdr:col>15</xdr:col>
      <xdr:colOff>314324</xdr:colOff>
      <xdr:row>22</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ismail - [2010]" refreshedDate="43436.80200625" createdVersion="4" refreshedVersion="4" minRefreshableVersion="3" recordCount="324">
  <cacheSource type="worksheet">
    <worksheetSource ref="A1:Z325" sheet="customer_application_data"/>
  </cacheSource>
  <cacheFields count="26">
    <cacheField name="CustomerID" numFmtId="0">
      <sharedItems containsSemiMixedTypes="0" containsString="0" containsNumber="1" containsInteger="1" minValue="878" maxValue="820252"/>
    </cacheField>
    <cacheField name="Application Date" numFmtId="164">
      <sharedItems containsSemiMixedTypes="0" containsNonDate="0" containsDate="1" containsString="0" minDate="2016-02-01T13:31:25" maxDate="2018-04-05T18:49:18"/>
    </cacheField>
    <cacheField name="AssessmentID" numFmtId="0">
      <sharedItems containsSemiMixedTypes="0" containsString="0" containsNumber="1" containsInteger="1" minValue="3" maxValue="16777"/>
    </cacheField>
    <cacheField name="Assessment Date" numFmtId="0">
      <sharedItems containsSemiMixedTypes="0" containsNonDate="0" containsDate="1" containsString="0" minDate="2016-10-29T00:00:00" maxDate="2018-04-12T00:00:00"/>
    </cacheField>
    <cacheField name="Date Year wise" numFmtId="164">
      <sharedItems count="3">
        <s v="2017"/>
        <s v="2018"/>
        <s v="2016"/>
      </sharedItems>
    </cacheField>
    <cacheField name="Assessment Status" numFmtId="0">
      <sharedItems/>
    </cacheField>
    <cacheField name="DOB" numFmtId="14">
      <sharedItems containsSemiMixedTypes="0" containsNonDate="0" containsDate="1" containsString="0" minDate="1962-01-01T00:00:00" maxDate="1995-08-28T00:00:00"/>
    </cacheField>
    <cacheField name="Age" numFmtId="1">
      <sharedItems containsSemiMixedTypes="0" containsString="0" containsNumber="1" minValue="23.282191780821918" maxValue="56.956164383561642"/>
    </cacheField>
    <cacheField name="City" numFmtId="0">
      <sharedItems count="17">
        <s v="Bangalore"/>
        <s v="Thane"/>
        <s v="Mumbai"/>
        <s v="Ghaziabad"/>
        <s v="Pune"/>
        <s v="Hyderabad"/>
        <s v="Delhi"/>
        <s v="New Delhi"/>
        <s v="Gurgaon"/>
        <s v="Chennai"/>
        <s v="Greater Noida"/>
        <s v="Noida"/>
        <s v="Navi Mumbai"/>
        <s v="Faridabad"/>
        <s v="Gautam Buddha Nagar"/>
        <s v="Solapur"/>
        <s v="Palghar"/>
      </sharedItems>
    </cacheField>
    <cacheField name="Pincode" numFmtId="0">
      <sharedItems containsSemiMixedTypes="0" containsString="0" containsNumber="1" containsInteger="1" minValue="110007" maxValue="835222"/>
    </cacheField>
    <cacheField name="Address" numFmtId="0">
      <sharedItems/>
    </cacheField>
    <cacheField name="Residence Type" numFmtId="0">
      <sharedItems count="4">
        <s v="owned by parents"/>
        <s v="rented - with family"/>
        <s v="owned by self/spouse"/>
        <s v="bachelor accommodation"/>
      </sharedItems>
    </cacheField>
    <cacheField name="Residence since" numFmtId="0">
      <sharedItems containsSemiMixedTypes="0" containsString="0" containsNumber="1" containsInteger="1" minValue="0" maxValue="540"/>
    </cacheField>
    <cacheField name="Occupation" numFmtId="0">
      <sharedItems count="2">
        <s v="Salaried"/>
        <s v="Self Employed"/>
      </sharedItems>
    </cacheField>
    <cacheField name="Company Name" numFmtId="0">
      <sharedItems/>
    </cacheField>
    <cacheField name="Company Category" numFmtId="0">
      <sharedItems count="5">
        <s v="A"/>
        <s v="C"/>
        <s v="Unlisted"/>
        <s v="B"/>
        <s v="Self Employed"/>
      </sharedItems>
    </cacheField>
    <cacheField name="Current Expereince" numFmtId="0">
      <sharedItems containsSemiMixedTypes="0" containsString="0" containsNumber="1" containsInteger="1" minValue="0" maxValue="24"/>
    </cacheField>
    <cacheField name="Total Experience" numFmtId="0">
      <sharedItems containsSemiMixedTypes="0" containsString="0" containsNumber="1" containsInteger="1" minValue="1" maxValue="35"/>
    </cacheField>
    <cacheField name="Avg Salary Last 6 Months" numFmtId="0">
      <sharedItems containsSemiMixedTypes="0" containsString="0" containsNumber="1" minValue="22870" maxValue="602570"/>
    </cacheField>
    <cacheField name="Avg balance 3 days after salary credit Last 6 Months" numFmtId="0">
      <sharedItems containsString="0" containsBlank="1" containsNumber="1" minValue="0" maxValue="275331.11"/>
    </cacheField>
    <cacheField name="Avg balance 5 days after salary credit Last 6 Months" numFmtId="0">
      <sharedItems containsString="0" containsBlank="1" containsNumber="1" minValue="0" maxValue="232846.64"/>
    </cacheField>
    <cacheField name="Avg balance 10 days after salary credit Last 6 Months" numFmtId="0">
      <sharedItems containsString="0" containsBlank="1" containsNumber="1" minValue="0" maxValue="1706313"/>
    </cacheField>
    <cacheField name="Loan Amount" numFmtId="0">
      <sharedItems containsMixedTypes="1" containsNumber="1" minValue="27524" maxValue="400000"/>
    </cacheField>
    <cacheField name="Loan Status" numFmtId="0">
      <sharedItems/>
    </cacheField>
    <cacheField name="Days Past Due" numFmtId="0">
      <sharedItems containsSemiMixedTypes="0" containsString="0" containsNumber="1" containsInteger="1" minValue="0" maxValue="330"/>
    </cacheField>
    <cacheField name="Good/Bad" numFmtId="0">
      <sharedItems count="2">
        <s v="Good"/>
        <s v="Bad"/>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24">
  <r>
    <n v="33630"/>
    <d v="2017-12-28T13:26:57"/>
    <n v="5247"/>
    <d v="2017-12-28T13:30:20"/>
    <x v="0"/>
    <s v="Approved"/>
    <d v="1981-09-01T00:00:00"/>
    <n v="37.276712328767125"/>
    <x v="0"/>
    <n v="560037"/>
    <s v="271/2A, 1st Main, Basavanagar, Near Mother terasa Convent,"/>
    <x v="0"/>
    <n v="432"/>
    <x v="0"/>
    <s v="IBM India"/>
    <x v="0"/>
    <n v="12"/>
    <n v="22"/>
    <n v="43007"/>
    <n v="36592"/>
    <n v="2882"/>
    <n v="12567"/>
    <n v="120089.45"/>
    <s v="Live"/>
    <n v="0"/>
    <x v="0"/>
  </r>
  <r>
    <n v="634920"/>
    <d v="2017-08-31T15:17:40"/>
    <n v="13512"/>
    <d v="2017-10-03T00:00:00"/>
    <x v="0"/>
    <s v="Approved"/>
    <d v="1981-07-18T00:00:00"/>
    <n v="37.4"/>
    <x v="1"/>
    <n v="400606"/>
    <s v="Rameshwar Neelkanth Heights, B-203, ,2nd Floor, Shivaji Nagar, ,,"/>
    <x v="1"/>
    <n v="36"/>
    <x v="0"/>
    <s v="IPSOS RESARCH"/>
    <x v="1"/>
    <n v="3"/>
    <n v="18"/>
    <n v="80262.666666666701"/>
    <n v="85429.9"/>
    <n v="59751.040000000001"/>
    <n v="49657.19"/>
    <n v="63158"/>
    <s v="Live"/>
    <n v="0"/>
    <x v="0"/>
  </r>
  <r>
    <n v="614049"/>
    <d v="2017-12-12T12:24:56"/>
    <n v="4311"/>
    <d v="2017-12-12T12:32:26"/>
    <x v="0"/>
    <s v="Approved"/>
    <d v="1980-08-16T00:00:00"/>
    <n v="38.320547945205476"/>
    <x v="2"/>
    <n v="400072"/>
    <s v="C/502 Leo Housing Complex Off Saki Vihar Road, tunga village, opp L7 T gate no.7, Powai Mumbai"/>
    <x v="1"/>
    <n v="6"/>
    <x v="0"/>
    <s v="INTEGREON MANAGED SOLUTIONS (INDIA) PVT LTD"/>
    <x v="0"/>
    <n v="3"/>
    <n v="13"/>
    <n v="100616"/>
    <n v="174908"/>
    <n v="169793"/>
    <n v="224566"/>
    <n v="113621.48"/>
    <s v="Live"/>
    <n v="0"/>
    <x v="0"/>
  </r>
  <r>
    <n v="553513"/>
    <d v="2017-08-01T19:18:52"/>
    <n v="7459"/>
    <d v="2017-10-26T00:00:00"/>
    <x v="0"/>
    <s v="Approved"/>
    <d v="1978-10-23T00:00:00"/>
    <n v="40.136986301369866"/>
    <x v="3"/>
    <n v="201301"/>
    <s v="602 Tower A2 Supertech Eco Vill 3 ,Near Ek Murti Chouraha Sector 16 B,,"/>
    <x v="2"/>
    <n v="12"/>
    <x v="0"/>
    <s v="MAX LIFE INSURANCE COMPANY LTD"/>
    <x v="0"/>
    <n v="10"/>
    <n v="15"/>
    <n v="77081.7"/>
    <n v="62014.29"/>
    <n v="35780.57"/>
    <n v="20354.5"/>
    <n v="244101"/>
    <s v="Live"/>
    <n v="0"/>
    <x v="0"/>
  </r>
  <r>
    <n v="508580"/>
    <d v="2017-05-12T11:48:26"/>
    <n v="7448"/>
    <d v="2017-10-03T00:00:00"/>
    <x v="0"/>
    <s v="Approved"/>
    <d v="1983-10-02T00:00:00"/>
    <n v="35.19178082191781"/>
    <x v="0"/>
    <n v="560102"/>
    <s v="575 ground floor,19th cross,23rd B main road,,HSR layout sector-2,Bangalore south,,,"/>
    <x v="1"/>
    <n v="96"/>
    <x v="0"/>
    <s v="KENSIUM LEGAL"/>
    <x v="0"/>
    <n v="5"/>
    <n v="14"/>
    <n v="96515"/>
    <n v="21299.24"/>
    <n v="2598.73"/>
    <n v="263.93"/>
    <n v="300000"/>
    <s v="Live"/>
    <n v="0"/>
    <x v="0"/>
  </r>
  <r>
    <n v="386086"/>
    <d v="2017-05-11T12:07:55"/>
    <n v="11366"/>
    <d v="2017-08-25T00:00:00"/>
    <x v="0"/>
    <s v="Approved"/>
    <d v="1962-01-01T00:00:00"/>
    <n v="56.956164383561642"/>
    <x v="4"/>
    <n v="411013"/>
    <s v="Near Seasons Mall, 1802 E - Wing, ,Panchashil Realty, Kharadi Bypass Rd,,,"/>
    <x v="1"/>
    <n v="48"/>
    <x v="0"/>
    <s v="ITC LTD"/>
    <x v="0"/>
    <n v="6"/>
    <n v="35"/>
    <n v="86069.666666666701"/>
    <n v="23478.99"/>
    <n v="22469.66"/>
    <n v="6996.68"/>
    <n v="150000"/>
    <s v="Live"/>
    <n v="0"/>
    <x v="0"/>
  </r>
  <r>
    <n v="59476"/>
    <d v="2017-12-29T16:15:34"/>
    <n v="5478"/>
    <d v="2018-01-02T16:09:33"/>
    <x v="1"/>
    <s v="Approved"/>
    <d v="1984-01-27T00:00:00"/>
    <n v="34.871232876712327"/>
    <x v="1"/>
    <n v="401303"/>
    <s v="B/103, Gokul Annexe Gokul township Agarwal Garden 2, Phase 2 virar west"/>
    <x v="0"/>
    <n v="144"/>
    <x v="0"/>
    <s v="Volkswagen India"/>
    <x v="0"/>
    <n v="7"/>
    <n v="14"/>
    <n v="114045"/>
    <n v="53257"/>
    <n v="50656"/>
    <n v="38962"/>
    <n v="304162.77"/>
    <s v="Live"/>
    <n v="0"/>
    <x v="0"/>
  </r>
  <r>
    <n v="659010"/>
    <d v="2017-09-28T15:21:34"/>
    <n v="16777"/>
    <d v="2017-10-23T10:39:48"/>
    <x v="0"/>
    <s v="Approved"/>
    <d v="1985-08-15T00:00:00"/>
    <n v="33.320547945205476"/>
    <x v="5"/>
    <n v="500010"/>
    <s v="510 sai srinivasam retreat col"/>
    <x v="1"/>
    <n v="144"/>
    <x v="0"/>
    <s v="nga human resources"/>
    <x v="2"/>
    <n v="1"/>
    <n v="12"/>
    <n v="112143"/>
    <n v="9811"/>
    <n v="1770"/>
    <n v="760"/>
    <n v="225231"/>
    <s v="Live"/>
    <n v="0"/>
    <x v="0"/>
  </r>
  <r>
    <n v="659010"/>
    <d v="2018-03-08T15:37:26"/>
    <n v="527"/>
    <d v="2018-04-11T00:00:00"/>
    <x v="1"/>
    <s v="Approved"/>
    <d v="1985-08-15T00:00:00"/>
    <n v="33.320547945205476"/>
    <x v="5"/>
    <n v="500010"/>
    <s v="510 sai srinivasam retreat col"/>
    <x v="1"/>
    <n v="144"/>
    <x v="0"/>
    <s v="nga human resources"/>
    <x v="2"/>
    <n v="1"/>
    <n v="12"/>
    <n v="69042"/>
    <n v="32560"/>
    <n v="11039"/>
    <n v="5610"/>
    <n v="225231"/>
    <s v="Live"/>
    <n v="0"/>
    <x v="0"/>
  </r>
  <r>
    <n v="622619"/>
    <d v="2017-08-17T01:53:10"/>
    <n v="16776"/>
    <d v="2017-09-19T00:00:00"/>
    <x v="0"/>
    <s v="Approved"/>
    <d v="1987-03-29T00:00:00"/>
    <n v="31.701369863013699"/>
    <x v="2"/>
    <n v="401107"/>
    <s v="L3/302, New Mhada complex, shanti garden Mira road east."/>
    <x v="1"/>
    <n v="12"/>
    <x v="0"/>
    <s v="LAKEWWOD MALLS PVT LTD"/>
    <x v="2"/>
    <n v="1"/>
    <n v="7"/>
    <n v="31182"/>
    <n v="13815.23"/>
    <n v="4482.34"/>
    <n v="3245.13"/>
    <n v="150000"/>
    <s v="Live"/>
    <n v="0"/>
    <x v="0"/>
  </r>
  <r>
    <n v="622619"/>
    <d v="2018-02-05T13:20:06"/>
    <n v="8528"/>
    <d v="2018-03-20T13:20:06"/>
    <x v="1"/>
    <s v="Approved"/>
    <d v="1987-03-29T00:00:00"/>
    <n v="31.701369863013699"/>
    <x v="2"/>
    <n v="401107"/>
    <s v="L3/302, New Mhada complex, shanti garden Mira road east."/>
    <x v="1"/>
    <n v="12"/>
    <x v="0"/>
    <s v="LAKEWWOD MALLS PVT LTD"/>
    <x v="2"/>
    <n v="1"/>
    <n v="7"/>
    <n v="35770"/>
    <n v="8725"/>
    <n v="5181"/>
    <n v="1158"/>
    <n v="150000"/>
    <s v="Live"/>
    <n v="0"/>
    <x v="0"/>
  </r>
  <r>
    <n v="597583"/>
    <d v="2017-07-25T14:42:29"/>
    <n v="16774"/>
    <d v="2017-09-12T00:00:00"/>
    <x v="0"/>
    <s v="Approved"/>
    <d v="1982-04-11T00:00:00"/>
    <n v="36.668493150684931"/>
    <x v="0"/>
    <n v="560066"/>
    <s v="No2, 1st Floor BMK Complex IMMDAHALLI Main Road"/>
    <x v="1"/>
    <n v="55"/>
    <x v="0"/>
    <s v="ICT SERVICE MANAGEMENT SOLUTIONS"/>
    <x v="2"/>
    <n v="1"/>
    <n v="16"/>
    <n v="72425"/>
    <n v="2973.38"/>
    <n v="423.33"/>
    <n v="3048.13"/>
    <n v="180000"/>
    <s v="Live"/>
    <n v="0"/>
    <x v="0"/>
  </r>
  <r>
    <n v="597583"/>
    <d v="2018-03-27T11:58:08"/>
    <n v="13473"/>
    <d v="2018-03-27T11:58:08"/>
    <x v="1"/>
    <s v="Approved"/>
    <d v="1982-04-11T00:00:00"/>
    <n v="36.668493150684931"/>
    <x v="0"/>
    <n v="560066"/>
    <s v="No2, 1st Floor BMK Complex IMMDAHALLI Main Road"/>
    <x v="1"/>
    <n v="63"/>
    <x v="0"/>
    <s v="ICT SERVICE MANAGEMENT SOLUTIONS"/>
    <x v="2"/>
    <n v="1"/>
    <n v="16"/>
    <n v="70462"/>
    <n v="2973.38"/>
    <n v="345.19"/>
    <n v="1144.76"/>
    <n v="180000"/>
    <s v="Live"/>
    <n v="0"/>
    <x v="0"/>
  </r>
  <r>
    <n v="390079"/>
    <d v="2018-03-10T12:58:44"/>
    <n v="3759"/>
    <d v="2018-03-10T12:58:44"/>
    <x v="1"/>
    <s v="Approved"/>
    <d v="1980-01-24T00:00:00"/>
    <n v="38.88219178082192"/>
    <x v="2"/>
    <n v="400089"/>
    <s v="711/C 85 Tilak nagar, Chembur"/>
    <x v="1"/>
    <n v="60"/>
    <x v="0"/>
    <s v="Sterling Information Resources India PVT LTD"/>
    <x v="1"/>
    <n v="3"/>
    <n v="10"/>
    <n v="42530"/>
    <n v="32384"/>
    <n v="27412"/>
    <n v="10981"/>
    <n v="185000"/>
    <s v="Live"/>
    <n v="0"/>
    <x v="0"/>
  </r>
  <r>
    <n v="165410"/>
    <d v="2016-12-16T10:05:32"/>
    <n v="16773"/>
    <d v="2017-01-04T00:00:00"/>
    <x v="0"/>
    <s v="Approved"/>
    <d v="1987-06-22T00:00:00"/>
    <n v="31.468493150684932"/>
    <x v="0"/>
    <n v="560040"/>
    <s v="43A 9TH MAIN 4TH CROSS VIJAYANAGAR 2ND STAGE HAMPINAGAR"/>
    <x v="1"/>
    <n v="12"/>
    <x v="0"/>
    <s v="MPP TECHNOLOGIES PVT PT"/>
    <x v="1"/>
    <n v="2"/>
    <n v="10"/>
    <n v="38125"/>
    <n v="18426.47"/>
    <n v="3902.08"/>
    <n v="1106.6400000000001"/>
    <n v="125000"/>
    <s v="Live"/>
    <n v="0"/>
    <x v="0"/>
  </r>
  <r>
    <n v="43147"/>
    <d v="2017-05-05T08:43:39"/>
    <n v="16775"/>
    <d v="2017-09-13T00:00:00"/>
    <x v="0"/>
    <s v="Approved"/>
    <d v="1983-11-06T00:00:00"/>
    <n v="35.095890410958901"/>
    <x v="2"/>
    <n v="421201"/>
    <s v="B 403 Rajkalp Complex Sunil Nagar, Dombivli East"/>
    <x v="1"/>
    <n v="24"/>
    <x v="0"/>
    <s v="L &amp; T"/>
    <x v="0"/>
    <n v="2"/>
    <n v="13"/>
    <n v="84815"/>
    <n v="27480.33"/>
    <n v="4063.2"/>
    <n v="58806.17"/>
    <n v="300000"/>
    <s v="Live"/>
    <n v="0"/>
    <x v="0"/>
  </r>
  <r>
    <n v="43147"/>
    <d v="2018-04-05T18:49:18"/>
    <n v="13971"/>
    <d v="2018-04-06T18:49:18"/>
    <x v="1"/>
    <s v="Approved"/>
    <d v="1983-11-06T00:00:00"/>
    <n v="35.095890410958901"/>
    <x v="2"/>
    <n v="421201"/>
    <s v="B 403 Rajkalp Complex Sunil Nagar, Dombivli East"/>
    <x v="1"/>
    <n v="36"/>
    <x v="0"/>
    <s v="L &amp; T"/>
    <x v="0"/>
    <n v="3"/>
    <n v="15"/>
    <n v="84341"/>
    <n v="31421"/>
    <n v="22728"/>
    <n v="2267"/>
    <n v="300000"/>
    <s v="Live"/>
    <n v="0"/>
    <x v="0"/>
  </r>
  <r>
    <n v="820252"/>
    <d v="2018-03-21T16:02:22"/>
    <n v="13059"/>
    <d v="2018-03-21T16:21:13"/>
    <x v="1"/>
    <s v="Approved"/>
    <d v="1983-06-18T00:00:00"/>
    <n v="35.482191780821921"/>
    <x v="2"/>
    <n v="401107"/>
    <s v="B301 Orchid Gaurav valley"/>
    <x v="1"/>
    <n v="24"/>
    <x v="0"/>
    <s v="SITEL INDIA LIMITED"/>
    <x v="0"/>
    <n v="1"/>
    <n v="12"/>
    <n v="43014"/>
    <n v="11169"/>
    <n v="7162"/>
    <n v="1794"/>
    <n v="128370.48"/>
    <s v="Live"/>
    <n v="0"/>
    <x v="0"/>
  </r>
  <r>
    <n v="816975"/>
    <d v="2018-03-17T16:45:07"/>
    <n v="12750"/>
    <d v="2018-03-27T16:52:17"/>
    <x v="1"/>
    <s v="Approved"/>
    <d v="1991-04-13T00:00:00"/>
    <n v="27.657534246575342"/>
    <x v="6"/>
    <n v="110028"/>
    <s v="AS 429A 4th floor Nariana Nariana Village"/>
    <x v="1"/>
    <n v="24"/>
    <x v="0"/>
    <s v="Personiv"/>
    <x v="2"/>
    <n v="2"/>
    <n v="6"/>
    <n v="34544"/>
    <n v="11707"/>
    <n v="5163"/>
    <n v="11762"/>
    <n v="268000"/>
    <s v="Live"/>
    <n v="0"/>
    <x v="0"/>
  </r>
  <r>
    <n v="812233"/>
    <d v="2018-03-12T16:47:34"/>
    <n v="12183"/>
    <d v="2018-03-12T17:00:00"/>
    <x v="1"/>
    <s v="Approved"/>
    <d v="1991-01-12T00:00:00"/>
    <n v="27.906849315068492"/>
    <x v="2"/>
    <n v="400095"/>
    <s v="1A, 407, , New Mahada, Malad west. Samarth krupa building malad"/>
    <x v="3"/>
    <n v="12"/>
    <x v="0"/>
    <s v="Enliten IT India"/>
    <x v="2"/>
    <n v="3"/>
    <n v="4"/>
    <n v="22870"/>
    <n v="13340"/>
    <n v="10691"/>
    <n v="9346"/>
    <n v="100000"/>
    <s v="Live"/>
    <n v="0"/>
    <x v="0"/>
  </r>
  <r>
    <n v="811515"/>
    <d v="2018-03-10T23:06:24"/>
    <n v="12063"/>
    <d v="2018-03-10T23:12:04"/>
    <x v="1"/>
    <s v="Approved"/>
    <d v="1981-12-02T00:00:00"/>
    <n v="37.024657534246572"/>
    <x v="7"/>
    <n v="201301"/>
    <s v="F-131 sector27 noida F-131 sector27 noida Sector 27"/>
    <x v="0"/>
    <n v="408"/>
    <x v="0"/>
    <s v="Pacific bpo pvt ltd"/>
    <x v="1"/>
    <n v="8"/>
    <n v="16"/>
    <n v="36241"/>
    <n v="19574"/>
    <n v="12237"/>
    <n v="12871"/>
    <n v="101803.01"/>
    <s v="Live"/>
    <n v="0"/>
    <x v="0"/>
  </r>
  <r>
    <n v="810493"/>
    <d v="2018-03-09T12:26:08"/>
    <n v="11968"/>
    <d v="2018-03-09T15:44:01"/>
    <x v="1"/>
    <s v="Approved"/>
    <d v="1989-08-03T00:00:00"/>
    <n v="29.350684931506848"/>
    <x v="0"/>
    <n v="560068"/>
    <s v="Roshni building Mico layout 11 the main Begur"/>
    <x v="3"/>
    <n v="12"/>
    <x v="0"/>
    <s v="Bluechip computer consultant Pvt ltd"/>
    <x v="1"/>
    <n v="4"/>
    <n v="8"/>
    <n v="37253"/>
    <n v="4020"/>
    <n v="3420"/>
    <n v="1708"/>
    <n v="53953.15"/>
    <s v="Live"/>
    <n v="0"/>
    <x v="0"/>
  </r>
  <r>
    <n v="809687"/>
    <d v="2018-03-08T10:21:40"/>
    <n v="11782"/>
    <d v="2018-04-11T10:27:24"/>
    <x v="1"/>
    <s v="Approved"/>
    <d v="1991-09-09T00:00:00"/>
    <n v="27.24931506849315"/>
    <x v="4"/>
    <n v="411045"/>
    <s v="Flat#C02 Atharava residency Baner Gaon"/>
    <x v="3"/>
    <n v="24"/>
    <x v="0"/>
    <s v="Crif solutions pvt ltd"/>
    <x v="2"/>
    <n v="3"/>
    <n v="3"/>
    <n v="30077"/>
    <n v="14838"/>
    <n v="16126"/>
    <n v="11164"/>
    <n v="150000"/>
    <s v="Live"/>
    <n v="0"/>
    <x v="0"/>
  </r>
  <r>
    <n v="805544"/>
    <d v="2018-03-01T14:51:54"/>
    <n v="11361"/>
    <d v="2018-03-01T15:19:44"/>
    <x v="1"/>
    <s v="Approved"/>
    <d v="1985-07-31T00:00:00"/>
    <n v="33.361643835616441"/>
    <x v="0"/>
    <n v="560078"/>
    <s v="NO 35 3rd floor 2ND CROSS BK CIRCLE JP NAGAR 8TH PASE J P Nagar"/>
    <x v="1"/>
    <n v="2"/>
    <x v="0"/>
    <s v="INDITRADE CAPITAL LTD"/>
    <x v="2"/>
    <n v="2"/>
    <n v="9"/>
    <n v="63619"/>
    <n v="38915"/>
    <n v="68813"/>
    <n v="37909"/>
    <n v="397695.74"/>
    <s v="Live"/>
    <n v="0"/>
    <x v="0"/>
  </r>
  <r>
    <n v="801542"/>
    <d v="2018-02-24T15:55:03"/>
    <n v="10944"/>
    <d v="2018-02-24T18:03:04"/>
    <x v="1"/>
    <s v="Approved"/>
    <d v="1980-11-28T00:00:00"/>
    <n v="38.035616438356165"/>
    <x v="4"/>
    <n v="411043"/>
    <s v="47 Manik Dhankawadi"/>
    <x v="0"/>
    <n v="276"/>
    <x v="0"/>
    <s v="Allstate solutions pvt ltd"/>
    <x v="1"/>
    <n v="1"/>
    <n v="15"/>
    <n v="67648"/>
    <n v="47231"/>
    <n v="29081"/>
    <n v="23548"/>
    <n v="201914.71"/>
    <s v="Live"/>
    <n v="0"/>
    <x v="0"/>
  </r>
  <r>
    <n v="801146"/>
    <d v="2018-02-24T10:54:42"/>
    <n v="10815"/>
    <d v="2018-02-24T11:00:59"/>
    <x v="1"/>
    <s v="Approved"/>
    <d v="1978-01-17T00:00:00"/>
    <n v="40.901369863013699"/>
    <x v="0"/>
    <n v="560102"/>
    <s v="389, 25th B Main, Door No 4 HSR Layout Sector 2"/>
    <x v="1"/>
    <n v="36"/>
    <x v="0"/>
    <s v="Dell R&amp;D"/>
    <x v="0"/>
    <n v="12"/>
    <n v="15"/>
    <n v="144210"/>
    <n v="269891"/>
    <n v="212771"/>
    <n v="200618"/>
    <n v="251237.5"/>
    <s v="Live"/>
    <n v="0"/>
    <x v="0"/>
  </r>
  <r>
    <n v="800846"/>
    <d v="2018-02-23T15:14:31"/>
    <n v="10924"/>
    <d v="2018-02-24T16:48:29"/>
    <x v="1"/>
    <s v="Approved"/>
    <d v="1973-12-03T00:00:00"/>
    <n v="45.027397260273972"/>
    <x v="6"/>
    <n v="110087"/>
    <s v="64 Defence Apartment Inder Enclave Rohtak Road"/>
    <x v="1"/>
    <n v="24"/>
    <x v="0"/>
    <s v="eau bathing solutions pvt ltd"/>
    <x v="2"/>
    <n v="5"/>
    <n v="15"/>
    <n v="77167"/>
    <n v="95501"/>
    <n v="79278"/>
    <n v="73055"/>
    <n v="101961.16"/>
    <s v="Live"/>
    <n v="0"/>
    <x v="0"/>
  </r>
  <r>
    <n v="800247"/>
    <d v="2018-02-26T15:42:59"/>
    <n v="11121"/>
    <d v="2018-02-26T15:52:57"/>
    <x v="1"/>
    <s v="Approved"/>
    <d v="1976-01-29T00:00:00"/>
    <n v="42.871232876712327"/>
    <x v="4"/>
    <n v="411015"/>
    <s v="FLAT NO 301 Cust. Reln. No. 15563980 ROSE REGENCY MEADOWS DHANORI Dhanori"/>
    <x v="2"/>
    <n v="96"/>
    <x v="0"/>
    <s v="XDBS Private LImited"/>
    <x v="2"/>
    <n v="4"/>
    <n v="18"/>
    <n v="72193"/>
    <n v="14026"/>
    <n v="12012"/>
    <n v="11733"/>
    <n v="215436.47"/>
    <s v="Live"/>
    <n v="0"/>
    <x v="0"/>
  </r>
  <r>
    <n v="799347"/>
    <d v="2018-03-07T17:09:21"/>
    <n v="12152"/>
    <d v="2018-03-12T14:50:32"/>
    <x v="1"/>
    <s v="Approved"/>
    <d v="1980-12-31T00:00:00"/>
    <n v="37.945205479452056"/>
    <x v="4"/>
    <n v="411048"/>
    <s v="Flat no. 6, Bldg no. A-6, Amba Vatika Society N.I.B.M road, kondhwa khurd"/>
    <x v="1"/>
    <n v="132"/>
    <x v="0"/>
    <s v="Tech mahindra business services"/>
    <x v="0"/>
    <n v="2"/>
    <n v="2"/>
    <n v="29803"/>
    <n v="29227"/>
    <n v="27562"/>
    <n v="22339"/>
    <n v="66878.44"/>
    <s v="Live"/>
    <n v="0"/>
    <x v="0"/>
  </r>
  <r>
    <n v="794272"/>
    <d v="2018-02-17T22:39:23"/>
    <n v="10112"/>
    <d v="2018-02-17T22:45:58"/>
    <x v="1"/>
    <s v="Approved"/>
    <d v="1981-10-26T00:00:00"/>
    <n v="37.126027397260273"/>
    <x v="0"/>
    <n v="560076"/>
    <s v="5-302 Mantri Residency Apts Bannerghatta Road"/>
    <x v="1"/>
    <n v="48"/>
    <x v="0"/>
    <s v="Impact Big Data Analytics Pvt LTD"/>
    <x v="2"/>
    <n v="2"/>
    <n v="9"/>
    <n v="151689"/>
    <n v="58284"/>
    <n v="27553"/>
    <n v="8232"/>
    <n v="138579.87"/>
    <s v="Live"/>
    <n v="0"/>
    <x v="0"/>
  </r>
  <r>
    <n v="790825"/>
    <d v="2018-02-14T11:30:17"/>
    <n v="9919"/>
    <d v="2018-02-15T17:24:08"/>
    <x v="1"/>
    <s v="Approved"/>
    <d v="1990-06-12T00:00:00"/>
    <n v="28.493150684931507"/>
    <x v="8"/>
    <n v="122004"/>
    <s v="G-8.1/plot no -1,2nd floor Vatika India next /sector-82"/>
    <x v="1"/>
    <n v="36"/>
    <x v="0"/>
    <s v="Wahi sons"/>
    <x v="1"/>
    <n v="7"/>
    <n v="7"/>
    <n v="54283"/>
    <n v="28302"/>
    <n v="17717"/>
    <n v="14090"/>
    <n v="68501.45"/>
    <s v="Live"/>
    <n v="0"/>
    <x v="0"/>
  </r>
  <r>
    <n v="790726"/>
    <d v="2018-02-14T10:21:51"/>
    <n v="9701"/>
    <d v="2018-03-09T10:35:01"/>
    <x v="1"/>
    <s v="Approved"/>
    <d v="1985-04-05T00:00:00"/>
    <n v="33.682191780821917"/>
    <x v="9"/>
    <n v="600082"/>
    <s v="79 srp koil st flat no 9, kanaka lakshmi appartment Agaram"/>
    <x v="1"/>
    <n v="24"/>
    <x v="0"/>
    <s v="Rage Communication Pvt Ltd"/>
    <x v="1"/>
    <n v="4"/>
    <n v="13"/>
    <n v="68371"/>
    <n v="54725"/>
    <n v="38609"/>
    <n v="19419"/>
    <n v="145227.04"/>
    <s v="Live"/>
    <n v="0"/>
    <x v="0"/>
  </r>
  <r>
    <n v="785524"/>
    <d v="2018-02-07T23:08:10"/>
    <n v="9829"/>
    <d v="2018-02-15T12:48:12"/>
    <x v="1"/>
    <s v="Approved"/>
    <d v="1988-05-01T00:00:00"/>
    <n v="30.608219178082191"/>
    <x v="0"/>
    <n v="560100"/>
    <s v="Plot No 26(P), SY NO 41, Electronic City phase-2, Konappana agrahara village electronic city Electronics City"/>
    <x v="1"/>
    <n v="84"/>
    <x v="0"/>
    <s v="brady company india pvt ltd"/>
    <x v="1"/>
    <n v="6"/>
    <n v="8"/>
    <n v="64612"/>
    <n v="36314"/>
    <n v="29223"/>
    <n v="6121"/>
    <n v="168541.88"/>
    <s v="Live"/>
    <n v="26"/>
    <x v="0"/>
  </r>
  <r>
    <n v="785373"/>
    <d v="2018-02-07T20:14:21"/>
    <n v="8862"/>
    <d v="2018-02-26T20:21:50"/>
    <x v="1"/>
    <s v="Approved"/>
    <d v="1986-06-20T00:00:00"/>
    <n v="32.473972602739728"/>
    <x v="0"/>
    <n v="560066"/>
    <s v="40/3 004 Srivenkateswara Nilaya EPIP, thubarahalli ectended road, Whitefeild"/>
    <x v="1"/>
    <n v="36"/>
    <x v="0"/>
    <s v="RELEVANCE LAB PVT LTD"/>
    <x v="1"/>
    <n v="2"/>
    <n v="7"/>
    <n v="48416"/>
    <n v="108431"/>
    <n v="77127"/>
    <n v="10227"/>
    <n v="150000"/>
    <s v="Live"/>
    <n v="0"/>
    <x v="0"/>
  </r>
  <r>
    <n v="785327"/>
    <d v="2018-02-07T20:03:36"/>
    <n v="9658"/>
    <d v="2018-02-13T16:52:40"/>
    <x v="1"/>
    <s v="Approved"/>
    <d v="1988-06-20T00:00:00"/>
    <n v="30.471232876712328"/>
    <x v="0"/>
    <n v="560034"/>
    <s v="72 3rd floor Venkatapura"/>
    <x v="1"/>
    <n v="48"/>
    <x v="0"/>
    <s v="HCL Technologies Ltd"/>
    <x v="3"/>
    <n v="4"/>
    <n v="6"/>
    <n v="34239"/>
    <n v="11092"/>
    <n v="4686"/>
    <n v="2695"/>
    <n v="65175.48"/>
    <s v="Live"/>
    <n v="0"/>
    <x v="0"/>
  </r>
  <r>
    <n v="780939"/>
    <d v="2018-02-02T15:02:20"/>
    <n v="8316"/>
    <d v="2018-02-02T15:06:16"/>
    <x v="1"/>
    <s v="Approved"/>
    <d v="1988-08-03T00:00:00"/>
    <n v="30.350684931506848"/>
    <x v="5"/>
    <n v="500081"/>
    <s v="Penthouse, patrikanagar road no 3 Sarojashre Nilayam Cyberabad"/>
    <x v="3"/>
    <n v="12"/>
    <x v="0"/>
    <s v="Deloitte Financial Advisory services"/>
    <x v="0"/>
    <n v="2"/>
    <n v="7"/>
    <n v="112132"/>
    <n v="83903"/>
    <n v="80621"/>
    <n v="49410"/>
    <n v="268581.69"/>
    <s v="Live"/>
    <n v="0"/>
    <x v="0"/>
  </r>
  <r>
    <n v="779597"/>
    <d v="2018-02-01T12:39:53"/>
    <n v="8199"/>
    <d v="2018-02-01T12:45:32"/>
    <x v="1"/>
    <s v="Approved"/>
    <d v="1985-06-26T00:00:00"/>
    <n v="33.457534246575342"/>
    <x v="1"/>
    <n v="421204"/>
    <s v="c-306 Spectra CASA BELLA GOLD KALYAN SHIL ROAD"/>
    <x v="2"/>
    <n v="48"/>
    <x v="0"/>
    <s v="L&amp;T INFOTECH PVT LTD"/>
    <x v="0"/>
    <n v="9"/>
    <n v="9"/>
    <n v="48531"/>
    <n v="30303"/>
    <n v="20509"/>
    <n v="11765"/>
    <n v="160772.59"/>
    <s v="Live"/>
    <n v="0"/>
    <x v="0"/>
  </r>
  <r>
    <n v="777911"/>
    <d v="2018-01-30T17:37:49"/>
    <n v="8059"/>
    <d v="2018-01-30T17:41:25"/>
    <x v="1"/>
    <s v="Approved"/>
    <d v="1986-07-19T00:00:00"/>
    <n v="32.394520547945206"/>
    <x v="2"/>
    <n v="400022"/>
    <s v="602/6 floor blg 2 sunder kamla  nagar bhaubaji road SION"/>
    <x v="0"/>
    <n v="60"/>
    <x v="0"/>
    <s v="United Healthcare Parekh"/>
    <x v="0"/>
    <n v="1"/>
    <n v="6"/>
    <n v="40552"/>
    <n v="39362"/>
    <n v="24742"/>
    <n v="21705"/>
    <n v="300000"/>
    <s v="Live"/>
    <n v="0"/>
    <x v="0"/>
  </r>
  <r>
    <n v="776083"/>
    <d v="2018-01-28T14:34:41"/>
    <n v="7904"/>
    <d v="2018-01-28T15:36:00"/>
    <x v="1"/>
    <s v="Approved"/>
    <d v="1983-07-16T00:00:00"/>
    <n v="35.405479452054792"/>
    <x v="0"/>
    <n v="560076"/>
    <s v="#160/A N.S.Palya 1st main, B.T.M Second Stage,"/>
    <x v="1"/>
    <n v="53"/>
    <x v="0"/>
    <s v="Oracle"/>
    <x v="0"/>
    <n v="4"/>
    <n v="10"/>
    <n v="97027"/>
    <n v="15569"/>
    <n v="459"/>
    <n v="573"/>
    <n v="329598.46999999997"/>
    <s v="Live"/>
    <n v="0"/>
    <x v="0"/>
  </r>
  <r>
    <n v="775868"/>
    <d v="2018-01-28T08:53:29"/>
    <n v="7888"/>
    <d v="2018-01-28T09:02:27"/>
    <x v="1"/>
    <s v="Approved"/>
    <d v="1983-11-23T00:00:00"/>
    <n v="35.049315068493151"/>
    <x v="0"/>
    <n v="560049"/>
    <s v="VA 19 Pruksa Silvana Budigere Cross, Old Madras Road, Bangalore VA19 Bhattarahalli"/>
    <x v="1"/>
    <n v="24"/>
    <x v="0"/>
    <s v="Interactive Avenues Pvt. Ltd."/>
    <x v="2"/>
    <n v="10"/>
    <n v="14"/>
    <n v="145682"/>
    <n v="39763"/>
    <n v="7131"/>
    <n v="5739"/>
    <n v="159122.85999999999"/>
    <s v="Live"/>
    <n v="0"/>
    <x v="0"/>
  </r>
  <r>
    <n v="772558"/>
    <d v="2018-01-25T17:12:47"/>
    <n v="7752"/>
    <d v="2018-01-25T17:23:35"/>
    <x v="1"/>
    <s v="Approved"/>
    <d v="1985-06-05T00:00:00"/>
    <n v="33.515068493150686"/>
    <x v="0"/>
    <n v="560045"/>
    <s v="FLAT NO 102, 1ST FLOOR, BALAJI NILAYA, SITE NO 11, ARABIC COLLEGE POST, VEERANAPALYA BALAJI NILAYA Arabic College POST"/>
    <x v="1"/>
    <n v="24"/>
    <x v="0"/>
    <s v="FIDELITY BUSINESS SERVICES INDIA PVT LIMITED"/>
    <x v="1"/>
    <n v="10"/>
    <n v="11"/>
    <n v="83382"/>
    <n v="64279"/>
    <n v="43397"/>
    <n v="23455"/>
    <n v="225033.5"/>
    <s v="Live"/>
    <n v="0"/>
    <x v="0"/>
  </r>
  <r>
    <n v="767203"/>
    <d v="2018-01-18T17:06:12"/>
    <n v="7319"/>
    <d v="2018-01-20T15:27:04"/>
    <x v="1"/>
    <s v="Approved"/>
    <d v="1975-04-01T00:00:00"/>
    <n v="43.701369863013696"/>
    <x v="1"/>
    <n v="401208"/>
    <s v="flat no 1205 global arena bling C 12th floor, Naigaon  East"/>
    <x v="1"/>
    <n v="12"/>
    <x v="0"/>
    <s v="Shreeji Imaging &amp; Diagnostic Centre Pvt Ltd"/>
    <x v="2"/>
    <n v="2"/>
    <n v="17"/>
    <n v="41466"/>
    <n v="19376"/>
    <n v="15207"/>
    <n v="2124"/>
    <n v="33147.519999999997"/>
    <s v="Live"/>
    <n v="0"/>
    <x v="0"/>
  </r>
  <r>
    <n v="765013"/>
    <d v="2018-01-16T13:13:50"/>
    <n v="6913"/>
    <d v="2018-03-23T13:20:28"/>
    <x v="1"/>
    <s v="Approved"/>
    <d v="1986-12-25T00:00:00"/>
    <n v="31.958904109589042"/>
    <x v="4"/>
    <n v="411014"/>
    <s v="D 105 gulmohar paradise homes kharadi,"/>
    <x v="1"/>
    <n v="13"/>
    <x v="0"/>
    <s v="Barclays"/>
    <x v="0"/>
    <n v="1"/>
    <n v="8"/>
    <n v="40276"/>
    <n v="39688"/>
    <n v="32571"/>
    <n v="9684"/>
    <n v="46352.01"/>
    <s v="Live"/>
    <n v="0"/>
    <x v="0"/>
  </r>
  <r>
    <n v="764622"/>
    <d v="2018-01-15T20:11:42"/>
    <n v="6842"/>
    <d v="2018-01-15T20:33:22"/>
    <x v="1"/>
    <s v="Approved"/>
    <d v="1981-08-25T00:00:00"/>
    <n v="37.295890410958904"/>
    <x v="5"/>
    <n v="500091"/>
    <s v="G2 Mahalaxmi Apts Sairam Nagar, Hydershakote Road"/>
    <x v="1"/>
    <n v="24"/>
    <x v="0"/>
    <s v="Forsys Software India Pvt Ltd"/>
    <x v="2"/>
    <n v="1"/>
    <n v="11"/>
    <n v="115485"/>
    <n v="26267"/>
    <n v="7333"/>
    <n v="13718"/>
    <n v="78949.77"/>
    <s v="Live"/>
    <n v="0"/>
    <x v="0"/>
  </r>
  <r>
    <n v="762777"/>
    <d v="2018-01-18T17:10:51"/>
    <n v="7181"/>
    <d v="2018-01-19T12:17:25"/>
    <x v="1"/>
    <s v="Approved"/>
    <d v="1982-01-14T00:00:00"/>
    <n v="36.906849315068492"/>
    <x v="10"/>
    <n v="201308"/>
    <s v="205 Y Anandashray Phi- III"/>
    <x v="1"/>
    <n v="60"/>
    <x v="0"/>
    <s v="Amity University"/>
    <x v="1"/>
    <n v="13"/>
    <n v="14"/>
    <n v="60722"/>
    <n v="128137"/>
    <n v="117270"/>
    <n v="96840"/>
    <n v="187791.57"/>
    <s v="Live"/>
    <n v="0"/>
    <x v="0"/>
  </r>
  <r>
    <n v="757953"/>
    <d v="2018-01-09T17:08:36"/>
    <n v="6187"/>
    <d v="2018-01-09T17:22:49"/>
    <x v="1"/>
    <s v="Approved"/>
    <d v="1969-07-01T00:00:00"/>
    <n v="49.454794520547942"/>
    <x v="5"/>
    <n v="500015"/>
    <s v="plot no 18 old vasvi nagar, KARKHANA,scendrabad"/>
    <x v="2"/>
    <n v="336"/>
    <x v="0"/>
    <s v="I Share Business Services India Pvt Ltd"/>
    <x v="1"/>
    <n v="1"/>
    <n v="24"/>
    <n v="111134"/>
    <n v="94004"/>
    <n v="74617"/>
    <n v="22283"/>
    <n v="300000"/>
    <s v="Live"/>
    <n v="13"/>
    <x v="0"/>
  </r>
  <r>
    <n v="752225"/>
    <d v="2018-01-02T18:04:18"/>
    <n v="5842"/>
    <d v="2018-01-05T19:12:03"/>
    <x v="1"/>
    <s v="Approved"/>
    <d v="1987-10-21T00:00:00"/>
    <n v="31.136986301369863"/>
    <x v="7"/>
    <n v="110059"/>
    <s v="Flat No 20, Kiran Gardens, Matiyala Road, Uttam Nagar, New Nwaza Metro Station, New Delhi"/>
    <x v="1"/>
    <n v="12"/>
    <x v="0"/>
    <s v="Vasu contracts pvt ltd"/>
    <x v="2"/>
    <n v="2"/>
    <n v="6"/>
    <n v="35128"/>
    <n v="31160"/>
    <n v="40502"/>
    <n v="16971"/>
    <n v="93432.36"/>
    <s v="Live"/>
    <n v="0"/>
    <x v="0"/>
  </r>
  <r>
    <n v="746954"/>
    <d v="2017-12-26T17:34:19"/>
    <n v="5141"/>
    <d v="2017-12-26T17:46:52"/>
    <x v="0"/>
    <s v="Approved"/>
    <d v="1982-01-01T00:00:00"/>
    <n v="36.942465753424656"/>
    <x v="11"/>
    <n v="201301"/>
    <s v="D 167 2nd Floor Block D Sector 55, Near Redisson Hotel, Noida"/>
    <x v="1"/>
    <n v="48"/>
    <x v="0"/>
    <s v="Planetcast media services Ltd."/>
    <x v="2"/>
    <n v="6"/>
    <n v="12"/>
    <n v="49416"/>
    <n v="8736"/>
    <n v="4750"/>
    <n v="262"/>
    <n v="192363.89"/>
    <s v="Live"/>
    <n v="0"/>
    <x v="0"/>
  </r>
  <r>
    <n v="746261"/>
    <d v="2017-12-26T11:50:06"/>
    <n v="5083"/>
    <d v="2017-12-26T11:58:25"/>
    <x v="0"/>
    <s v="Approved"/>
    <d v="1990-02-04T00:00:00"/>
    <n v="28.843835616438355"/>
    <x v="6"/>
    <n v="110094"/>
    <s v="House No 845, H Block 50/11, Street No 17,  Phase 06, Shiv Vihar Karawal Nagar, Dayalpur, Near Hanuman Mandir, Delhi"/>
    <x v="0"/>
    <n v="312"/>
    <x v="0"/>
    <s v="Microsilicon Pvt.Ltd"/>
    <x v="2"/>
    <n v="2"/>
    <n v="7"/>
    <n v="37688"/>
    <n v="23747"/>
    <n v="18749"/>
    <n v="10673"/>
    <n v="200000"/>
    <s v="Live"/>
    <n v="0"/>
    <x v="0"/>
  </r>
  <r>
    <n v="742334"/>
    <d v="2017-12-21T07:12:07"/>
    <n v="4830"/>
    <d v="2017-12-21T07:21:28"/>
    <x v="0"/>
    <s v="Approved"/>
    <d v="1980-11-25T00:00:00"/>
    <n v="38.043835616438358"/>
    <x v="9"/>
    <n v="600077"/>
    <s v="60A, Agni Fairy Land Ashreya Thundalam,near krishnan temple"/>
    <x v="1"/>
    <n v="24"/>
    <x v="0"/>
    <s v="Lycatel BPO Pvt Ltd"/>
    <x v="2"/>
    <n v="11"/>
    <n v="13"/>
    <n v="37471"/>
    <n v="9108"/>
    <n v="5005"/>
    <n v="9224"/>
    <n v="87811.21"/>
    <s v="Live"/>
    <n v="0"/>
    <x v="0"/>
  </r>
  <r>
    <n v="739242"/>
    <d v="2017-12-18T05:12:14"/>
    <n v="4642"/>
    <d v="2017-12-18T05:24:30"/>
    <x v="0"/>
    <s v="Approved"/>
    <d v="1981-05-16T00:00:00"/>
    <n v="37.57260273972603"/>
    <x v="5"/>
    <n v="500027"/>
    <s v="22-65/1, R K Nagar,  Malkajgiri, Opp lane to Laxmi Vilas Bank, Hyederabad"/>
    <x v="1"/>
    <n v="48"/>
    <x v="0"/>
    <s v="SUTHERL&amp; GLOBAL SERVICES PVT LTD"/>
    <x v="0"/>
    <n v="7"/>
    <n v="8"/>
    <n v="42949"/>
    <n v="8835"/>
    <n v="3137"/>
    <n v="2804"/>
    <n v="106628.63"/>
    <s v="Live"/>
    <n v="0"/>
    <x v="0"/>
  </r>
  <r>
    <n v="734596"/>
    <d v="2017-12-13T16:09:02"/>
    <n v="4394"/>
    <d v="2017-12-13T16:13:37"/>
    <x v="0"/>
    <s v="Approved"/>
    <d v="1985-05-02T00:00:00"/>
    <n v="33.608219178082194"/>
    <x v="7"/>
    <n v="110065"/>
    <s v="15 Kailash Hills 2nd ND FLOOR East Of Kailash."/>
    <x v="3"/>
    <n v="36"/>
    <x v="0"/>
    <s v="Cvent Inc."/>
    <x v="1"/>
    <n v="8"/>
    <n v="13"/>
    <n v="80297"/>
    <n v="32718"/>
    <n v="14670"/>
    <n v="4708"/>
    <n v="199759.34"/>
    <s v="Live"/>
    <n v="0"/>
    <x v="0"/>
  </r>
  <r>
    <n v="733589"/>
    <d v="2018-03-14T19:23:18"/>
    <n v="12574"/>
    <d v="2018-03-15T16:46:25"/>
    <x v="1"/>
    <s v="Approved"/>
    <d v="1978-02-12T00:00:00"/>
    <n v="40.830136986301369"/>
    <x v="1"/>
    <n v="401501"/>
    <s v="FLAT 104 5/C BALAJI COMPLEX BOISAR WEST"/>
    <x v="1"/>
    <n v="480"/>
    <x v="0"/>
    <s v="MAX LIFE INSURANCE CO. LTD"/>
    <x v="0"/>
    <n v="1"/>
    <n v="12"/>
    <n v="54439"/>
    <n v="40453"/>
    <n v="31386"/>
    <n v="18908"/>
    <n v="128284.84"/>
    <s v="Live"/>
    <n v="0"/>
    <x v="0"/>
  </r>
  <r>
    <n v="731523"/>
    <d v="2017-12-10T11:15:55"/>
    <n v="4227"/>
    <d v="2017-12-10T11:26:28"/>
    <x v="0"/>
    <s v="Approved"/>
    <d v="1988-02-24T00:00:00"/>
    <n v="30.791780821917808"/>
    <x v="5"/>
    <n v="500081"/>
    <s v="Veterinary colony, Noor Manzil, #8-1-29/A/13 Noor Manzil, Cyberabad"/>
    <x v="1"/>
    <n v="12"/>
    <x v="0"/>
    <s v="Automatic Data Processing ( ADP India Pvt Ltd)"/>
    <x v="0"/>
    <n v="1"/>
    <n v="6"/>
    <n v="35200"/>
    <n v="17939"/>
    <n v="7949"/>
    <n v="7701"/>
    <n v="125348.91"/>
    <s v="Live"/>
    <n v="0"/>
    <x v="0"/>
  </r>
  <r>
    <n v="730779"/>
    <d v="2017-12-09T00:18:33"/>
    <n v="4446"/>
    <d v="2017-12-14T12:26:32"/>
    <x v="0"/>
    <s v="Approved"/>
    <d v="1980-10-24T00:00:00"/>
    <n v="38.131506849315066"/>
    <x v="2"/>
    <n v="400605"/>
    <s v="202, Tandel House, Near Martand Apartments,  Vitava, Near Vitava Bus Stop, Kalwa East, Thane"/>
    <x v="3"/>
    <n v="36"/>
    <x v="0"/>
    <s v="Tata Consultancy Services (TCS)"/>
    <x v="0"/>
    <n v="6"/>
    <n v="12"/>
    <n v="60371"/>
    <n v="40538"/>
    <n v="36922"/>
    <n v="16474"/>
    <n v="130034"/>
    <s v="Live"/>
    <n v="0"/>
    <x v="0"/>
  </r>
  <r>
    <n v="729002"/>
    <d v="2017-12-06T23:10:17"/>
    <n v="4120"/>
    <d v="2017-12-07T20:03:12"/>
    <x v="0"/>
    <s v="Approved"/>
    <d v="1984-11-26T00:00:00"/>
    <n v="34.038356164383565"/>
    <x v="9"/>
    <n v="600117"/>
    <s v="Door 11, F1, Amizhdhini Apartments 2nd Cross, Ganesh Nagar 1st Main road, Kilkattalai, Near A2B Restaurant, Chennai"/>
    <x v="1"/>
    <n v="18"/>
    <x v="0"/>
    <s v="Cognizant Technologies Services Pvt Ltd"/>
    <x v="0"/>
    <n v="3"/>
    <n v="9"/>
    <n v="50222"/>
    <n v="17393"/>
    <n v="10828"/>
    <n v="6224"/>
    <n v="89162"/>
    <s v="Live"/>
    <n v="0"/>
    <x v="0"/>
  </r>
  <r>
    <n v="728600"/>
    <d v="2017-12-09T15:28:22"/>
    <n v="4266"/>
    <d v="2017-12-11T11:18:40"/>
    <x v="0"/>
    <s v="Approved"/>
    <d v="1976-08-16T00:00:00"/>
    <n v="42.323287671232876"/>
    <x v="1"/>
    <n v="400604"/>
    <s v="B 28 1ST FLOOR, SWARGANGA CHS shree nagar wagle estate, THANE WEST."/>
    <x v="1"/>
    <n v="12"/>
    <x v="0"/>
    <s v="Parekh Integrated Services Pvt. Ltd.P"/>
    <x v="0"/>
    <n v="1"/>
    <n v="23"/>
    <n v="65123"/>
    <n v="50420"/>
    <n v="33157"/>
    <n v="19442"/>
    <n v="54711.02"/>
    <s v="Live"/>
    <n v="0"/>
    <x v="0"/>
  </r>
  <r>
    <n v="727213"/>
    <d v="2017-12-04T14:10:37"/>
    <n v="3933"/>
    <d v="2017-12-04T14:22:56"/>
    <x v="0"/>
    <s v="Approved"/>
    <d v="1985-09-09T00:00:00"/>
    <n v="33.252054794520546"/>
    <x v="4"/>
    <n v="411043"/>
    <s v="S.No 20/1, Flat No 23, 3rd Floor Sai Sadan Society, Punyainagar, Dhankawadi, Pune"/>
    <x v="0"/>
    <n v="96"/>
    <x v="0"/>
    <s v="Bny Mellon international private limited"/>
    <x v="0"/>
    <n v="9"/>
    <n v="13"/>
    <n v="38917"/>
    <n v="10545"/>
    <n v="7662"/>
    <n v="1565"/>
    <n v="191014.58"/>
    <s v="Live"/>
    <n v="0"/>
    <x v="0"/>
  </r>
  <r>
    <n v="726683"/>
    <d v="2017-12-03T11:32:45"/>
    <n v="3888"/>
    <d v="2017-12-03T11:40:48"/>
    <x v="0"/>
    <s v="Approved"/>
    <d v="1989-11-01T00:00:00"/>
    <n v="29.104109589041094"/>
    <x v="5"/>
    <n v="500055"/>
    <s v="3-60/1 Quthbullapur, Quthbullapur, jeedimetla,Near Govt high school"/>
    <x v="0"/>
    <n v="324"/>
    <x v="0"/>
    <s v="Thomson Reuters India Pvt limited"/>
    <x v="0"/>
    <n v="5"/>
    <n v="5"/>
    <n v="33212"/>
    <n v="11934"/>
    <n v="4036"/>
    <n v="6001"/>
    <n v="50000"/>
    <s v="Live"/>
    <n v="0"/>
    <x v="0"/>
  </r>
  <r>
    <n v="723601"/>
    <d v="2017-11-28T14:20:47"/>
    <n v="3656"/>
    <d v="2017-11-28T14:39:15"/>
    <x v="0"/>
    <s v="Approved"/>
    <d v="1990-07-01T00:00:00"/>
    <n v="28.44109589041096"/>
    <x v="6"/>
    <n v="110086"/>
    <s v="359, Second Floor Gram Sabha, Pooth Kalan,  Near Yashutan, Delhi"/>
    <x v="1"/>
    <n v="120"/>
    <x v="0"/>
    <s v="Wipro Limited"/>
    <x v="0"/>
    <n v="1"/>
    <n v="5"/>
    <n v="51355"/>
    <n v="14711"/>
    <n v="12322"/>
    <n v="4713"/>
    <n v="108824"/>
    <s v="Live"/>
    <n v="56"/>
    <x v="1"/>
  </r>
  <r>
    <n v="723459"/>
    <d v="2017-11-28T11:58:13"/>
    <n v="3642"/>
    <d v="2017-11-28T12:08:22"/>
    <x v="0"/>
    <s v="Approved"/>
    <d v="1986-06-05T00:00:00"/>
    <n v="32.515068493150686"/>
    <x v="8"/>
    <n v="122002"/>
    <s v="1277 Sector 43 gurgoan"/>
    <x v="3"/>
    <n v="8"/>
    <x v="0"/>
    <s v="TOWER RESEARCH CAPITAL INDIA PVT LTD"/>
    <x v="1"/>
    <n v="0"/>
    <n v="8"/>
    <n v="119212"/>
    <n v="120172"/>
    <n v="92859"/>
    <n v="68283"/>
    <n v="253831.64"/>
    <s v="Live"/>
    <n v="0"/>
    <x v="0"/>
  </r>
  <r>
    <n v="722998"/>
    <d v="2017-11-28T11:21:52"/>
    <n v="3637"/>
    <d v="2017-11-28T11:30:14"/>
    <x v="0"/>
    <s v="Approved"/>
    <d v="1972-03-14T00:00:00"/>
    <n v="46.750684931506846"/>
    <x v="2"/>
    <n v="400026"/>
    <s v="30/C Bhulabhai Desai Road, Cumballa Hill, Mahalaxmi, Near Mahalaxmi Temple, Mumbai"/>
    <x v="0"/>
    <n v="540"/>
    <x v="0"/>
    <s v="Fine Tech Corporation Private Ltd."/>
    <x v="0"/>
    <n v="5"/>
    <n v="25"/>
    <n v="89493"/>
    <n v="122094"/>
    <n v="115212"/>
    <n v="107433"/>
    <n v="299977"/>
    <s v="Live"/>
    <n v="0"/>
    <x v="0"/>
  </r>
  <r>
    <n v="722850"/>
    <d v="2017-11-27T14:43:50"/>
    <n v="3604"/>
    <d v="2017-11-27T16:14:30"/>
    <x v="0"/>
    <s v="Approved"/>
    <d v="1981-10-13T00:00:00"/>
    <n v="37.161643835616438"/>
    <x v="2"/>
    <n v="400058"/>
    <s v="A71 Bhagya apartments Bhardawadi Road Andheri west."/>
    <x v="0"/>
    <n v="144"/>
    <x v="0"/>
    <s v="Kotak Mahindra bank"/>
    <x v="0"/>
    <n v="3"/>
    <n v="9"/>
    <n v="76446"/>
    <n v="36660"/>
    <n v="28819"/>
    <n v="12412"/>
    <n v="124808.72"/>
    <s v="Live"/>
    <n v="0"/>
    <x v="0"/>
  </r>
  <r>
    <n v="722836"/>
    <d v="2017-11-27T14:33:50"/>
    <n v="3596"/>
    <d v="2017-12-08T14:39:34"/>
    <x v="0"/>
    <s v="Approved"/>
    <d v="1975-07-08T00:00:00"/>
    <n v="43.43287671232877"/>
    <x v="4"/>
    <n v="411027"/>
    <s v="Survey 75/1/2 Flat no. 5 Akshay Park, Sai Chowk, Aundh Camp, Near Indraprasth Society, Pune"/>
    <x v="2"/>
    <n v="84"/>
    <x v="0"/>
    <s v="TATA MOTORS Ltd"/>
    <x v="0"/>
    <n v="6"/>
    <n v="17"/>
    <n v="73130"/>
    <n v="81697"/>
    <n v="43452"/>
    <n v="11605"/>
    <n v="109660.7"/>
    <s v="Live"/>
    <n v="0"/>
    <x v="0"/>
  </r>
  <r>
    <n v="721409"/>
    <d v="2017-11-16T00:00:00"/>
    <n v="5462"/>
    <d v="2017-11-16T00:00:00"/>
    <x v="0"/>
    <s v="Approved"/>
    <d v="1985-08-29T00:00:00"/>
    <n v="33.282191780821918"/>
    <x v="0"/>
    <n v="560060"/>
    <s v="NO-2 1ST D MAIN ROAD 15TH CROSS MISLAYOUT KENEEN SATELLLITE TOWN"/>
    <x v="0"/>
    <n v="12"/>
    <x v="0"/>
    <s v="TRAVEL BY WEB PVT"/>
    <x v="0"/>
    <n v="2"/>
    <n v="6"/>
    <n v="35903"/>
    <n v="21556.71"/>
    <n v="17444.05"/>
    <n v="6100.42"/>
    <n v="109605"/>
    <s v="Live"/>
    <n v="177"/>
    <x v="1"/>
  </r>
  <r>
    <n v="719861"/>
    <d v="2017-11-23T10:12:09"/>
    <n v="3472"/>
    <d v="2017-11-24T19:15:57"/>
    <x v="0"/>
    <s v="Approved"/>
    <d v="1984-06-03T00:00:00"/>
    <n v="34.520547945205479"/>
    <x v="2"/>
    <n v="400064"/>
    <s v="102 B wing Udaygiri, Modern Usha colony Evershine Nagar, Near Ryan International School, Malad West, Mumbai"/>
    <x v="1"/>
    <n v="60"/>
    <x v="0"/>
    <s v="Channelplay Ltd"/>
    <x v="1"/>
    <n v="1"/>
    <n v="12"/>
    <n v="48000"/>
    <n v="43115"/>
    <n v="34875"/>
    <n v="24186"/>
    <n v="164794"/>
    <s v="Live"/>
    <n v="0"/>
    <x v="0"/>
  </r>
  <r>
    <n v="711132"/>
    <d v="2017-11-15T12:46:19"/>
    <n v="2776"/>
    <d v="2017-11-30T12:51:08"/>
    <x v="0"/>
    <s v="Approved"/>
    <d v="1987-04-06T00:00:00"/>
    <n v="31.67945205479452"/>
    <x v="5"/>
    <n v="500049"/>
    <s v="sapthagiri colony ,sai nilayam room 2, 2nd floor, alwin colony,hyderabad"/>
    <x v="1"/>
    <n v="120"/>
    <x v="0"/>
    <s v="ivy comptech pvt.ltd"/>
    <x v="0"/>
    <n v="0"/>
    <n v="5"/>
    <n v="61441"/>
    <n v="20959"/>
    <n v="18129"/>
    <n v="3770"/>
    <n v="150000"/>
    <s v="Live"/>
    <n v="0"/>
    <x v="0"/>
  </r>
  <r>
    <n v="710951"/>
    <d v="2017-11-15T04:00:46"/>
    <n v="2743"/>
    <d v="2017-11-15T04:12:58"/>
    <x v="0"/>
    <s v="Approved"/>
    <d v="1991-11-19T00:00:00"/>
    <n v="27.054794520547944"/>
    <x v="0"/>
    <n v="560008"/>
    <s v="No.11, 3rd floor, G 7th street, Jogupalaya Ulsoor, Near Ulsoor Metro Station,"/>
    <x v="3"/>
    <n v="12"/>
    <x v="0"/>
    <s v="IBM"/>
    <x v="0"/>
    <n v="1"/>
    <n v="4"/>
    <n v="51756"/>
    <n v="23362"/>
    <n v="30397"/>
    <n v="15166"/>
    <n v="200000"/>
    <s v="Live"/>
    <n v="0"/>
    <x v="0"/>
  </r>
  <r>
    <n v="709823"/>
    <d v="2017-11-13T18:58:52"/>
    <n v="2786"/>
    <d v="2017-11-15T13:47:55"/>
    <x v="0"/>
    <s v="Approved"/>
    <d v="1987-07-05T00:00:00"/>
    <n v="31.432876712328767"/>
    <x v="5"/>
    <n v="500084"/>
    <s v="201/ plot no 435/434 Nagasatya green, sri ram nagar ,c block ,Kondapur, hydrabad"/>
    <x v="1"/>
    <n v="4"/>
    <x v="0"/>
    <s v="Statestreet Services India Pvt Ltd"/>
    <x v="0"/>
    <n v="0"/>
    <n v="6"/>
    <n v="53586"/>
    <n v="22928"/>
    <n v="15358"/>
    <n v="6238"/>
    <n v="237657"/>
    <s v="Live"/>
    <n v="0"/>
    <x v="0"/>
  </r>
  <r>
    <n v="705195"/>
    <d v="2017-11-10T12:18:15"/>
    <n v="2377"/>
    <d v="2017-11-10T12:57:22"/>
    <x v="0"/>
    <s v="Approved"/>
    <d v="1983-07-22T00:00:00"/>
    <n v="35.389041095890413"/>
    <x v="5"/>
    <n v="500032"/>
    <s v="401 Aditya Anjanadri Apartment Gachibowli,hydrabed,500032"/>
    <x v="1"/>
    <n v="24"/>
    <x v="0"/>
    <s v="Cognizant Technologies Services Pvt Ltd"/>
    <x v="0"/>
    <n v="3"/>
    <n v="7"/>
    <n v="54906"/>
    <n v="42223"/>
    <n v="37794"/>
    <n v="22195"/>
    <n v="44845"/>
    <s v="Live"/>
    <n v="0"/>
    <x v="0"/>
  </r>
  <r>
    <n v="704791"/>
    <d v="2017-11-09T18:33:30"/>
    <n v="3324"/>
    <d v="2017-11-22T09:19:56"/>
    <x v="0"/>
    <s v="Approved"/>
    <d v="1984-06-05T00:00:00"/>
    <n v="34.515068493150686"/>
    <x v="5"/>
    <n v="500061"/>
    <s v="11-3-384/52/2, Srinivasa Nagar, Padmarao Nagar Suguna nilayam Sitaphalmandi, Near Skandagiri Temple, Hyderabad"/>
    <x v="1"/>
    <n v="12"/>
    <x v="0"/>
    <s v="Cadila Pharmaceuticals Ltd"/>
    <x v="0"/>
    <n v="1"/>
    <n v="9"/>
    <n v="45136"/>
    <n v="14455"/>
    <n v="6334"/>
    <n v="1591"/>
    <n v="261208.85"/>
    <s v="Live"/>
    <n v="0"/>
    <x v="0"/>
  </r>
  <r>
    <n v="699323"/>
    <d v="2017-11-06T12:50:20"/>
    <n v="1893"/>
    <d v="2017-11-06T13:03:47"/>
    <x v="0"/>
    <s v="Approved"/>
    <d v="1985-06-01T00:00:00"/>
    <n v="33.526027397260272"/>
    <x v="0"/>
    <n v="560075"/>
    <s v="#163, 3rd Floor, Malabar Hotel 5th Cross, Vignan Nagar, Kaggadasapura Main Rd, Near HDFC ATM, Bangalore"/>
    <x v="1"/>
    <n v="12"/>
    <x v="0"/>
    <s v="Honeywell technology Solutions lab"/>
    <x v="0"/>
    <n v="0"/>
    <n v="8"/>
    <n v="80719"/>
    <n v="16618"/>
    <n v="7311"/>
    <n v="6850"/>
    <n v="225971"/>
    <s v="Live"/>
    <n v="233"/>
    <x v="1"/>
  </r>
  <r>
    <n v="698427"/>
    <d v="2017-11-05T18:22:46"/>
    <n v="2494"/>
    <d v="2017-11-13T09:38:07"/>
    <x v="0"/>
    <s v="Approved"/>
    <d v="1986-08-02T00:00:00"/>
    <n v="32.356164383561641"/>
    <x v="4"/>
    <n v="411028"/>
    <s v="A 903 Dreams Onella Handewadi road, hadapsar, Near Satnam Nagar, Pune"/>
    <x v="1"/>
    <n v="1"/>
    <x v="0"/>
    <s v="Bank of New York Mellon Corp"/>
    <x v="0"/>
    <n v="5"/>
    <n v="10"/>
    <n v="36306"/>
    <n v="7594"/>
    <n v="2855"/>
    <n v="2203"/>
    <n v="122864"/>
    <s v="Live"/>
    <n v="0"/>
    <x v="0"/>
  </r>
  <r>
    <n v="698364"/>
    <d v="2017-11-05T16:52:57"/>
    <n v="6175"/>
    <d v="2018-01-09T16:21:06"/>
    <x v="1"/>
    <s v="Approved"/>
    <d v="1978-05-09T00:00:00"/>
    <n v="40.594520547945208"/>
    <x v="4"/>
    <n v="411014"/>
    <s v="Flat No 11, 2nd Floor, Akshay Plaza Building Shri Ram Nagar, Vadgaonsheri, Next to Konark Splender,  Pune"/>
    <x v="2"/>
    <n v="156"/>
    <x v="0"/>
    <s v="Tata Consultancy Services (TCS)"/>
    <x v="0"/>
    <n v="2"/>
    <n v="12"/>
    <n v="41614"/>
    <n v="31821"/>
    <n v="22276"/>
    <n v="11902"/>
    <n v="288380.27"/>
    <s v="Live"/>
    <n v="0"/>
    <x v="0"/>
  </r>
  <r>
    <n v="695409"/>
    <d v="2017-11-03T11:04:10"/>
    <n v="1724"/>
    <d v="2017-11-03T11:10:53"/>
    <x v="0"/>
    <s v="Approved"/>
    <d v="1983-07-03T00:00:00"/>
    <n v="35.441095890410956"/>
    <x v="5"/>
    <n v="500039"/>
    <s v="Plot no.72 Ganesh nagar Uppal"/>
    <x v="1"/>
    <n v="84"/>
    <x v="0"/>
    <s v="Max Life Insurance co ltd"/>
    <x v="0"/>
    <n v="4"/>
    <n v="8"/>
    <n v="58501"/>
    <n v="139666"/>
    <n v="116104"/>
    <n v="112204"/>
    <n v="271383.87"/>
    <s v="Live"/>
    <n v="0"/>
    <x v="0"/>
  </r>
  <r>
    <n v="695137"/>
    <d v="2017-11-02T17:25:23"/>
    <n v="1671"/>
    <d v="2017-11-02T17:33:10"/>
    <x v="0"/>
    <s v="Approved"/>
    <d v="1987-09-11T00:00:00"/>
    <n v="31.246575342465754"/>
    <x v="4"/>
    <n v="411036"/>
    <s v="90/7 B Suchitwa House 1st Floor Mundhva AV"/>
    <x v="3"/>
    <n v="12"/>
    <x v="0"/>
    <s v="Pangea Global Services"/>
    <x v="2"/>
    <n v="1"/>
    <n v="4"/>
    <n v="31577"/>
    <n v="9535"/>
    <n v="5612"/>
    <n v="5062"/>
    <n v="116992.24"/>
    <s v="Live"/>
    <n v="0"/>
    <x v="0"/>
  </r>
  <r>
    <n v="695133"/>
    <d v="2017-11-07T15:46:15"/>
    <n v="2050"/>
    <d v="2017-12-07T00:00:00"/>
    <x v="0"/>
    <s v="Approved"/>
    <d v="1983-06-10T00:00:00"/>
    <n v="35.504109589041093"/>
    <x v="0"/>
    <n v="560016"/>
    <s v="Beereshwara Nilaya 9th cross 1st Block Behind Apurva Paradise Apartment, T C Palya, Ramamurthy Nagar, Bangalore"/>
    <x v="1"/>
    <n v="36"/>
    <x v="0"/>
    <s v="Cognizant Technologies Services Pvt Ltd"/>
    <x v="0"/>
    <n v="5"/>
    <n v="10"/>
    <n v="54738"/>
    <n v="46258"/>
    <n v="32973"/>
    <n v="23441"/>
    <n v="56824.44"/>
    <s v="Live"/>
    <n v="0"/>
    <x v="0"/>
  </r>
  <r>
    <n v="692346"/>
    <d v="2018-01-18T14:44:13"/>
    <n v="7131"/>
    <d v="2018-01-18T17:43:01"/>
    <x v="1"/>
    <s v="Approved"/>
    <d v="1967-01-24T00:00:00"/>
    <n v="51.890410958904113"/>
    <x v="0"/>
    <n v="560001"/>
    <s v="No 4, Todd lane, Mackan road Bharathinagar Shivajinagar, Near Coles Park, Bangalore"/>
    <x v="1"/>
    <n v="84"/>
    <x v="0"/>
    <s v="Cusset infotech"/>
    <x v="2"/>
    <n v="0"/>
    <n v="9"/>
    <n v="56272"/>
    <n v="45871"/>
    <n v="44473"/>
    <n v="35297"/>
    <n v="278633.01"/>
    <s v="Live"/>
    <n v="0"/>
    <x v="0"/>
  </r>
  <r>
    <n v="688943"/>
    <d v="2017-10-27T21:38:51"/>
    <n v="1165"/>
    <d v="2017-10-27T22:14:48"/>
    <x v="0"/>
    <s v="Approved"/>
    <d v="1983-01-13T00:00:00"/>
    <n v="35.909589041095892"/>
    <x v="0"/>
    <n v="562106"/>
    <s v="H No 42, chinna swamy reddy building, near VBHC Appartments, byagadadenahalli"/>
    <x v="1"/>
    <n v="24"/>
    <x v="0"/>
    <s v="Spectranet isp pvt ltd"/>
    <x v="2"/>
    <n v="2"/>
    <n v="13"/>
    <n v="34454"/>
    <n v="5579"/>
    <n v="3671"/>
    <n v="1209"/>
    <n v="200000"/>
    <s v="Live"/>
    <n v="26"/>
    <x v="0"/>
  </r>
  <r>
    <n v="687770"/>
    <d v="2017-10-27T00:22:29"/>
    <n v="4976"/>
    <d v="2017-12-23T12:18:55"/>
    <x v="0"/>
    <s v="Approved"/>
    <d v="1980-06-01T00:00:00"/>
    <n v="38.528767123287672"/>
    <x v="0"/>
    <n v="560037"/>
    <s v="Flat 158, K.K.R Building, Near Rama Temple, Opp Ganesha temple, Doddanekundi, Bangalore K.K.R Doddanekkundi"/>
    <x v="1"/>
    <n v="24"/>
    <x v="0"/>
    <s v="SYNECHRON TECHNOLOGIES PVT LTD"/>
    <x v="1"/>
    <n v="2"/>
    <n v="9"/>
    <n v="54839"/>
    <n v="30239"/>
    <n v="13388"/>
    <n v="23008"/>
    <n v="195911.73"/>
    <s v="Live"/>
    <n v="25"/>
    <x v="0"/>
  </r>
  <r>
    <n v="684970"/>
    <d v="2017-10-24T19:23:25"/>
    <n v="914"/>
    <d v="2017-10-25T16:34:27"/>
    <x v="0"/>
    <s v="Approved"/>
    <d v="1986-09-22T00:00:00"/>
    <n v="32.216438356164382"/>
    <x v="5"/>
    <n v="500076"/>
    <s v="Flat No 10 Arpitha Appts Road No 3 I.e.nacharam"/>
    <x v="1"/>
    <n v="96"/>
    <x v="0"/>
    <s v="Experience Merck"/>
    <x v="2"/>
    <n v="6"/>
    <n v="11"/>
    <n v="43175"/>
    <n v="70767.509999999995"/>
    <n v="71954.070000000007"/>
    <n v="60591.42"/>
    <s v="49677"/>
    <s v="Live"/>
    <n v="0"/>
    <x v="0"/>
  </r>
  <r>
    <n v="684420"/>
    <d v="2017-10-24T00:00:00"/>
    <n v="662"/>
    <d v="2017-10-24T00:00:00"/>
    <x v="0"/>
    <s v="Approved"/>
    <d v="1986-05-21T00:00:00"/>
    <n v="32.556164383561644"/>
    <x v="3"/>
    <n v="201301"/>
    <s v="B-280 Kendriya Vihar, Sector 51 Noida,,,"/>
    <x v="2"/>
    <n v="72"/>
    <x v="0"/>
    <s v="Anya Hotels &amp; Resorts"/>
    <x v="2"/>
    <n v="1"/>
    <n v="11"/>
    <n v="81444.666666666701"/>
    <n v="2917.13"/>
    <n v="34357.86"/>
    <n v="2275.6999999999998"/>
    <n v="46425"/>
    <s v="Live"/>
    <n v="142"/>
    <x v="1"/>
  </r>
  <r>
    <n v="683945"/>
    <d v="2017-10-24T02:57:35"/>
    <n v="4576"/>
    <d v="2017-12-16T14:27:06"/>
    <x v="0"/>
    <s v="Approved"/>
    <d v="1987-09-17T00:00:00"/>
    <n v="31.230136986301371"/>
    <x v="4"/>
    <n v="411057"/>
    <s v="R2 69 Life republic Kolte Patil, Marungi, Pune"/>
    <x v="1"/>
    <n v="4"/>
    <x v="0"/>
    <s v="BARCLAYS BANK ( In India)"/>
    <x v="0"/>
    <n v="3"/>
    <n v="3"/>
    <n v="90851"/>
    <n v="36703"/>
    <n v="22829"/>
    <n v="9565"/>
    <n v="261864"/>
    <s v="Live"/>
    <n v="0"/>
    <x v="0"/>
  </r>
  <r>
    <n v="683673"/>
    <d v="2017-10-26T19:32:22"/>
    <n v="1110"/>
    <d v="2017-11-30T14:41:59"/>
    <x v="0"/>
    <s v="Approved"/>
    <d v="1984-04-07T00:00:00"/>
    <n v="34.676712328767124"/>
    <x v="0"/>
    <n v="560092"/>
    <s v="C34 CENTURY CORBEL G BLOCK SAHAKAR NAGAR, Next to ICICI Bank BANGALORE"/>
    <x v="1"/>
    <n v="30"/>
    <x v="1"/>
    <s v="KALYAN KRISHNA TECHNOZ PVT LTD"/>
    <x v="4"/>
    <n v="2"/>
    <n v="12"/>
    <n v="99719"/>
    <m/>
    <m/>
    <m/>
    <n v="300000"/>
    <s v="Live"/>
    <n v="0"/>
    <x v="0"/>
  </r>
  <r>
    <n v="683460"/>
    <d v="2017-10-23T16:39:52"/>
    <n v="13037"/>
    <d v="2018-03-21T14:57:32"/>
    <x v="1"/>
    <s v="Approved"/>
    <d v="1986-05-25T00:00:00"/>
    <n v="32.545205479452058"/>
    <x v="4"/>
    <n v="411021"/>
    <s v="104 D building Yashwin Society"/>
    <x v="1"/>
    <n v="2"/>
    <x v="0"/>
    <s v="Bitwise Solutions"/>
    <x v="1"/>
    <n v="2"/>
    <n v="8"/>
    <n v="81366"/>
    <n v="51999"/>
    <n v="47375"/>
    <n v="18429"/>
    <n v="400000"/>
    <s v="Live"/>
    <n v="0"/>
    <x v="0"/>
  </r>
  <r>
    <n v="682821"/>
    <d v="2017-10-23T09:58:03"/>
    <n v="4005"/>
    <d v="2017-12-05T17:23:48"/>
    <x v="0"/>
    <s v="Approved"/>
    <d v="1988-07-05T00:00:00"/>
    <n v="30.43013698630137"/>
    <x v="7"/>
    <n v="110096"/>
    <s v="NEAR CAPTAIN MARKET ,B 7  3rd floor ,18 bhagat kunj ,Ghazipur,"/>
    <x v="1"/>
    <n v="36"/>
    <x v="0"/>
    <s v="Max life insurance co ltd"/>
    <x v="0"/>
    <n v="5"/>
    <n v="5"/>
    <n v="42950"/>
    <n v="4694"/>
    <n v="11585"/>
    <n v="8471"/>
    <n v="84762.71"/>
    <s v="Live"/>
    <n v="0"/>
    <x v="0"/>
  </r>
  <r>
    <n v="682155"/>
    <d v="2017-10-22T12:57:01"/>
    <n v="489"/>
    <d v="2017-10-22T13:00:38"/>
    <x v="0"/>
    <s v="Approved"/>
    <d v="1984-08-18T00:00:00"/>
    <n v="34.31232876712329"/>
    <x v="0"/>
    <n v="560043"/>
    <s v="28B, 2nd Floor, 6th Cross Road, B Channasandra,  Near BOSCH Car Service Center"/>
    <x v="1"/>
    <n v="12"/>
    <x v="0"/>
    <s v="Softvision"/>
    <x v="2"/>
    <n v="1"/>
    <n v="10"/>
    <n v="117296"/>
    <n v="8716"/>
    <n v="6979"/>
    <n v="541"/>
    <n v="199175"/>
    <s v="Live"/>
    <n v="55"/>
    <x v="1"/>
  </r>
  <r>
    <n v="676933"/>
    <d v="2017-10-16T00:00:00"/>
    <n v="203"/>
    <d v="2017-10-16T00:00:00"/>
    <x v="0"/>
    <s v="Approved"/>
    <d v="1979-02-19T00:00:00"/>
    <n v="39.81095890410959"/>
    <x v="5"/>
    <n v="500050"/>
    <s v="Flat No G-3 Hema Durga Jewel ,P J R Enclave Madhavpuri Township,,"/>
    <x v="1"/>
    <n v="96"/>
    <x v="0"/>
    <s v="netenrich technologies pvt ltd"/>
    <x v="1"/>
    <n v="4"/>
    <n v="15"/>
    <n v="66765.666666666701"/>
    <n v="2784.62"/>
    <n v="198.55"/>
    <n v="68.37"/>
    <s v="198216"/>
    <s v="Live"/>
    <n v="0"/>
    <x v="0"/>
  </r>
  <r>
    <n v="674915"/>
    <d v="2017-10-25T16:18:35"/>
    <n v="912"/>
    <d v="2017-10-25T16:28:39"/>
    <x v="0"/>
    <s v="Approved"/>
    <d v="1981-03-15T00:00:00"/>
    <n v="37.742465753424661"/>
    <x v="7"/>
    <n v="110054"/>
    <s v="A-8, Nehru Vihar, Near Timar Pur, New Delhi"/>
    <x v="0"/>
    <n v="180"/>
    <x v="0"/>
    <s v="Csc"/>
    <x v="0"/>
    <n v="8"/>
    <n v="10"/>
    <n v="46532"/>
    <n v="22676"/>
    <n v="5024"/>
    <n v="3162"/>
    <n v="78588"/>
    <s v="Live"/>
    <n v="0"/>
    <x v="0"/>
  </r>
  <r>
    <n v="674546"/>
    <d v="2017-10-14T12:52:57"/>
    <n v="246"/>
    <d v="2017-10-17T10:42:28"/>
    <x v="0"/>
    <s v="Approved"/>
    <d v="1978-04-19T00:00:00"/>
    <n v="40.649315068493152"/>
    <x v="5"/>
    <n v="500061"/>
    <s v="12-10-587/82 Medibavi Medibavi Sitaphalmandi"/>
    <x v="0"/>
    <n v="348"/>
    <x v="0"/>
    <s v="INTEGRATED CLEANROOM TECHNOLOGIES PVT LTD"/>
    <x v="2"/>
    <n v="0"/>
    <n v="17"/>
    <n v="83543"/>
    <n v="7044"/>
    <n v="166"/>
    <n v="10733"/>
    <n v="174968"/>
    <s v="Live"/>
    <n v="0"/>
    <x v="0"/>
  </r>
  <r>
    <n v="672114"/>
    <d v="2018-02-22T16:14:13"/>
    <n v="10588"/>
    <d v="2018-02-22T16:17:59"/>
    <x v="1"/>
    <s v="Approved"/>
    <d v="1979-07-02T00:00:00"/>
    <n v="39.446575342465756"/>
    <x v="5"/>
    <n v="500090"/>
    <s v="9-64/st/go.  srida tower. madhuranagar nizampet.banana gar.  rangareddy 500090. 9-64/st/go.  srida tower. madhuranagar nizampet.banana gar.  rangareddy 500090. 9-64/st/go.  srida tower. madhuranagar nizampet.banana gar.  rangareddy 500090."/>
    <x v="1"/>
    <n v="24"/>
    <x v="0"/>
    <s v="Aashrith Hotels pvt Ltd. "/>
    <x v="1"/>
    <n v="1"/>
    <n v="12"/>
    <n v="32330"/>
    <n v="16965"/>
    <n v="14869"/>
    <n v="14481"/>
    <n v="173114.78"/>
    <s v="Live"/>
    <n v="0"/>
    <x v="0"/>
  </r>
  <r>
    <n v="669930"/>
    <d v="2017-10-26T19:23:21"/>
    <n v="1123"/>
    <d v="2017-11-09T15:21:57"/>
    <x v="0"/>
    <s v="Approved"/>
    <d v="1986-11-02T00:00:00"/>
    <n v="32.104109589041094"/>
    <x v="7"/>
    <n v="110049"/>
    <s v="364 1st floor Masjid moth south ex 2"/>
    <x v="1"/>
    <n v="24"/>
    <x v="0"/>
    <s v="MARETAIL INDIAN PVT LTD"/>
    <x v="2"/>
    <n v="2"/>
    <n v="7"/>
    <n v="38203"/>
    <n v="48525"/>
    <n v="31625"/>
    <n v="30004"/>
    <n v="72027"/>
    <s v="Live"/>
    <n v="148"/>
    <x v="1"/>
  </r>
  <r>
    <n v="667177"/>
    <d v="2017-10-08T01:41:28"/>
    <n v="49"/>
    <d v="2017-10-12T00:00:00"/>
    <x v="0"/>
    <s v="Approved"/>
    <d v="1980-10-02T00:00:00"/>
    <n v="38.19178082191781"/>
    <x v="4"/>
    <n v="411013"/>
    <s v="406 G WING - FATIMA NAGAR MANISH DARSHAN Hadpsar I.E.,,,"/>
    <x v="0"/>
    <n v="312"/>
    <x v="0"/>
    <s v="INVENTIVE GLOBAL SERVICES"/>
    <x v="2"/>
    <n v="2"/>
    <n v="14"/>
    <n v="85999.666666666701"/>
    <n v="30448.31"/>
    <n v="21366.7"/>
    <n v="8828.3799999999992"/>
    <n v="129161"/>
    <s v="Live"/>
    <n v="0"/>
    <x v="0"/>
  </r>
  <r>
    <n v="666177"/>
    <d v="2017-10-26T12:13:55"/>
    <n v="1340"/>
    <d v="2017-10-30T13:21:47"/>
    <x v="0"/>
    <s v="Approved"/>
    <d v="1981-09-15T00:00:00"/>
    <n v="37.238356164383561"/>
    <x v="6"/>
    <n v="110053"/>
    <s v="C-4/44A Gamri Ext, Bhajan Pura, Near Hansraj Market, Delhi - 110053"/>
    <x v="0"/>
    <n v="432"/>
    <x v="0"/>
    <s v="reliance Retail limited"/>
    <x v="0"/>
    <n v="6"/>
    <n v="13"/>
    <n v="64405"/>
    <n v="34508"/>
    <n v="29724"/>
    <n v="17632"/>
    <n v="43447"/>
    <s v="Live"/>
    <n v="0"/>
    <x v="0"/>
  </r>
  <r>
    <n v="665963"/>
    <d v="2017-10-07T17:47:08"/>
    <n v="1122"/>
    <d v="2017-10-27T15:20:34"/>
    <x v="0"/>
    <s v="Approved"/>
    <d v="1978-07-10T00:00:00"/>
    <n v="40.424657534246577"/>
    <x v="2"/>
    <n v="400065"/>
    <s v="1002 Ruby isle royal palms Aarey colony Goregaon east"/>
    <x v="1"/>
    <n v="35"/>
    <x v="0"/>
    <s v="Quinnox consultancy services limited"/>
    <x v="2"/>
    <n v="6"/>
    <n v="14"/>
    <n v="120259"/>
    <n v="29465"/>
    <n v="29464"/>
    <n v="27348"/>
    <n v="300000"/>
    <s v="Live"/>
    <n v="0"/>
    <x v="0"/>
  </r>
  <r>
    <n v="664795"/>
    <d v="2017-10-06T11:39:37"/>
    <n v="846"/>
    <d v="2017-10-25T00:00:00"/>
    <x v="0"/>
    <s v="Approved"/>
    <d v="1986-11-05T00:00:00"/>
    <n v="32.095890410958901"/>
    <x v="0"/>
    <n v="560100"/>
    <s v="STIE NO 12 SRINIVASSA NILAYA HOUSE NO 01 5TH CROSS ,VINAYAK LAYOUT NO,,"/>
    <x v="1"/>
    <n v="36"/>
    <x v="0"/>
    <s v="ColorTokens India LLp"/>
    <x v="2"/>
    <n v="2"/>
    <n v="8"/>
    <n v="131469.33333333299"/>
    <n v="36641.67"/>
    <n v="10916.12"/>
    <n v="1355.45"/>
    <n v="300000"/>
    <s v="Live"/>
    <n v="0"/>
    <x v="0"/>
  </r>
  <r>
    <n v="664574"/>
    <d v="2017-10-06T00:09:33"/>
    <n v="278"/>
    <d v="2017-10-17T12:14:44"/>
    <x v="0"/>
    <s v="Approved"/>
    <d v="1983-11-05T00:00:00"/>
    <n v="35.098630136986301"/>
    <x v="5"/>
    <n v="500092"/>
    <s v="202 Sai Ram Nivas, Mallikarjunnagar, Peerladiduga, Near SBI Bank, Hyderabad"/>
    <x v="1"/>
    <n v="72"/>
    <x v="0"/>
    <s v="Vcarve solutions pvt ltd"/>
    <x v="2"/>
    <n v="1"/>
    <n v="1"/>
    <n v="37411"/>
    <n v="28495"/>
    <n v="28495"/>
    <n v="12819"/>
    <n v="141093"/>
    <s v="Live"/>
    <n v="0"/>
    <x v="0"/>
  </r>
  <r>
    <n v="664436"/>
    <d v="2017-11-27T12:46:23"/>
    <n v="3582"/>
    <d v="2017-11-27T13:07:29"/>
    <x v="0"/>
    <s v="Approved"/>
    <d v="1983-12-13T00:00:00"/>
    <n v="34.994520547945207"/>
    <x v="0"/>
    <n v="560005"/>
    <s v="004 Tuscan elegance No 16 Bachammal road , NEAR SOCH BUILDING,"/>
    <x v="1"/>
    <n v="14"/>
    <x v="0"/>
    <s v="Sheorey digital systems Pvt ltd"/>
    <x v="1"/>
    <n v="2"/>
    <n v="14"/>
    <n v="93367"/>
    <n v="37434"/>
    <n v="48979"/>
    <n v="43165"/>
    <n v="277668"/>
    <s v="Live"/>
    <n v="0"/>
    <x v="0"/>
  </r>
  <r>
    <n v="663015"/>
    <d v="2017-10-04T13:20:02"/>
    <n v="6"/>
    <d v="2017-10-11T00:00:00"/>
    <x v="0"/>
    <s v="Approved"/>
    <d v="1977-10-21T00:00:00"/>
    <n v="41.142465753424659"/>
    <x v="7"/>
    <n v="110028"/>
    <s v="C73, 2Nd Floor Narayan Vihar,,South West Delhi,,"/>
    <x v="1"/>
    <n v="48"/>
    <x v="0"/>
    <s v="SIFY TECHNOLOGIES"/>
    <x v="3"/>
    <n v="1"/>
    <n v="15"/>
    <n v="83121"/>
    <n v="1799.56"/>
    <n v="358.56"/>
    <n v="49896.86"/>
    <n v="45403"/>
    <s v="Live"/>
    <n v="56"/>
    <x v="1"/>
  </r>
  <r>
    <n v="659468"/>
    <d v="2017-10-06T12:35:29"/>
    <n v="615"/>
    <d v="2017-10-24T00:00:00"/>
    <x v="0"/>
    <s v="Approved"/>
    <d v="1964-06-17T00:00:00"/>
    <n v="54.495890410958907"/>
    <x v="7"/>
    <n v="110096"/>
    <s v="S/O B LAL 81-H POCKET A-3 MAYUR VIHAR NEAR LIFE CARE HOSPITAL,EAST DELHI,,"/>
    <x v="1"/>
    <n v="120"/>
    <x v="0"/>
    <s v="Electra Welding Machine Pvt. Ltd."/>
    <x v="2"/>
    <n v="0"/>
    <n v="16"/>
    <n v="73333.333333333299"/>
    <n v="275331.11"/>
    <n v="232846.64"/>
    <n v="222376.98"/>
    <n v="268844"/>
    <s v="Live"/>
    <n v="0"/>
    <x v="0"/>
  </r>
  <r>
    <n v="658358"/>
    <d v="2017-09-27T15:31:05"/>
    <n v="582"/>
    <d v="2017-10-23T00:00:00"/>
    <x v="0"/>
    <s v="Approved"/>
    <d v="1976-09-11T00:00:00"/>
    <n v="42.252054794520546"/>
    <x v="2"/>
    <n v="400104"/>
    <s v="FLT NO 104 SHREE DWARKADISH CHS B WING GRND FLR S2 BANGUR NGR GOREGAON W,,,"/>
    <x v="1"/>
    <n v="480"/>
    <x v="0"/>
    <s v="FIS PAYMENT SOLUTIONS AND SERVICES PVT LTD"/>
    <x v="0"/>
    <n v="1"/>
    <n v="12"/>
    <n v="70693.899999999994"/>
    <n v="7436.03"/>
    <n v="2802.03"/>
    <n v="1424.83"/>
    <n v="139196"/>
    <s v="Live"/>
    <n v="0"/>
    <x v="0"/>
  </r>
  <r>
    <n v="655119"/>
    <d v="2017-07-11T00:00:00"/>
    <n v="15171"/>
    <d v="2017-09-14T00:00:00"/>
    <x v="0"/>
    <s v="Approved"/>
    <d v="1972-06-15T00:00:00"/>
    <n v="46.495890410958907"/>
    <x v="5"/>
    <n v="500044"/>
    <s v="#1-9-312/E/9/6,Vidya Nagar,,,,"/>
    <x v="2"/>
    <n v="240"/>
    <x v="0"/>
    <s v="KARVY COMPUTERSHARE P LIMITED"/>
    <x v="1"/>
    <n v="19"/>
    <n v="27"/>
    <n v="67149.333333333299"/>
    <n v="21205.14"/>
    <n v="13038.44"/>
    <n v="1346.22"/>
    <n v="300000"/>
    <s v="Live"/>
    <n v="0"/>
    <x v="0"/>
  </r>
  <r>
    <n v="652096"/>
    <d v="2017-10-10T18:55:03"/>
    <n v="27"/>
    <d v="2017-10-11T00:00:00"/>
    <x v="0"/>
    <s v="Approved"/>
    <d v="1995-08-27T00:00:00"/>
    <n v="23.282191780821918"/>
    <x v="0"/>
    <n v="560064"/>
    <s v="220,1St Main,delahalli 1St Cross Kogilu Layout,,,"/>
    <x v="1"/>
    <n v="24"/>
    <x v="0"/>
    <s v="DELL"/>
    <x v="0"/>
    <n v="1"/>
    <n v="1"/>
    <n v="28054.333333333299"/>
    <n v="21234.14"/>
    <n v="14951.47"/>
    <n v="7341.47"/>
    <n v="30842"/>
    <s v="Live"/>
    <n v="57"/>
    <x v="1"/>
  </r>
  <r>
    <n v="651066"/>
    <d v="2017-09-18T23:05:24"/>
    <n v="4172"/>
    <d v="2017-10-25T00:00:00"/>
    <x v="0"/>
    <s v="Approved"/>
    <d v="1990-09-30T00:00:00"/>
    <n v="28.19178082191781"/>
    <x v="12"/>
    <n v="410206"/>
    <s v="A-604 Bhurasar Tower Plot No-4,,Sector-12 Kamothe, ,,"/>
    <x v="0"/>
    <n v="120"/>
    <x v="0"/>
    <s v="Marriott Hotel"/>
    <x v="0"/>
    <n v="3"/>
    <n v="8"/>
    <n v="25520.666666666701"/>
    <n v="19898.099999999999"/>
    <n v="10356.870000000001"/>
    <n v="11378.87"/>
    <n v="95611"/>
    <s v="Live"/>
    <n v="0"/>
    <x v="0"/>
  </r>
  <r>
    <n v="648762"/>
    <d v="2017-09-16T16:58:53"/>
    <n v="15160"/>
    <d v="2017-10-14T00:00:00"/>
    <x v="0"/>
    <s v="Approved"/>
    <d v="1980-11-08T00:00:00"/>
    <n v="38.090410958904108"/>
    <x v="0"/>
    <n v="560068"/>
    <s v="Ss Plaza,74/2 Outer Ring Road, 29t Main Road,btm 1St Stage,"/>
    <x v="1"/>
    <n v="6"/>
    <x v="0"/>
    <s v="reliance Retail limited"/>
    <x v="0"/>
    <n v="0"/>
    <n v="12"/>
    <n v="64629"/>
    <n v="16632"/>
    <n v="86426"/>
    <n v="0"/>
    <n v="182059"/>
    <s v="Closed"/>
    <n v="0"/>
    <x v="0"/>
  </r>
  <r>
    <n v="645906"/>
    <d v="2017-10-13T14:01:02"/>
    <n v="230"/>
    <d v="2017-11-14T18:00:38"/>
    <x v="0"/>
    <s v="Approved"/>
    <d v="1985-08-27T00:00:00"/>
    <n v="33.287671232876711"/>
    <x v="2"/>
    <n v="421004"/>
    <s v="304 Matruchhaya Apt. opp water supply office, Next to saraswati CHS, Ulhasnagar 4"/>
    <x v="0"/>
    <n v="264"/>
    <x v="0"/>
    <s v="SKUNG Tradelink Limited"/>
    <x v="2"/>
    <n v="0"/>
    <n v="13"/>
    <n v="30806"/>
    <n v="35797"/>
    <n v="12074"/>
    <n v="1017"/>
    <n v="98654"/>
    <s v="Live"/>
    <n v="330"/>
    <x v="1"/>
  </r>
  <r>
    <n v="639578"/>
    <d v="2017-10-17T09:42:29"/>
    <n v="269"/>
    <d v="2017-11-30T14:41:59"/>
    <x v="0"/>
    <s v="Approved"/>
    <d v="1989-04-18T00:00:00"/>
    <n v="29.643835616438356"/>
    <x v="7"/>
    <n v="110096"/>
    <s v=".New Ashok Nagar .E- 135 New Ashok Nagar"/>
    <x v="1"/>
    <n v="24"/>
    <x v="0"/>
    <s v="AON SERVICES INDIA PVT LTD"/>
    <x v="0"/>
    <n v="4"/>
    <n v="5"/>
    <n v="44764"/>
    <n v="13905"/>
    <n v="13905"/>
    <n v="13905"/>
    <n v="122287"/>
    <s v="Live"/>
    <n v="0"/>
    <x v="0"/>
  </r>
  <r>
    <n v="638631"/>
    <d v="2017-09-05T12:19:53"/>
    <n v="2400"/>
    <d v="2017-11-10T00:00:00"/>
    <x v="0"/>
    <s v="Approved"/>
    <d v="1976-01-29T00:00:00"/>
    <n v="42.871232876712327"/>
    <x v="7"/>
    <n v="110048"/>
    <s v="E1 Gk Enclave 1, Meezzanina Flr Opp Anubhav Learning School,,,"/>
    <x v="1"/>
    <n v="60"/>
    <x v="0"/>
    <s v="Living Media ltd."/>
    <x v="0"/>
    <n v="1"/>
    <n v="15"/>
    <n v="95904.333333333299"/>
    <n v="26319.75"/>
    <n v="10179.84"/>
    <n v="4873.8599999999997"/>
    <n v="289865"/>
    <s v="Live"/>
    <n v="0"/>
    <x v="0"/>
  </r>
  <r>
    <n v="635036"/>
    <d v="2018-01-06T01:34:34"/>
    <n v="6123"/>
    <d v="2018-01-09T12:36:16"/>
    <x v="1"/>
    <s v="Approved"/>
    <d v="1989-09-04T00:00:00"/>
    <n v="29.263013698630136"/>
    <x v="0"/>
    <n v="560016"/>
    <s v="HOUSE NO.68 MV NILAYA,5TH CROSS MAHADEVAPURA"/>
    <x v="3"/>
    <n v="0"/>
    <x v="0"/>
    <s v="24/7 CUSTOMER PVT LTD"/>
    <x v="1"/>
    <n v="3"/>
    <n v="4"/>
    <n v="40455"/>
    <n v="23483"/>
    <n v="12635"/>
    <n v="4996"/>
    <n v="34328.57"/>
    <s v="Live"/>
    <n v="0"/>
    <x v="0"/>
  </r>
  <r>
    <n v="631968"/>
    <d v="2017-11-21T11:54:55"/>
    <n v="3257"/>
    <d v="2017-11-21T12:11:59"/>
    <x v="0"/>
    <s v="Approved"/>
    <d v="1978-08-13T00:00:00"/>
    <n v="40.331506849315069"/>
    <x v="13"/>
    <n v="121001"/>
    <s v="House.No. R-104 Adarsh Colony NH-4 NIT Faridabad (Haryana)"/>
    <x v="2"/>
    <n v="468"/>
    <x v="0"/>
    <s v="SPA Printers pvt ltd"/>
    <x v="2"/>
    <n v="10"/>
    <n v="10"/>
    <n v="30409"/>
    <n v="7969"/>
    <n v="7936"/>
    <n v="7936"/>
    <n v="180000"/>
    <s v="Live"/>
    <n v="0"/>
    <x v="0"/>
  </r>
  <r>
    <n v="631392"/>
    <d v="2017-08-26T02:57:57"/>
    <n v="2988"/>
    <d v="2017-11-16T00:00:00"/>
    <x v="0"/>
    <s v="Approved"/>
    <d v="1986-05-14T00:00:00"/>
    <n v="32.575342465753423"/>
    <x v="0"/>
    <n v="560050"/>
    <s v="1311 Singh nivas 9th main 5A cross,,,"/>
    <x v="1"/>
    <n v="12"/>
    <x v="0"/>
    <s v="NTT DATA"/>
    <x v="3"/>
    <n v="1"/>
    <n v="8"/>
    <n v="61092"/>
    <n v="31236.400000000001"/>
    <n v="19974.07"/>
    <n v="2720.08"/>
    <n v="180499"/>
    <s v="Live"/>
    <n v="0"/>
    <x v="0"/>
  </r>
  <r>
    <n v="627791"/>
    <d v="2017-09-01T17:28:32"/>
    <n v="1640"/>
    <d v="2017-10-23T00:00:00"/>
    <x v="0"/>
    <s v="Approved"/>
    <d v="1982-06-13T00:00:00"/>
    <n v="36.495890410958907"/>
    <x v="4"/>
    <n v="411017"/>
    <s v="B Block 2/3 Main Bazar Near Vamika Chowk,Pimpri,,"/>
    <x v="2"/>
    <n v="48"/>
    <x v="0"/>
    <s v="CONVERGYS INDIA SERVICES PVT LTD"/>
    <x v="1"/>
    <n v="1"/>
    <n v="13"/>
    <n v="95103.333333333299"/>
    <n v="16188.62"/>
    <n v="19106.62"/>
    <n v="15424.56"/>
    <n v="172675"/>
    <s v="Live"/>
    <n v="0"/>
    <x v="0"/>
  </r>
  <r>
    <n v="627549"/>
    <d v="2017-08-21T16:51:17"/>
    <n v="3397"/>
    <d v="2017-12-28T00:00:00"/>
    <x v="0"/>
    <s v="Approved"/>
    <d v="1988-05-08T00:00:00"/>
    <n v="30.589041095890412"/>
    <x v="5"/>
    <n v="500050"/>
    <s v="FLAT 3828 Janapriya Nile Valley PJR Enclave LANDMARK, CHANDANAGAR."/>
    <x v="1"/>
    <n v="41"/>
    <x v="0"/>
    <s v="Unisys Global Services India Pvt Ltd"/>
    <x v="0"/>
    <n v="4"/>
    <n v="11"/>
    <n v="38743"/>
    <n v="12790"/>
    <n v="7761"/>
    <n v="5547"/>
    <n v="219942.35"/>
    <s v="Live"/>
    <n v="0"/>
    <x v="0"/>
  </r>
  <r>
    <n v="627397"/>
    <d v="2017-09-07T18:03:37"/>
    <n v="7345"/>
    <d v="2017-09-16T00:00:00"/>
    <x v="0"/>
    <s v="Approved"/>
    <d v="1985-12-30T00:00:00"/>
    <n v="32.945205479452056"/>
    <x v="5"/>
    <n v="500070"/>
    <s v="4-12, Hayath Nagar, High Court,-684 Flr,Colony, Huda Sai Nagar"/>
    <x v="0"/>
    <n v="192"/>
    <x v="0"/>
    <s v="PRIMERAMEDICAL TECHNOLOGIES PRIVATE LIMITED"/>
    <x v="2"/>
    <n v="2"/>
    <n v="10"/>
    <n v="65821"/>
    <n v="64530.3"/>
    <n v="39555.919999999998"/>
    <n v="19300.8"/>
    <n v="200000"/>
    <s v="Live"/>
    <n v="0"/>
    <x v="0"/>
  </r>
  <r>
    <n v="626295"/>
    <d v="2017-08-20T14:03:41"/>
    <n v="15165"/>
    <d v="2017-10-03T00:00:00"/>
    <x v="0"/>
    <s v="Approved"/>
    <d v="1983-09-04T00:00:00"/>
    <n v="35.268493150684932"/>
    <x v="1"/>
    <n v="421204"/>
    <s v="E/1204, 12 th Floor, Casa Bella Europa C Bldg, ,Survey No.4/3, Kalyan Shil Road,,,"/>
    <x v="1"/>
    <n v="1"/>
    <x v="1"/>
    <s v="GEEBS HEALTH CARD SOLUTION"/>
    <x v="4"/>
    <n v="0"/>
    <n v="10"/>
    <n v="33910"/>
    <m/>
    <m/>
    <m/>
    <n v="49500"/>
    <s v="Closed"/>
    <n v="0"/>
    <x v="0"/>
  </r>
  <r>
    <n v="625973"/>
    <d v="2017-08-20T07:32:05"/>
    <n v="7455"/>
    <d v="2017-10-05T00:00:00"/>
    <x v="0"/>
    <s v="Approved"/>
    <d v="1987-03-14T00:00:00"/>
    <n v="31.742465753424657"/>
    <x v="12"/>
    <n v="400706"/>
    <s v="302, Innovative Park, 2 Plt, 76C, 3rd Flr, ,Sector 50 New, Seawoods, ,,"/>
    <x v="1"/>
    <n v="36"/>
    <x v="0"/>
    <s v="CAPGEMINI TECHNOLOGY SERVICES INDIA LIMITED"/>
    <x v="0"/>
    <n v="1"/>
    <n v="8"/>
    <n v="56641"/>
    <n v="26642.83"/>
    <n v="13162.19"/>
    <n v="1615.94"/>
    <n v="263610"/>
    <s v="Live"/>
    <n v="0"/>
    <x v="0"/>
  </r>
  <r>
    <n v="625015"/>
    <d v="2017-10-26T14:52:12"/>
    <n v="1461"/>
    <d v="2017-12-11T16:30:02"/>
    <x v="0"/>
    <s v="Approved"/>
    <d v="1973-01-29T00:00:00"/>
    <n v="45.871232876712327"/>
    <x v="7"/>
    <n v="110028"/>
    <s v="H 365 Naraina Vihar H Block, Near Gurudwara"/>
    <x v="2"/>
    <n v="264"/>
    <x v="0"/>
    <s v="behl hospital"/>
    <x v="2"/>
    <n v="10"/>
    <n v="10"/>
    <n v="30333"/>
    <n v="15141"/>
    <n v="12948"/>
    <n v="16297"/>
    <n v="41149"/>
    <s v="Live"/>
    <n v="0"/>
    <x v="0"/>
  </r>
  <r>
    <n v="624670"/>
    <d v="2017-12-16T11:56:04"/>
    <n v="11574"/>
    <d v="2018-03-06T15:23:37"/>
    <x v="1"/>
    <s v="Approved"/>
    <d v="1982-07-22T00:00:00"/>
    <n v="36.389041095890413"/>
    <x v="4"/>
    <n v="411014"/>
    <s v="St joseph colony Ramwadi Nahar road"/>
    <x v="0"/>
    <n v="432"/>
    <x v="0"/>
    <s v="Fareportal ind pvt ltd"/>
    <x v="0"/>
    <n v="1"/>
    <n v="6"/>
    <n v="53254"/>
    <n v="22885"/>
    <n v="4172"/>
    <n v="1784"/>
    <n v="400000"/>
    <s v="Live"/>
    <n v="0"/>
    <x v="0"/>
  </r>
  <r>
    <n v="621976"/>
    <d v="2017-10-30T17:12:07"/>
    <n v="1361"/>
    <d v="2017-10-30T17:16:20"/>
    <x v="0"/>
    <s v="Approved"/>
    <d v="1981-12-02T00:00:00"/>
    <n v="37.024657534246572"/>
    <x v="5"/>
    <n v="500046"/>
    <s v="Flat No L 107 , Manjeera Diamond Towers Nallagandala Gopanpally Near Jawahar Navodaya Vidyalaya"/>
    <x v="1"/>
    <n v="12"/>
    <x v="0"/>
    <s v="IBM INDIA PVT LTD"/>
    <x v="0"/>
    <n v="11"/>
    <n v="15"/>
    <n v="75001"/>
    <n v="102360"/>
    <n v="84220"/>
    <n v="27789"/>
    <n v="134232"/>
    <s v="Live"/>
    <n v="0"/>
    <x v="0"/>
  </r>
  <r>
    <n v="616869"/>
    <d v="2017-08-10T17:02:22"/>
    <n v="599"/>
    <d v="2017-10-23T00:00:00"/>
    <x v="0"/>
    <s v="Approved"/>
    <d v="1978-08-09T00:00:00"/>
    <n v="40.342465753424655"/>
    <x v="0"/>
    <n v="560033"/>
    <s v="No 581 5Th Cross 2 ,Chaam Chompat Temple Street Veer Bhadra Rod,,"/>
    <x v="1"/>
    <n v="360"/>
    <x v="0"/>
    <s v="INDEPESCA OVERSEAS PVT LTD"/>
    <x v="3"/>
    <n v="1"/>
    <n v="12"/>
    <n v="54731"/>
    <n v="13250.56"/>
    <n v="3059.35"/>
    <n v="1228.9000000000001"/>
    <n v="150000"/>
    <s v="Live"/>
    <n v="0"/>
    <x v="0"/>
  </r>
  <r>
    <n v="613895"/>
    <d v="2017-08-08T11:35:13"/>
    <n v="1680"/>
    <d v="2017-10-31T00:00:00"/>
    <x v="0"/>
    <s v="Approved"/>
    <d v="1982-08-28T00:00:00"/>
    <n v="36.287671232876711"/>
    <x v="4"/>
    <n v="411046"/>
    <s v="A-1004, LAKE VISTA, JAMBULWADI ROAD, AMBEGAON LAKE VISTA Ambegaon BK"/>
    <x v="1"/>
    <n v="60"/>
    <x v="0"/>
    <s v="UST Global"/>
    <x v="0"/>
    <n v="1"/>
    <n v="10"/>
    <n v="73184"/>
    <n v="36404.76"/>
    <n v="26476.74"/>
    <n v="14343.51"/>
    <n v="150000"/>
    <s v="Live"/>
    <n v="0"/>
    <x v="0"/>
  </r>
  <r>
    <n v="612649"/>
    <d v="2017-10-03T00:00:00"/>
    <n v="6787"/>
    <d v="2017-10-03T00:00:00"/>
    <x v="0"/>
    <s v="Approved"/>
    <d v="1986-10-03T00:00:00"/>
    <n v="32.186301369863017"/>
    <x v="2"/>
    <n v="410209"/>
    <s v="A 604 Gurudev CHS Gurudev CHS Kamothe_x000d__x000a_sector 20 -"/>
    <x v="1"/>
    <n v="24"/>
    <x v="0"/>
    <s v="MECKLAI FINANCIAL SERVICES LTD"/>
    <x v="3"/>
    <n v="1"/>
    <n v="4"/>
    <n v="72905"/>
    <n v="5468"/>
    <n v="5391"/>
    <n v="2989"/>
    <n v="232000"/>
    <s v="Live"/>
    <n v="0"/>
    <x v="0"/>
  </r>
  <r>
    <n v="610800"/>
    <d v="2017-10-12T17:36:17"/>
    <n v="65"/>
    <d v="2018-02-13T11:45:19"/>
    <x v="1"/>
    <s v="Approved"/>
    <d v="1989-06-01T00:00:00"/>
    <n v="29.523287671232875"/>
    <x v="0"/>
    <n v="560100"/>
    <s v="M Shivamma house, 2nd Floor, Room 7A, Bettadasapira, Near Masjid and School, Electronic City, Bangalore - 560100"/>
    <x v="3"/>
    <n v="24"/>
    <x v="0"/>
    <s v="Siemens Ltd"/>
    <x v="0"/>
    <n v="0"/>
    <n v="1"/>
    <n v="68758"/>
    <n v="25726"/>
    <n v="7979"/>
    <n v="8220"/>
    <n v="162774.37"/>
    <s v="Live"/>
    <n v="0"/>
    <x v="0"/>
  </r>
  <r>
    <n v="608281"/>
    <d v="2017-08-04T15:38:35"/>
    <n v="1268"/>
    <d v="2017-10-29T00:00:00"/>
    <x v="0"/>
    <s v="Approved"/>
    <d v="1984-01-29T00:00:00"/>
    <n v="34.865753424657534"/>
    <x v="0"/>
    <n v="560008"/>
    <s v="335 4Th Square 5Th Cross Murphy Town,Halasuru S S M Road Bangalore North,,"/>
    <x v="1"/>
    <n v="396"/>
    <x v="0"/>
    <s v="LODESTAR EDUCATIONAL SERVICES PVT LTD"/>
    <x v="2"/>
    <n v="0"/>
    <n v="7"/>
    <n v="46761.333333333299"/>
    <n v="14319.49"/>
    <n v="11599.29"/>
    <n v="1951"/>
    <n v="172496"/>
    <s v="Live"/>
    <n v="171"/>
    <x v="1"/>
  </r>
  <r>
    <n v="607523"/>
    <d v="2017-08-03T17:52:00"/>
    <n v="7457"/>
    <d v="2017-10-11T00:00:00"/>
    <x v="0"/>
    <s v="Approved"/>
    <d v="1986-08-04T00:00:00"/>
    <n v="32.350684931506848"/>
    <x v="0"/>
    <n v="560076"/>
    <s v="No 140, Ground Floor, 2nd Main, ,M S Ramiah City, JP Nagar, 8th Phase, ,,"/>
    <x v="1"/>
    <n v="17"/>
    <x v="0"/>
    <s v="4C DRUG SAFETY SERVICES LLP"/>
    <x v="2"/>
    <n v="2"/>
    <n v="8"/>
    <n v="56588"/>
    <n v="15457.06"/>
    <n v="4466.71"/>
    <n v="7540.33"/>
    <n v="250000"/>
    <s v="Live"/>
    <n v="0"/>
    <x v="0"/>
  </r>
  <r>
    <n v="607515"/>
    <d v="2017-08-03T17:34:35"/>
    <n v="15169"/>
    <d v="2017-09-19T00:00:00"/>
    <x v="0"/>
    <s v="Approved"/>
    <d v="1988-08-15T00:00:00"/>
    <n v="30.317808219178083"/>
    <x v="0"/>
    <n v="560073"/>
    <s v="213, Vanitha Building, Near Anjaneya Temple, ,Srikamapura Anchepalya, ,,"/>
    <x v="1"/>
    <n v="84"/>
    <x v="0"/>
    <s v="EIT SERVICES INDIA PRIVATE LTD"/>
    <x v="2"/>
    <n v="0"/>
    <n v="7"/>
    <n v="46638"/>
    <n v="15697.03"/>
    <n v="14564"/>
    <n v="8926.6299999999992"/>
    <n v="65000"/>
    <s v="Live"/>
    <n v="0"/>
    <x v="0"/>
  </r>
  <r>
    <n v="606131"/>
    <d v="2017-08-02T10:43:41"/>
    <n v="4429"/>
    <d v="2017-10-31T00:00:00"/>
    <x v="0"/>
    <s v="Approved"/>
    <d v="1991-06-30T00:00:00"/>
    <n v="27.443835616438356"/>
    <x v="4"/>
    <n v="411057"/>
    <s v="Flat No R-302, Lrd Floor Topaz Park,,224 Park Street, Wakad Pimpari ,,"/>
    <x v="1"/>
    <n v="84"/>
    <x v="0"/>
    <s v="JADE GLOBAL SOLUTIONS PVT LTD"/>
    <x v="0"/>
    <n v="1"/>
    <n v="4"/>
    <n v="48278.666666666701"/>
    <n v="86939.57"/>
    <n v="42758.5"/>
    <n v="25100.97"/>
    <n v="116870"/>
    <s v="Closed"/>
    <n v="0"/>
    <x v="0"/>
  </r>
  <r>
    <n v="605376"/>
    <d v="2017-08-01T14:26:31"/>
    <n v="7443"/>
    <d v="2017-11-07T00:00:00"/>
    <x v="0"/>
    <s v="Approved"/>
    <d v="1971-02-21T00:00:00"/>
    <n v="47.81095890410959"/>
    <x v="0"/>
    <n v="560022"/>
    <s v="44/48,6, A Cross 12Th Main Gokul,,1St Stage Hmt Layout Yeshwanthpura ,,"/>
    <x v="1"/>
    <n v="72"/>
    <x v="0"/>
    <s v="LAJ EXPORTS LIMITED"/>
    <x v="1"/>
    <n v="1"/>
    <n v="20"/>
    <n v="52283.333333333299"/>
    <n v="1950.83"/>
    <n v="1619"/>
    <n v="274.17"/>
    <s v="95899"/>
    <s v="Live"/>
    <n v="0"/>
    <x v="0"/>
  </r>
  <r>
    <n v="605323"/>
    <d v="2018-03-08T16:36:06"/>
    <n v="11857"/>
    <d v="2018-03-08T16:41:18"/>
    <x v="1"/>
    <s v="Approved"/>
    <d v="1979-07-08T00:00:00"/>
    <n v="39.43013698630137"/>
    <x v="0"/>
    <n v="560079"/>
    <s v="No145,sn layout shankarmat Basaveshwaranagar"/>
    <x v="0"/>
    <n v="216"/>
    <x v="0"/>
    <s v="Brewklyn Micro Brewing"/>
    <x v="2"/>
    <n v="1"/>
    <n v="12"/>
    <n v="102833"/>
    <n v="34372"/>
    <n v="23012"/>
    <n v="6111"/>
    <n v="145203.4"/>
    <s v="Live"/>
    <n v="0"/>
    <x v="0"/>
  </r>
  <r>
    <n v="604652"/>
    <d v="2017-11-13T18:04:59"/>
    <n v="2598"/>
    <d v="2017-11-13T18:10:41"/>
    <x v="0"/>
    <s v="Approved"/>
    <d v="1986-11-20T00:00:00"/>
    <n v="32.054794520547944"/>
    <x v="4"/>
    <n v="411013"/>
    <s v="SR NO-106,  Shankarmath, Near Kapre Workshop, Near CANOL, Hadapsar, Pune"/>
    <x v="0"/>
    <n v="372"/>
    <x v="0"/>
    <s v="WNS GLOBAL SERVICES PVT LTD"/>
    <x v="0"/>
    <n v="1"/>
    <n v="8"/>
    <n v="55861"/>
    <n v="101534"/>
    <n v="94101"/>
    <n v="82415"/>
    <n v="129330"/>
    <s v="Live"/>
    <n v="0"/>
    <x v="0"/>
  </r>
  <r>
    <n v="604425"/>
    <d v="2018-03-06T12:06:37"/>
    <n v="11524"/>
    <d v="2018-03-06T12:13:26"/>
    <x v="1"/>
    <s v="Approved"/>
    <d v="1984-01-15T00:00:00"/>
    <n v="34.904109589041099"/>
    <x v="0"/>
    <n v="560076"/>
    <s v="Flat no 1702, C Block, Club Medows House of Hiranandani Akshayanagar, Hulimavu"/>
    <x v="1"/>
    <n v="12"/>
    <x v="0"/>
    <s v="Alitmetrik"/>
    <x v="2"/>
    <n v="1"/>
    <n v="10"/>
    <n v="109783"/>
    <n v="45855"/>
    <n v="29437"/>
    <n v="22061"/>
    <n v="150000"/>
    <s v="Live"/>
    <n v="0"/>
    <x v="0"/>
  </r>
  <r>
    <n v="603195"/>
    <d v="2017-07-30T08:35:13"/>
    <n v="92"/>
    <d v="2017-09-12T00:00:00"/>
    <x v="0"/>
    <s v="Approved"/>
    <d v="1988-04-24T00:00:00"/>
    <n v="30.627397260273973"/>
    <x v="7"/>
    <n v="110074"/>
    <s v="A - 170, 1st Floor, Chhattarpur Enclave,,Phase - 2,,"/>
    <x v="1"/>
    <n v="30"/>
    <x v="0"/>
    <s v="ORACLE INDIA PVT LTD"/>
    <x v="0"/>
    <n v="0"/>
    <n v="7"/>
    <n v="76828"/>
    <n v="24097.09"/>
    <n v="9057.51"/>
    <n v="1735.77"/>
    <n v="250000"/>
    <s v="Closed"/>
    <n v="0"/>
    <x v="0"/>
  </r>
  <r>
    <n v="602815"/>
    <d v="2017-07-31T18:11:59"/>
    <n v="15172"/>
    <d v="2017-09-11T00:00:00"/>
    <x v="0"/>
    <s v="Approved"/>
    <d v="1981-06-26T00:00:00"/>
    <n v="37.460273972602742"/>
    <x v="9"/>
    <n v="600083"/>
    <s v="No 26, VSM Garden Street, ,Jakkerkhan Street, ,,"/>
    <x v="1"/>
    <n v="36"/>
    <x v="0"/>
    <s v="ADROIT BIOMED LTD"/>
    <x v="1"/>
    <n v="3"/>
    <n v="5"/>
    <n v="46593.666666666701"/>
    <n v="16295.78"/>
    <n v="3302.49"/>
    <n v="341.32"/>
    <n v="200000"/>
    <s v="Live"/>
    <n v="0"/>
    <x v="0"/>
  </r>
  <r>
    <n v="602644"/>
    <d v="2017-07-29T16:03:18"/>
    <n v="7446"/>
    <d v="2017-10-03T00:00:00"/>
    <x v="0"/>
    <s v="Approved"/>
    <d v="1991-09-18T00:00:00"/>
    <n v="27.224657534246575"/>
    <x v="0"/>
    <n v="560030"/>
    <s v="24, 14th Cross Lalji Nagar, Lakkasandra, ,Bangalore South, Adugodi, ,,"/>
    <x v="1"/>
    <n v="120"/>
    <x v="0"/>
    <s v="ITW CONSULTING PVT. LTD."/>
    <x v="2"/>
    <n v="1"/>
    <n v="6"/>
    <n v="38200"/>
    <n v="12374.03"/>
    <n v="10739.75"/>
    <n v="6973.08"/>
    <n v="56721"/>
    <s v="Live"/>
    <n v="0"/>
    <x v="0"/>
  </r>
  <r>
    <n v="601525"/>
    <d v="2017-09-24T15:11:49"/>
    <n v="15163"/>
    <d v="2017-10-03T00:00:00"/>
    <x v="0"/>
    <s v="Approved"/>
    <d v="1975-05-06T00:00:00"/>
    <n v="43.605479452054794"/>
    <x v="0"/>
    <n v="560043"/>
    <s v="E 318, VM Meadows, Horamavu Main Road, ,Horamavu, Bengaluru Horamavu,,,"/>
    <x v="1"/>
    <n v="96"/>
    <x v="0"/>
    <s v="AXA BUSINESS SERVICES"/>
    <x v="0"/>
    <n v="0"/>
    <n v="1"/>
    <n v="66642.333333333299"/>
    <n v="17352.37"/>
    <n v="16804.099999999999"/>
    <n v="11691.46"/>
    <n v="112000"/>
    <s v="Closed"/>
    <n v="0"/>
    <x v="0"/>
  </r>
  <r>
    <n v="599620"/>
    <d v="2017-07-26T23:33:13"/>
    <n v="7451"/>
    <d v="2017-10-03T00:00:00"/>
    <x v="0"/>
    <s v="Approved"/>
    <d v="1983-04-30T00:00:00"/>
    <n v="35.61643835616438"/>
    <x v="5"/>
    <n v="500072"/>
    <s v="Plot No - 894/3/A, Vivekanda Nagar Colony,, Near More Supermarket Kukutpally, ,,"/>
    <x v="1"/>
    <n v="12"/>
    <x v="0"/>
    <s v="D MART"/>
    <x v="2"/>
    <n v="0"/>
    <n v="10"/>
    <n v="27616.666666666701"/>
    <n v="64557.2"/>
    <n v="59572.45"/>
    <n v="45449.120000000003"/>
    <n v="80000"/>
    <s v="Live"/>
    <n v="0"/>
    <x v="0"/>
  </r>
  <r>
    <n v="596571"/>
    <d v="2017-07-24T17:26:52"/>
    <n v="15167"/>
    <d v="2017-09-23T00:00:00"/>
    <x v="0"/>
    <s v="Approved"/>
    <d v="1975-06-14T00:00:00"/>
    <n v="43.4986301369863"/>
    <x v="2"/>
    <n v="400080"/>
    <s v="504,B,Anasuya CHS,Vaipharanavar,,Mulund west,,,"/>
    <x v="1"/>
    <n v="24"/>
    <x v="0"/>
    <s v="H ENERGY GATEWAY PVT LTD"/>
    <x v="2"/>
    <n v="4"/>
    <n v="16"/>
    <n v="83316.666666666701"/>
    <n v="74751.67"/>
    <n v="21284.2"/>
    <n v="13580.12"/>
    <n v="148000"/>
    <s v="Live"/>
    <n v="0"/>
    <x v="0"/>
  </r>
  <r>
    <n v="596129"/>
    <d v="2017-07-24T12:35:01"/>
    <n v="12398"/>
    <d v="2017-10-09T00:00:00"/>
    <x v="0"/>
    <s v="Approved"/>
    <d v="1979-12-02T00:00:00"/>
    <n v="39.027397260273972"/>
    <x v="1"/>
    <n v="401105"/>
    <s v="F-701, Sonam Tower CHS Ltd, Phase - 14, ,New Golden Nest, Opp Jain Bunglow, ,,"/>
    <x v="1"/>
    <n v="456"/>
    <x v="0"/>
    <s v="CADILA PHARMA LTD"/>
    <x v="0"/>
    <n v="0"/>
    <n v="11"/>
    <n v="89321.666666666701"/>
    <n v="16600.05"/>
    <n v="9949.2099999999991"/>
    <n v="662.11"/>
    <n v="300000"/>
    <s v="Live"/>
    <n v="0"/>
    <x v="0"/>
  </r>
  <r>
    <n v="594072"/>
    <d v="2017-08-09T00:00:00"/>
    <n v="827"/>
    <d v="2017-10-14T00:00:00"/>
    <x v="0"/>
    <s v="Approved"/>
    <d v="1975-01-24T00:00:00"/>
    <n v="43.884931506849313"/>
    <x v="7"/>
    <n v="110075"/>
    <s v="1080 2Nd Floor Pocket 3 Sector-19,,Dwarkar South West Delhi,,"/>
    <x v="1"/>
    <n v="96"/>
    <x v="0"/>
    <s v="Time Educatiom Pvt.Ltd"/>
    <x v="2"/>
    <n v="1"/>
    <n v="17"/>
    <n v="87458.333333333299"/>
    <n v="75126.48"/>
    <n v="34573.61"/>
    <n v="37532.61"/>
    <n v="181406"/>
    <s v="Live"/>
    <n v="0"/>
    <x v="0"/>
  </r>
  <r>
    <n v="593680"/>
    <d v="2017-07-21T18:05:48"/>
    <n v="7460"/>
    <d v="2017-10-30T00:00:00"/>
    <x v="0"/>
    <s v="Approved"/>
    <d v="1984-10-22T00:00:00"/>
    <n v="34.134246575342466"/>
    <x v="1"/>
    <n v="400614"/>
    <s v="Room No-1 C-6/8 Neelkamal Apartments Sector-3,C3b3d Belapur Navi Mumbai,,"/>
    <x v="1"/>
    <n v="36"/>
    <x v="0"/>
    <s v="UGMA SOLUTIONS"/>
    <x v="2"/>
    <n v="1"/>
    <n v="12"/>
    <n v="68588.333333333299"/>
    <n v="71259.320000000007"/>
    <n v="52440.98"/>
    <n v="31637.57"/>
    <n v="44226"/>
    <s v="Live"/>
    <n v="0"/>
    <x v="0"/>
  </r>
  <r>
    <n v="592889"/>
    <d v="2018-02-02T16:17:50"/>
    <n v="8328"/>
    <d v="2018-02-02T16:26:43"/>
    <x v="1"/>
    <s v="Approved"/>
    <d v="1985-12-03T00:00:00"/>
    <n v="33.019178082191779"/>
    <x v="6"/>
    <n v="110078"/>
    <s v="439 pocket 2, Om Apartment, Sector 14 Dwarka"/>
    <x v="1"/>
    <n v="12"/>
    <x v="0"/>
    <s v="Home Credit India Finance pvt ltd"/>
    <x v="1"/>
    <n v="1"/>
    <n v="12"/>
    <n v="51808"/>
    <n v="25363"/>
    <n v="12736"/>
    <n v="5702"/>
    <n v="194528.17"/>
    <s v="Live"/>
    <n v="0"/>
    <x v="0"/>
  </r>
  <r>
    <n v="591814"/>
    <d v="2017-11-13T12:31:19"/>
    <n v="2508"/>
    <d v="2017-11-13T12:35:15"/>
    <x v="0"/>
    <s v="Approved"/>
    <d v="1984-11-05T00:00:00"/>
    <n v="34.095890410958901"/>
    <x v="0"/>
    <n v="560076"/>
    <s v="Flat No 1702, C Wing, Club Medows building, House of Hiranandani, Akshayanagar"/>
    <x v="1"/>
    <n v="6"/>
    <x v="0"/>
    <s v="Medlife International Pvt. Ltd."/>
    <x v="2"/>
    <n v="0"/>
    <n v="10"/>
    <n v="163070"/>
    <n v="4291"/>
    <n v="4017"/>
    <n v="689"/>
    <n v="326877"/>
    <s v="Live"/>
    <n v="0"/>
    <x v="0"/>
  </r>
  <r>
    <n v="588365"/>
    <d v="2017-10-29T14:30:08"/>
    <n v="1264"/>
    <d v="2017-11-30T14:33:11"/>
    <x v="0"/>
    <s v="Approved"/>
    <d v="1978-08-19T00:00:00"/>
    <n v="40.315068493150683"/>
    <x v="8"/>
    <n v="122004"/>
    <s v="HOUSE NO 9 2ND FLOOR H15 VATIKA INDIA NEXT SECTOR 82, NEAR JAISINGH CHOWK"/>
    <x v="1"/>
    <n v="8"/>
    <x v="0"/>
    <s v="Business Octane Solutions Pvt ltd"/>
    <x v="3"/>
    <n v="1"/>
    <n v="12"/>
    <n v="65639"/>
    <n v="25098"/>
    <n v="16098"/>
    <n v="15828"/>
    <n v="86673"/>
    <s v="Live"/>
    <n v="0"/>
    <x v="0"/>
  </r>
  <r>
    <n v="582034"/>
    <d v="2017-07-12T00:15:39"/>
    <n v="1986"/>
    <d v="2017-11-07T00:00:00"/>
    <x v="0"/>
    <s v="Approved"/>
    <d v="1989-08-25T00:00:00"/>
    <n v="29.290410958904111"/>
    <x v="1"/>
    <n v="400705"/>
    <s v="769,Darshan Chs Sector 4,Ghansoli Mumbai,,,"/>
    <x v="1"/>
    <n v="336"/>
    <x v="0"/>
    <s v="Bajaj Allianz General Insurance Co Ltd"/>
    <x v="0"/>
    <n v="1"/>
    <n v="5"/>
    <n v="28583.333333333299"/>
    <n v="604.70000000000005"/>
    <n v="4352.3999999999996"/>
    <n v="1774.56"/>
    <n v="92065"/>
    <s v="Live"/>
    <n v="0"/>
    <x v="0"/>
  </r>
  <r>
    <n v="581795"/>
    <d v="2017-07-11T19:17:47"/>
    <n v="10891"/>
    <d v="2017-08-28T00:00:00"/>
    <x v="0"/>
    <s v="Approved"/>
    <d v="1978-06-12T00:00:00"/>
    <n v="40.5013698630137"/>
    <x v="2"/>
    <n v="415110"/>
    <s v="Plot No.13, ,Omkar Shivraj Co.op Housing Society,,Koyana Vasahat, Malakapur, Karad"/>
    <x v="1"/>
    <n v="18"/>
    <x v="0"/>
    <s v="HDFC BANK"/>
    <x v="0"/>
    <n v="11"/>
    <n v="12"/>
    <n v="98567.666666666701"/>
    <n v="5587.99"/>
    <n v="2687.11"/>
    <n v="10435.64"/>
    <n v="190000"/>
    <s v="Live"/>
    <n v="31"/>
    <x v="1"/>
  </r>
  <r>
    <n v="580127"/>
    <d v="2017-11-07T17:50:05"/>
    <n v="2069"/>
    <d v="2017-11-07T18:07:49"/>
    <x v="0"/>
    <s v="Approved"/>
    <d v="1982-06-25T00:00:00"/>
    <n v="36.463013698630135"/>
    <x v="5"/>
    <n v="500038"/>
    <s v="Flat No G2/ Plot No 61, Siddhartha Apartments, Siddhartha Nagar, Sanjeev Reddy Nagar, Near ST Alphonso School, Hyderabad"/>
    <x v="1"/>
    <n v="36"/>
    <x v="0"/>
    <s v="tata bluescope steel ltd"/>
    <x v="1"/>
    <n v="3"/>
    <n v="12"/>
    <n v="89199"/>
    <n v="52801"/>
    <n v="16990"/>
    <n v="2544"/>
    <n v="150000"/>
    <s v="Live"/>
    <n v="0"/>
    <x v="0"/>
  </r>
  <r>
    <n v="577447"/>
    <d v="2017-07-07T12:46:32"/>
    <n v="7456"/>
    <d v="2017-10-10T00:00:00"/>
    <x v="0"/>
    <s v="Approved"/>
    <d v="1977-06-01T00:00:00"/>
    <n v="41.531506849315072"/>
    <x v="2"/>
    <n v="400012"/>
    <s v="Room No.13, Kanti Bhuva, ,Gokhale Society Lane, Near K E M Hospital Parel ,,"/>
    <x v="1"/>
    <n v="240"/>
    <x v="0"/>
    <s v="AQUARIUS"/>
    <x v="0"/>
    <n v="3"/>
    <n v="21"/>
    <n v="79800"/>
    <n v="134260.67000000001"/>
    <n v="80525.67"/>
    <n v="62242.33"/>
    <n v="130000"/>
    <s v="Live"/>
    <n v="53"/>
    <x v="1"/>
  </r>
  <r>
    <n v="577132"/>
    <d v="2017-10-17T18:31:14"/>
    <n v="344"/>
    <d v="2017-10-18T11:37:15"/>
    <x v="0"/>
    <s v="Approved"/>
    <d v="1989-07-02T00:00:00"/>
    <n v="29.438356164383563"/>
    <x v="0"/>
    <n v="560102"/>
    <s v="Door No. 897, 22A Main Road 24th Cross HSR Layout Sector 2"/>
    <x v="1"/>
    <n v="12"/>
    <x v="0"/>
    <s v="NTT DATA Global Delivery Services Ltd"/>
    <x v="0"/>
    <n v="2"/>
    <n v="6"/>
    <n v="56928"/>
    <n v="21033"/>
    <n v="13249"/>
    <n v="7150"/>
    <n v="156717.18"/>
    <s v="Live"/>
    <n v="0"/>
    <x v="0"/>
  </r>
  <r>
    <n v="574224"/>
    <d v="2017-07-04T02:39:56"/>
    <n v="4890"/>
    <d v="2017-08-21T00:00:00"/>
    <x v="0"/>
    <s v="Approved"/>
    <d v="1985-03-31T00:00:00"/>
    <n v="33.695890410958903"/>
    <x v="0"/>
    <n v="517214"/>
    <s v="Kakulamvaripalli, Doddipalle,,Chittoor,,"/>
    <x v="1"/>
    <n v="60"/>
    <x v="0"/>
    <s v="HAPPIEST MINDS TECHNOLOGIES PVT. LTD."/>
    <x v="1"/>
    <n v="1"/>
    <n v="7"/>
    <n v="69771.666666666701"/>
    <n v="20249.52"/>
    <n v="19129.259999999998"/>
    <n v="34201.89"/>
    <n v="100000"/>
    <s v="Live"/>
    <n v="0"/>
    <x v="0"/>
  </r>
  <r>
    <n v="573862"/>
    <d v="2017-11-03T11:12:35"/>
    <n v="1725"/>
    <d v="2017-11-03T11:17:07"/>
    <x v="0"/>
    <s v="Approved"/>
    <d v="1983-04-18T00:00:00"/>
    <n v="35.649315068493152"/>
    <x v="3"/>
    <n v="201005"/>
    <s v="Flat No 121, Ground Floor 1, Jai Durge Apartment, 80 feet road, Vikram Enclave, Shalimar Garden, Near Karishma Juice Center"/>
    <x v="1"/>
    <n v="36"/>
    <x v="0"/>
    <s v="BARCLAYS SHARED SERVICES PRIVATE LIMITED"/>
    <x v="0"/>
    <n v="5"/>
    <n v="8"/>
    <n v="44328"/>
    <n v="16434"/>
    <n v="9773"/>
    <n v="3971"/>
    <n v="107063"/>
    <s v="Live"/>
    <n v="0"/>
    <x v="0"/>
  </r>
  <r>
    <n v="573160"/>
    <d v="2018-02-08T15:11:00"/>
    <n v="8965"/>
    <d v="2018-02-08T15:11:07"/>
    <x v="1"/>
    <s v="Approved"/>
    <d v="1984-10-21T00:00:00"/>
    <n v="34.136986301369866"/>
    <x v="14"/>
    <n v="201301"/>
    <s v="N-501 Antriksh golf view 1 Sector 78_x000d__x000a_Noida, Uttar pradesh"/>
    <x v="1"/>
    <n v="36"/>
    <x v="0"/>
    <s v="Denave India Private limited"/>
    <x v="0"/>
    <n v="3"/>
    <n v="10"/>
    <n v="47534"/>
    <n v="4692"/>
    <n v="4692"/>
    <n v="6001"/>
    <n v="100000"/>
    <s v="Live"/>
    <n v="0"/>
    <x v="0"/>
  </r>
  <r>
    <n v="569243"/>
    <d v="2017-06-28T17:45:23"/>
    <n v="14727"/>
    <d v="2017-08-24T00:00:00"/>
    <x v="0"/>
    <s v="Approved"/>
    <d v="1981-01-09T00:00:00"/>
    <n v="37.920547945205477"/>
    <x v="12"/>
    <n v="410210"/>
    <s v="Rajvansh Heritage, Flat No - 204, ,House No - 908, Awing, Belpada,,,"/>
    <x v="1"/>
    <n v="24"/>
    <x v="0"/>
    <s v="GLASS WALL SYSTEM"/>
    <x v="2"/>
    <n v="3"/>
    <n v="10"/>
    <n v="43700"/>
    <n v="16940.03"/>
    <n v="11264.9"/>
    <n v="10490.23"/>
    <n v="88000"/>
    <s v="Live"/>
    <n v="0"/>
    <x v="0"/>
  </r>
  <r>
    <n v="559839"/>
    <d v="2017-06-21T08:32:26"/>
    <n v="3643"/>
    <d v="2017-10-14T00:00:00"/>
    <x v="0"/>
    <s v="Approved"/>
    <d v="1986-09-13T00:00:00"/>
    <n v="32.241095890410961"/>
    <x v="5"/>
    <n v="500072"/>
    <s v="5-4-7 Ramaiah Nagar Near Bachpan School,,,"/>
    <x v="1"/>
    <n v="72"/>
    <x v="0"/>
    <s v="INVENTURUS KNOWLEDGE"/>
    <x v="1"/>
    <n v="2"/>
    <n v="10"/>
    <n v="33833.333333333299"/>
    <n v="8737.23"/>
    <n v="5021.49"/>
    <n v="2846.99"/>
    <n v="77997"/>
    <s v="Live"/>
    <n v="84"/>
    <x v="1"/>
  </r>
  <r>
    <n v="558383"/>
    <d v="2017-10-23T17:26:03"/>
    <n v="589"/>
    <d v="2017-11-20T17:33:42"/>
    <x v="0"/>
    <s v="Approved"/>
    <d v="1989-09-19T00:00:00"/>
    <n v="29.221917808219178"/>
    <x v="9"/>
    <n v="600053"/>
    <s v="No:156, 2nd Floor Altius Valliammai Apartments Bhanu Street, Gnanamurthy Nagar, Ambattur"/>
    <x v="0"/>
    <n v="41"/>
    <x v="0"/>
    <s v="Computer Software Associates Inc"/>
    <x v="2"/>
    <n v="1"/>
    <n v="6"/>
    <n v="41589"/>
    <n v="11111"/>
    <n v="7809"/>
    <n v="7675"/>
    <n v="200000"/>
    <s v="Live"/>
    <n v="0"/>
    <x v="0"/>
  </r>
  <r>
    <n v="552544"/>
    <d v="2017-06-15T19:09:37"/>
    <n v="11733"/>
    <d v="2017-07-18T00:00:00"/>
    <x v="0"/>
    <s v="Approved"/>
    <d v="1983-11-19T00:00:00"/>
    <n v="35.060273972602737"/>
    <x v="0"/>
    <n v="560022"/>
    <s v="82 1st B Main Road ,Near Keshava Theater B K Nagar ,,"/>
    <x v="1"/>
    <n v="48"/>
    <x v="0"/>
    <s v="RANSTAND INDIA PVT LTD"/>
    <x v="2"/>
    <n v="6"/>
    <n v="14"/>
    <n v="61245"/>
    <n v="19324.310000000001"/>
    <n v="7434.84"/>
    <n v="6375.18"/>
    <n v="300000"/>
    <s v="Closed"/>
    <n v="0"/>
    <x v="0"/>
  </r>
  <r>
    <n v="551473"/>
    <d v="2017-09-28T18:46:40"/>
    <n v="17"/>
    <d v="2017-10-11T00:00:00"/>
    <x v="0"/>
    <s v="Approved"/>
    <d v="1983-10-22T00:00:00"/>
    <n v="35.136986301369866"/>
    <x v="5"/>
    <n v="500092"/>
    <s v="G1, Pvr Enclave Balaji Nagar,Road No 5, Boduppal,,"/>
    <x v="1"/>
    <n v="24"/>
    <x v="0"/>
    <s v="Tech Mahindra Ltd"/>
    <x v="0"/>
    <n v="1"/>
    <n v="13"/>
    <n v="71711"/>
    <n v="28379.37"/>
    <n v="45464.57"/>
    <n v="30959.919999999998"/>
    <n v="140325"/>
    <s v="Live"/>
    <n v="0"/>
    <x v="0"/>
  </r>
  <r>
    <n v="550050"/>
    <d v="2017-06-14T12:24:19"/>
    <n v="3278"/>
    <d v="2017-11-21T00:00:00"/>
    <x v="0"/>
    <s v="Approved"/>
    <d v="1989-01-22T00:00:00"/>
    <n v="29.87945205479452"/>
    <x v="2"/>
    <n v="400102"/>
    <s v="Flat No 303 1A, Floor No 3 Oshiwara Orchid Chs Ltd. Patliputra Nagar, New Link Road, Oshiwara Jogeshwari West,,,"/>
    <x v="1"/>
    <n v="4"/>
    <x v="0"/>
    <s v="HARMAN PLASTIC INDUSTRIES"/>
    <x v="2"/>
    <n v="3"/>
    <n v="5"/>
    <n v="23141.333333333299"/>
    <n v="17366.919999999998"/>
    <n v="11498.29"/>
    <n v="6674.47"/>
    <n v="140319"/>
    <s v="Live"/>
    <n v="75"/>
    <x v="1"/>
  </r>
  <r>
    <n v="549623"/>
    <d v="2017-06-13T22:18:28"/>
    <n v="11684"/>
    <d v="2017-09-29T00:00:00"/>
    <x v="0"/>
    <s v="Approved"/>
    <d v="1976-06-17T00:00:00"/>
    <n v="42.487671232876714"/>
    <x v="2"/>
    <n v="400709"/>
    <s v="301 Ganesh CHS, Padmma Apartment Koperkhairne"/>
    <x v="1"/>
    <n v="36"/>
    <x v="0"/>
    <s v="LARSEN"/>
    <x v="0"/>
    <n v="1"/>
    <n v="10"/>
    <n v="45000"/>
    <n v="30410"/>
    <n v="22962"/>
    <n v="10202"/>
    <n v="250000"/>
    <s v="Live"/>
    <n v="0"/>
    <x v="0"/>
  </r>
  <r>
    <n v="549596"/>
    <d v="2017-06-13T21:19:45"/>
    <n v="7452"/>
    <d v="2017-10-03T00:00:00"/>
    <x v="0"/>
    <s v="Approved"/>
    <d v="1986-04-01T00:00:00"/>
    <n v="32.69315068493151"/>
    <x v="0"/>
    <n v="560079"/>
    <s v="No 11, Magadi Main Road, 4th Main, ,Vinayakanagar Kamakshipalya, ,,"/>
    <x v="1"/>
    <n v="36"/>
    <x v="0"/>
    <s v="VICTORY SEALS"/>
    <x v="2"/>
    <n v="1"/>
    <n v="7"/>
    <n v="42880"/>
    <n v="19866.310000000001"/>
    <n v="15310.19"/>
    <n v="3348.47"/>
    <n v="28000"/>
    <s v="Closed"/>
    <n v="0"/>
    <x v="0"/>
  </r>
  <r>
    <n v="549393"/>
    <d v="2017-06-13T19:57:21"/>
    <n v="14732"/>
    <d v="2017-08-04T00:00:00"/>
    <x v="0"/>
    <s v="Approved"/>
    <d v="1985-10-15T00:00:00"/>
    <n v="33.153424657534245"/>
    <x v="0"/>
    <n v="560102"/>
    <s v="130, Lalitha Nilaya, 22nd Main Road, ,9th Cross Road, ,,HSR Sector 1"/>
    <x v="1"/>
    <n v="84"/>
    <x v="0"/>
    <s v="TCS"/>
    <x v="0"/>
    <n v="1"/>
    <n v="8"/>
    <n v="62095.666666666701"/>
    <n v="84791.039999999994"/>
    <n v="75704.37"/>
    <n v="48809.120000000003"/>
    <n v="150000"/>
    <s v="Closed"/>
    <n v="0"/>
    <x v="0"/>
  </r>
  <r>
    <n v="545951"/>
    <d v="2017-12-16T18:24:26"/>
    <n v="4596"/>
    <d v="2017-12-16T18:38:14"/>
    <x v="0"/>
    <s v="Approved"/>
    <d v="1987-03-17T00:00:00"/>
    <n v="31.734246575342464"/>
    <x v="11"/>
    <n v="201309"/>
    <s v="H227, 3rd floor, sector Beta2, Greater Noida"/>
    <x v="1"/>
    <n v="6"/>
    <x v="0"/>
    <s v="India Yamaha motors Pvt ltd"/>
    <x v="1"/>
    <n v="7"/>
    <n v="13"/>
    <n v="73213"/>
    <n v="50443"/>
    <n v="46091"/>
    <n v="20661"/>
    <n v="134195.89000000001"/>
    <s v="Live"/>
    <n v="0"/>
    <x v="0"/>
  </r>
  <r>
    <n v="541139"/>
    <d v="2017-06-08T16:57:42"/>
    <n v="14730"/>
    <d v="2017-07-10T00:00:00"/>
    <x v="0"/>
    <s v="Approved"/>
    <d v="1975-02-15T00:00:00"/>
    <n v="43.824657534246576"/>
    <x v="0"/>
    <n v="560076"/>
    <s v="F-106 Elite Vintage B Block,Vijaya Bank Layout B T M 4th Stage,,"/>
    <x v="1"/>
    <n v="60"/>
    <x v="0"/>
    <s v="ROBEMALL APPARELS PVT LTD"/>
    <x v="0"/>
    <n v="1"/>
    <n v="13"/>
    <n v="320833.33333333302"/>
    <n v="162066.37"/>
    <n v="100237.7"/>
    <n v="58623.040000000001"/>
    <n v="200000"/>
    <s v="Live"/>
    <n v="0"/>
    <x v="0"/>
  </r>
  <r>
    <n v="535780"/>
    <d v="2017-06-05T17:14:09"/>
    <n v="2920"/>
    <d v="2017-07-11T00:00:00"/>
    <x v="0"/>
    <s v="Approved"/>
    <d v="1989-03-09T00:00:00"/>
    <n v="29.753424657534246"/>
    <x v="15"/>
    <n v="413208"/>
    <s v="Bhim Nagar Post Kurduwadi ,Kurduwadi Solapur,,"/>
    <x v="1"/>
    <n v="8"/>
    <x v="0"/>
    <s v="DY PATIL INSTITUTE OF ENGINEERING AND TECHNOLOGY"/>
    <x v="2"/>
    <n v="2"/>
    <n v="6"/>
    <n v="38261"/>
    <n v="12585.53"/>
    <n v="5644.1"/>
    <n v="2268.4899999999998"/>
    <n v="140000"/>
    <s v="Live"/>
    <n v="0"/>
    <x v="0"/>
  </r>
  <r>
    <n v="531708"/>
    <d v="2017-06-02T16:40:41"/>
    <n v="7450"/>
    <d v="2017-10-03T00:00:00"/>
    <x v="0"/>
    <s v="Approved"/>
    <d v="1981-12-17T00:00:00"/>
    <n v="36.983561643835614"/>
    <x v="4"/>
    <n v="411033"/>
    <s v="Flat no B-215,2nd floor,oriental marvel,,keshav nagar,near morya gosavi stadium,,,"/>
    <x v="1"/>
    <n v="132"/>
    <x v="0"/>
    <s v="ACOB INDIA PVT LTD"/>
    <x v="2"/>
    <n v="3"/>
    <n v="12"/>
    <n v="76936"/>
    <n v="39284.410000000003"/>
    <n v="5550.8"/>
    <n v="2596.66"/>
    <n v="27524"/>
    <s v="Live"/>
    <n v="0"/>
    <x v="0"/>
  </r>
  <r>
    <n v="530191"/>
    <d v="2017-06-05T15:40:54"/>
    <n v="4918"/>
    <d v="2017-06-30T00:00:00"/>
    <x v="0"/>
    <s v="Approved"/>
    <d v="1971-04-30T00:00:00"/>
    <n v="47.624657534246573"/>
    <x v="0"/>
    <n v="560075"/>
    <s v="Door No 164 Ground Floor 4th Cross ,Shivananda Nagar,,"/>
    <x v="1"/>
    <n v="48"/>
    <x v="0"/>
    <s v="FIRST ADVANTAGE GLOBAL OPERATING CENTRE PRIVATE LIMITED"/>
    <x v="1"/>
    <n v="4"/>
    <n v="4"/>
    <n v="65339.333333333299"/>
    <n v="39755.08"/>
    <n v="12290.77"/>
    <n v="2417.4899999999998"/>
    <n v="300000"/>
    <s v="Live"/>
    <n v="0"/>
    <x v="0"/>
  </r>
  <r>
    <n v="529706"/>
    <d v="2017-11-23T09:40:45"/>
    <n v="3372"/>
    <d v="2017-11-23T09:44:59"/>
    <x v="0"/>
    <s v="Approved"/>
    <d v="1987-02-21T00:00:00"/>
    <n v="31.8"/>
    <x v="0"/>
    <n v="560076"/>
    <s v="flat no 409,radiant lotus apartment,2nd main road ,kodichickenhalli,bengluru,opp kirti residency"/>
    <x v="1"/>
    <n v="4"/>
    <x v="0"/>
    <s v="SUTHERL&amp; GLOBAL SERVICES PVT LTD"/>
    <x v="0"/>
    <n v="3"/>
    <n v="10"/>
    <n v="78452"/>
    <n v="13589"/>
    <n v="8218"/>
    <n v="2160"/>
    <n v="300000"/>
    <s v="Live"/>
    <n v="0"/>
    <x v="0"/>
  </r>
  <r>
    <n v="528963"/>
    <d v="2017-05-31T11:32:16"/>
    <n v="3"/>
    <d v="2017-10-11T00:00:00"/>
    <x v="0"/>
    <s v="Approved"/>
    <d v="1979-09-28T00:00:00"/>
    <n v="39.205479452054796"/>
    <x v="9"/>
    <n v="600112"/>
    <s v="Plot No 111 Ganesh Ave,5Th Crossstreet,,"/>
    <x v="1"/>
    <n v="36"/>
    <x v="0"/>
    <s v="BARCLAYS BANK ( In India)"/>
    <x v="0"/>
    <n v="5"/>
    <n v="11"/>
    <n v="83121"/>
    <n v="343.67"/>
    <n v="29.76"/>
    <n v="39.69"/>
    <n v="193536"/>
    <s v="Live"/>
    <n v="0"/>
    <x v="0"/>
  </r>
  <r>
    <n v="527691"/>
    <d v="2017-05-30T07:45:26"/>
    <n v="7462"/>
    <d v="2017-10-31T00:00:00"/>
    <x v="0"/>
    <s v="Approved"/>
    <d v="1982-11-28T00:00:00"/>
    <n v="36.035616438356165"/>
    <x v="5"/>
    <n v="500010"/>
    <s v="H 1-5-1033/2, B R Rao Nagar Line,Opp More Super Market Father Balaiah Nagar,,"/>
    <x v="1"/>
    <n v="60"/>
    <x v="0"/>
    <s v="BANK OF AMERICA CONTINUUM SOLUTIONS"/>
    <x v="2"/>
    <n v="10"/>
    <n v="14"/>
    <n v="48006.333333333299"/>
    <n v="25692.2"/>
    <n v="7481.04"/>
    <n v="11987.99"/>
    <n v="299705"/>
    <s v="Live"/>
    <n v="0"/>
    <x v="0"/>
  </r>
  <r>
    <n v="525068"/>
    <d v="2017-07-04T08:35:13"/>
    <n v="15064"/>
    <d v="2017-09-12T00:00:00"/>
    <x v="0"/>
    <s v="Approved"/>
    <d v="1977-01-16T00:00:00"/>
    <n v="41.904109589041099"/>
    <x v="1"/>
    <n v="400601"/>
    <s v="C - 701, Aphrodite CHS, Lodha Paradise, ,Majiwada, ,,"/>
    <x v="2"/>
    <n v="60"/>
    <x v="0"/>
    <s v="CAPGEMINI TECHNOLOGY"/>
    <x v="0"/>
    <n v="0"/>
    <n v="17"/>
    <n v="258987.66666666701"/>
    <n v="101477.69"/>
    <n v="31991.88"/>
    <n v="12710.57"/>
    <n v="181000"/>
    <s v="Closed"/>
    <n v="0"/>
    <x v="0"/>
  </r>
  <r>
    <n v="524425"/>
    <d v="2017-05-30T01:47:54"/>
    <n v="12509"/>
    <d v="2017-10-03T00:00:00"/>
    <x v="0"/>
    <s v="Approved"/>
    <d v="1989-03-10T00:00:00"/>
    <n v="29.75068493150685"/>
    <x v="5"/>
    <n v="500075"/>
    <s v="E 208, Rajpushpa Retreat, 2 FLR, ,Gandipet Road, Kokapet, Hotel Sandwicho, ,,"/>
    <x v="1"/>
    <n v="12"/>
    <x v="0"/>
    <s v="UBER INDIA"/>
    <x v="2"/>
    <n v="1"/>
    <n v="4"/>
    <n v="37422"/>
    <n v="33468.839999999997"/>
    <n v="32713.279999999999"/>
    <n v="357.36"/>
    <n v="130000"/>
    <s v="Live"/>
    <n v="0"/>
    <x v="0"/>
  </r>
  <r>
    <n v="524217"/>
    <d v="2017-07-07T00:00:00"/>
    <n v="14731"/>
    <d v="2017-07-29T00:00:00"/>
    <x v="0"/>
    <s v="Approved"/>
    <d v="1982-06-24T00:00:00"/>
    <n v="36.465753424657535"/>
    <x v="4"/>
    <n v="411037"/>
    <s v="S No-568B H No-38 ,Kanchan Ganga Society Haveli,,"/>
    <x v="1"/>
    <n v="120"/>
    <x v="0"/>
    <s v="APTARA NEW MEDIA PT LTD"/>
    <x v="1"/>
    <n v="1"/>
    <n v="11"/>
    <n v="602570"/>
    <n v="41208.720000000001"/>
    <n v="18704.580000000002"/>
    <n v="4562.84"/>
    <n v="150000"/>
    <s v="Live"/>
    <n v="53"/>
    <x v="1"/>
  </r>
  <r>
    <n v="523063"/>
    <d v="2018-01-03T09:55:07"/>
    <n v="5526"/>
    <d v="2018-01-03T10:32:48"/>
    <x v="1"/>
    <s v="Approved"/>
    <d v="1983-11-10T00:00:00"/>
    <n v="35.084931506849315"/>
    <x v="4"/>
    <n v="411014"/>
    <s v="House no 54/2, Ground Floor Swamykrupa Residency, Near Axis Bank ATM, Tuljha Bhanavi Nagar, Kharadi, Pune"/>
    <x v="1"/>
    <n v="12"/>
    <x v="0"/>
    <s v="Digicaptions India private limited"/>
    <x v="1"/>
    <n v="2"/>
    <n v="12"/>
    <n v="72184"/>
    <n v="19620"/>
    <n v="10216"/>
    <n v="2440"/>
    <n v="54038.559999999998"/>
    <s v="Live"/>
    <n v="0"/>
    <x v="0"/>
  </r>
  <r>
    <n v="517493"/>
    <d v="2017-05-20T11:15:10"/>
    <n v="12400"/>
    <d v="2017-07-31T00:00:00"/>
    <x v="0"/>
    <s v="Approved"/>
    <d v="1983-09-09T00:00:00"/>
    <n v="35.254794520547946"/>
    <x v="9"/>
    <n v="600057"/>
    <s v="8/51 Maha Kali Amman Koil Street ,Ernavoor Kattivakkam Tiruvallur,,"/>
    <x v="0"/>
    <n v="396"/>
    <x v="0"/>
    <s v="EXIDE LIFE INSURANCE"/>
    <x v="3"/>
    <n v="3"/>
    <n v="13"/>
    <n v="104724"/>
    <n v="2328.2600000000002"/>
    <n v="3783.85"/>
    <n v="2744.18"/>
    <n v="75000"/>
    <s v="Live"/>
    <n v="291"/>
    <x v="1"/>
  </r>
  <r>
    <n v="513265"/>
    <d v="2017-12-15T15:24:14"/>
    <n v="5336"/>
    <d v="2017-12-30T11:02:30"/>
    <x v="0"/>
    <s v="Approved"/>
    <d v="1984-11-16T00:00:00"/>
    <n v="34.065753424657537"/>
    <x v="2"/>
    <n v="400101"/>
    <s v="407 / 408, Highland Building No. 3, Lokahndwala Township, Near Damunagar Bus Depot, Kandivali East, Mumbai"/>
    <x v="1"/>
    <n v="48"/>
    <x v="0"/>
    <s v="Accenture Solutions Pvt. Ltd"/>
    <x v="0"/>
    <n v="4"/>
    <n v="9"/>
    <n v="76098"/>
    <n v="144645"/>
    <n v="57423"/>
    <n v="23446"/>
    <n v="300000"/>
    <s v="Live"/>
    <n v="0"/>
    <x v="0"/>
  </r>
  <r>
    <n v="511789"/>
    <d v="2018-02-12T11:25:04"/>
    <n v="9393"/>
    <d v="2018-02-16T11:29:20"/>
    <x v="1"/>
    <s v="Approved"/>
    <d v="1989-02-17T00:00:00"/>
    <n v="29.80821917808219"/>
    <x v="9"/>
    <n v="600063"/>
    <s v="6/21 Venkatasamy Street New Perungalathur"/>
    <x v="1"/>
    <n v="24"/>
    <x v="0"/>
    <s v="Zoho Corporation Private Limited"/>
    <x v="0"/>
    <n v="1"/>
    <n v="6"/>
    <n v="26976"/>
    <n v="5664"/>
    <n v="386"/>
    <n v="5035"/>
    <n v="120337.04"/>
    <s v="Live"/>
    <n v="56"/>
    <x v="1"/>
  </r>
  <r>
    <n v="508444"/>
    <d v="2018-02-22T14:15:20"/>
    <n v="10558"/>
    <d v="2018-02-22T14:35:35"/>
    <x v="1"/>
    <s v="Approved"/>
    <d v="1983-10-09T00:00:00"/>
    <n v="35.172602739726024"/>
    <x v="5"/>
    <n v="500017"/>
    <s v="Deepika arcarde g1 Vimaladevi nagar anandbagh Hyderabad"/>
    <x v="1"/>
    <n v="12"/>
    <x v="0"/>
    <s v="CITIBANK"/>
    <x v="0"/>
    <n v="3"/>
    <n v="8"/>
    <n v="37722"/>
    <n v="13968"/>
    <n v="1748"/>
    <n v="701"/>
    <n v="320734.78999999998"/>
    <s v="Live"/>
    <n v="0"/>
    <x v="0"/>
  </r>
  <r>
    <n v="504498"/>
    <d v="2017-11-02T17:41:25"/>
    <n v="1675"/>
    <d v="2017-11-02T17:59:05"/>
    <x v="0"/>
    <s v="Approved"/>
    <d v="1985-08-01T00:00:00"/>
    <n v="33.358904109589041"/>
    <x v="0"/>
    <n v="560061"/>
    <s v="28/2 shrivijaya kumarans college road brindavan layout, Padmanabha nagar,"/>
    <x v="1"/>
    <n v="8"/>
    <x v="0"/>
    <s v="crown beers"/>
    <x v="1"/>
    <n v="9"/>
    <n v="12"/>
    <n v="72346"/>
    <n v="173401"/>
    <n v="147601"/>
    <n v="128908"/>
    <n v="92177.83"/>
    <s v="Live"/>
    <n v="0"/>
    <x v="0"/>
  </r>
  <r>
    <n v="504259"/>
    <d v="2017-05-08T09:12:57"/>
    <n v="14726"/>
    <d v="2017-06-14T00:00:00"/>
    <x v="0"/>
    <s v="Approved"/>
    <d v="1981-06-04T00:00:00"/>
    <n v="37.520547945205479"/>
    <x v="0"/>
    <n v="560056"/>
    <s v="# 128 3rd Cross,Near Vishweshwarajah Sports Club,ITI Layout Mallathahalli,Nagarabhavi 2nd Stage"/>
    <x v="2"/>
    <n v="84"/>
    <x v="0"/>
    <s v="NOVO NORDISK SERVICE CENTER PVT LTD"/>
    <x v="3"/>
    <n v="2"/>
    <n v="12"/>
    <n v="114078.66666666701"/>
    <n v="30042.61"/>
    <n v="26368"/>
    <n v="1618.19"/>
    <n v="300000"/>
    <s v="Live"/>
    <n v="0"/>
    <x v="0"/>
  </r>
  <r>
    <n v="502338"/>
    <d v="2017-10-24T12:57:39"/>
    <n v="656"/>
    <d v="2017-10-24T13:09:19"/>
    <x v="0"/>
    <s v="Approved"/>
    <d v="1980-06-01T00:00:00"/>
    <n v="38.528767123287672"/>
    <x v="6"/>
    <n v="110053"/>
    <s v="C-4/263, 1st Floor, Yamuna Vihar, Near Rathwala Temple, Delhi"/>
    <x v="1"/>
    <n v="60"/>
    <x v="0"/>
    <s v="MERCER CONSULTING INDIA PVT LTD"/>
    <x v="0"/>
    <n v="7"/>
    <n v="10"/>
    <n v="35538"/>
    <n v="2814"/>
    <n v="587"/>
    <n v="2107"/>
    <n v="134248"/>
    <s v="Closed"/>
    <n v="0"/>
    <x v="0"/>
  </r>
  <r>
    <n v="501634"/>
    <d v="2017-05-05T17:06:35"/>
    <n v="3376"/>
    <d v="2017-11-23T00:00:00"/>
    <x v="0"/>
    <s v="Approved"/>
    <d v="1983-02-22T00:00:00"/>
    <n v="35.799999999999997"/>
    <x v="4"/>
    <n v="411011"/>
    <s v="438 KABA PETH ,,,"/>
    <x v="2"/>
    <n v="408"/>
    <x v="0"/>
    <s v="TSI YATRA PVT LTD"/>
    <x v="2"/>
    <n v="5"/>
    <n v="14"/>
    <n v="34924.333333333299"/>
    <n v="8166.23"/>
    <n v="5702.71"/>
    <n v="6214.36"/>
    <n v="110319"/>
    <s v="Live"/>
    <n v="0"/>
    <x v="0"/>
  </r>
  <r>
    <n v="500313"/>
    <d v="2017-05-04T11:33:50"/>
    <n v="7449"/>
    <d v="2017-10-03T00:00:00"/>
    <x v="0"/>
    <s v="Approved"/>
    <d v="1987-02-14T00:00:00"/>
    <n v="31.81917808219178"/>
    <x v="4"/>
    <n v="411052"/>
    <s v="Flat No 06, Siddhi Apt, ,Sr No 3 Warje Opp Janta Sahakari Bank, ,,"/>
    <x v="1"/>
    <n v="17"/>
    <x v="0"/>
    <s v="RELIANCE COMMERCIAL FINANCE LTD"/>
    <x v="2"/>
    <n v="1"/>
    <n v="8"/>
    <n v="52203.333333333299"/>
    <n v="25960.63"/>
    <n v="12486.38"/>
    <n v="2717.29"/>
    <n v="150000"/>
    <s v="Live"/>
    <n v="0"/>
    <x v="0"/>
  </r>
  <r>
    <n v="496078"/>
    <d v="2017-04-28T21:16:58"/>
    <n v="5543"/>
    <d v="2017-07-18T00:00:00"/>
    <x v="0"/>
    <s v="Approved"/>
    <d v="1963-04-09T00:00:00"/>
    <n v="55.68767123287671"/>
    <x v="1"/>
    <n v="401303"/>
    <s v="C-101 Vaibhav Kutir Central Park,Agashi Road Near On The Way Hotel"/>
    <x v="2"/>
    <n v="24"/>
    <x v="1"/>
    <s v="SD MEP SERVICES PVT LTD"/>
    <x v="4"/>
    <n v="1"/>
    <n v="5"/>
    <n v="39569"/>
    <m/>
    <m/>
    <m/>
    <n v="300000"/>
    <s v="Live"/>
    <n v="0"/>
    <x v="0"/>
  </r>
  <r>
    <n v="495806"/>
    <d v="2017-10-09T13:19:31"/>
    <n v="56"/>
    <d v="2017-10-12T00:00:00"/>
    <x v="0"/>
    <s v="Approved"/>
    <d v="1971-07-05T00:00:00"/>
    <n v="47.443835616438356"/>
    <x v="9"/>
    <n v="600034"/>
    <s v="3 Omrs Flat Rajakilpakkam,,,"/>
    <x v="1"/>
    <n v="72"/>
    <x v="0"/>
    <s v="ORCHID CHEMICAL PHARMACEUTICALS"/>
    <x v="0"/>
    <n v="20"/>
    <n v="25"/>
    <n v="52582"/>
    <n v="59587.26"/>
    <n v="27967.29"/>
    <n v="22491.040000000001"/>
    <n v="146906"/>
    <s v="Live"/>
    <n v="0"/>
    <x v="0"/>
  </r>
  <r>
    <n v="494237"/>
    <d v="2017-04-27T11:37:48"/>
    <n v="14728"/>
    <d v="2017-07-18T00:00:00"/>
    <x v="0"/>
    <s v="Approved"/>
    <d v="1985-05-18T00:00:00"/>
    <n v="33.564383561643837"/>
    <x v="2"/>
    <n v="400091"/>
    <s v="24/1900 Old MHB Colony Gorai Road,Borivali-West Mumbai,,"/>
    <x v="1"/>
    <n v="6"/>
    <x v="0"/>
    <s v="SAMSONITE"/>
    <x v="3"/>
    <n v="6"/>
    <n v="12"/>
    <n v="93346.666666666701"/>
    <n v="82193.710000000006"/>
    <n v="36579.919999999998"/>
    <n v="6444.18"/>
    <n v="250000"/>
    <s v="Live"/>
    <n v="0"/>
    <x v="0"/>
  </r>
  <r>
    <n v="493897"/>
    <d v="2017-05-10T17:05:52"/>
    <n v="4662"/>
    <d v="2018-02-01T15:29:48"/>
    <x v="1"/>
    <s v="Approved"/>
    <d v="1985-03-07T00:00:00"/>
    <n v="33.761643835616439"/>
    <x v="0"/>
    <n v="560068"/>
    <s v="Flat No 025 C BLOCK, MBR Steeple,  DEVARACHIKKANAHALLI CROSS ROAD, Begur Road, Opp Royal Meredian Layout, BANGALORE"/>
    <x v="1"/>
    <n v="18"/>
    <x v="0"/>
    <s v="EXTREME NETWORKS PVT Ltd"/>
    <x v="2"/>
    <n v="0"/>
    <n v="9"/>
    <n v="93247"/>
    <n v="142918"/>
    <n v="99682"/>
    <n v="115507"/>
    <n v="345941.65"/>
    <s v="Live"/>
    <n v="0"/>
    <x v="0"/>
  </r>
  <r>
    <n v="487438"/>
    <d v="2017-09-20T14:06:47"/>
    <n v="3297"/>
    <d v="2017-10-31T00:00:00"/>
    <x v="0"/>
    <s v="Approved"/>
    <d v="1982-07-17T00:00:00"/>
    <n v="36.402739726027399"/>
    <x v="0"/>
    <n v="560034"/>
    <s v="17Th Main Hsr Layout,,,"/>
    <x v="2"/>
    <n v="60"/>
    <x v="1"/>
    <s v="Janardhan vasudevareddy"/>
    <x v="4"/>
    <n v="6"/>
    <n v="10"/>
    <n v="77008.333333333299"/>
    <m/>
    <m/>
    <m/>
    <n v="106073"/>
    <s v="Live"/>
    <n v="0"/>
    <x v="0"/>
  </r>
  <r>
    <n v="480559"/>
    <d v="2017-04-15T13:28:33"/>
    <n v="4926"/>
    <d v="2017-06-30T00:00:00"/>
    <x v="0"/>
    <s v="Approved"/>
    <d v="1988-04-10T00:00:00"/>
    <n v="30.665753424657535"/>
    <x v="0"/>
    <n v="560047"/>
    <s v="No 317 Ground Floor 14F,Cross Ejipura,,"/>
    <x v="1"/>
    <n v="3"/>
    <x v="0"/>
    <s v="HINDUJA GLOBAL SOLUTIONS LTD"/>
    <x v="3"/>
    <n v="1"/>
    <n v="8"/>
    <n v="40243"/>
    <n v="40902.46"/>
    <n v="20064.990000000002"/>
    <n v="19743.16"/>
    <n v="300000"/>
    <s v="Closed"/>
    <n v="0"/>
    <x v="0"/>
  </r>
  <r>
    <n v="471964"/>
    <d v="2017-04-04T19:53:49"/>
    <n v="14277"/>
    <d v="2017-09-13T00:00:00"/>
    <x v="0"/>
    <s v="Approved"/>
    <d v="1987-04-26T00:00:00"/>
    <n v="31.624657534246577"/>
    <x v="5"/>
    <n v="500070"/>
    <s v="H.NO 5-1-88/1/B, Plot No-27, Padmavathinagar, Bank Employees Colony,"/>
    <x v="0"/>
    <n v="240"/>
    <x v="0"/>
    <s v="IT PEOPLE ORPORATION PVT. LTD.O"/>
    <x v="1"/>
    <n v="2"/>
    <n v="6"/>
    <n v="40740.333333333299"/>
    <n v="6486.35"/>
    <n v="4955.88"/>
    <n v="1004.72"/>
    <n v="115000"/>
    <s v="Live"/>
    <n v="0"/>
    <x v="0"/>
  </r>
  <r>
    <n v="471391"/>
    <d v="2017-11-06T17:17:34"/>
    <n v="1953"/>
    <d v="2017-11-06T17:27:19"/>
    <x v="0"/>
    <s v="Approved"/>
    <d v="1974-08-15T00:00:00"/>
    <n v="44.328767123287669"/>
    <x v="2"/>
    <n v="400066"/>
    <s v="Omshivam CHS, A wing, room no. 202, Near agarwal hospital. mulund west, MUMBAI"/>
    <x v="1"/>
    <n v="8"/>
    <x v="0"/>
    <s v="RKW developers pvt ltd"/>
    <x v="2"/>
    <n v="3"/>
    <n v="20"/>
    <n v="61381"/>
    <n v="35026"/>
    <n v="24604"/>
    <n v="16896"/>
    <n v="58463.61"/>
    <s v="Live"/>
    <n v="0"/>
    <x v="0"/>
  </r>
  <r>
    <n v="470248"/>
    <d v="2018-02-07T23:33:24"/>
    <n v="9116"/>
    <d v="2018-02-09T12:59:25"/>
    <x v="1"/>
    <s v="Approved"/>
    <d v="1982-11-08T00:00:00"/>
    <n v="36.090410958904108"/>
    <x v="4"/>
    <n v="412105"/>
    <s v="B307 Alpine aura Pune Nashik highway"/>
    <x v="1"/>
    <n v="48"/>
    <x v="0"/>
    <s v="Arun Abhiyante subsidery (Indian Resister of Shipp"/>
    <x v="2"/>
    <n v="4"/>
    <n v="12"/>
    <n v="32680"/>
    <n v="36810"/>
    <n v="35076"/>
    <n v="23490"/>
    <n v="239675.9"/>
    <s v="Live"/>
    <n v="0"/>
    <x v="0"/>
  </r>
  <r>
    <n v="460683"/>
    <d v="2017-09-29T15:42:04"/>
    <n v="270"/>
    <d v="2017-10-17T00:00:00"/>
    <x v="0"/>
    <s v="Approved"/>
    <d v="1970-11-10T00:00:00"/>
    <n v="48.093150684931508"/>
    <x v="0"/>
    <n v="560038"/>
    <s v="257 ground floor 7th lane MGES layout sadanand nagar,,,"/>
    <x v="1"/>
    <n v="12"/>
    <x v="0"/>
    <s v="S R BATLIBOI &amp; ASSOCIATES (Also known as Ernst &amp; Y"/>
    <x v="0"/>
    <n v="3"/>
    <n v="18"/>
    <n v="111326.66666666701"/>
    <n v="127461.3"/>
    <n v="106429.07"/>
    <n v="73485.64"/>
    <n v="300000"/>
    <s v="Closed"/>
    <n v="0"/>
    <x v="0"/>
  </r>
  <r>
    <n v="454779"/>
    <d v="2017-09-13T15:45:18"/>
    <n v="983"/>
    <d v="2017-10-26T00:00:00"/>
    <x v="0"/>
    <s v="Approved"/>
    <d v="1986-10-13T00:00:00"/>
    <n v="32.158904109589038"/>
    <x v="4"/>
    <n v="411015"/>
    <s v="Park Royal Socity Flat No 201 Gaikwad Nagar,,,"/>
    <x v="1"/>
    <n v="12"/>
    <x v="0"/>
    <s v="TATA COMMUNICATON LTD"/>
    <x v="0"/>
    <n v="6"/>
    <n v="8"/>
    <n v="41067.666666666701"/>
    <n v="17780.47"/>
    <n v="19463.75"/>
    <n v="13328.75"/>
    <n v="113299"/>
    <s v="Live"/>
    <n v="0"/>
    <x v="0"/>
  </r>
  <r>
    <n v="454369"/>
    <d v="2018-02-15T18:44:41"/>
    <n v="9952"/>
    <d v="2018-02-16T10:13:09"/>
    <x v="1"/>
    <s v="Approved"/>
    <d v="1977-12-29T00:00:00"/>
    <n v="40.953424657534249"/>
    <x v="9"/>
    <n v="600082"/>
    <s v="D25,15th street ,3rd cross road Flat no 4 Agaram"/>
    <x v="1"/>
    <n v="36"/>
    <x v="0"/>
    <s v="Cholamandalam Investments &amp; Finance Company Ltd"/>
    <x v="0"/>
    <n v="2"/>
    <n v="21"/>
    <n v="105036"/>
    <n v="21864"/>
    <n v="18507"/>
    <n v="15660"/>
    <n v="395627.24"/>
    <s v="Live"/>
    <n v="0"/>
    <x v="0"/>
  </r>
  <r>
    <n v="454214"/>
    <d v="2017-03-14T15:13:45"/>
    <n v="4956"/>
    <d v="2017-09-12T00:00:00"/>
    <x v="0"/>
    <s v="Approved"/>
    <d v="1979-04-07T00:00:00"/>
    <n v="39.682191780821917"/>
    <x v="0"/>
    <n v="560036"/>
    <s v="No-6, Sri Vinyaka Nilyam, Sunshine Layout,  1st Cross, TC Palya,"/>
    <x v="1"/>
    <n v="24"/>
    <x v="0"/>
    <s v="AUTOLIV INDIA PVT LTD"/>
    <x v="0"/>
    <n v="8"/>
    <n v="8"/>
    <n v="61190"/>
    <n v="94155.93"/>
    <n v="102415.23"/>
    <n v="82482.899999999994"/>
    <n v="30000"/>
    <s v="Live"/>
    <n v="0"/>
    <x v="0"/>
  </r>
  <r>
    <n v="452717"/>
    <d v="2017-10-15T00:04:49"/>
    <n v="563"/>
    <d v="2018-02-16T13:19:12"/>
    <x v="1"/>
    <s v="Approved"/>
    <d v="1976-09-10T00:00:00"/>
    <n v="42.254794520547946"/>
    <x v="5"/>
    <n v="500084"/>
    <s v="B276-raghavendra colony-room no 301, 3rd Floor, Kondapur Kondapur"/>
    <x v="1"/>
    <n v="60"/>
    <x v="0"/>
    <s v="verizon data services india"/>
    <x v="0"/>
    <n v="10"/>
    <n v="14"/>
    <n v="120960"/>
    <n v="64924"/>
    <n v="61722"/>
    <n v="44721"/>
    <n v="310351.07"/>
    <s v="Live"/>
    <n v="0"/>
    <x v="0"/>
  </r>
  <r>
    <n v="451860"/>
    <d v="2017-12-04T10:45:01"/>
    <n v="3917"/>
    <d v="2017-12-04T10:55:23"/>
    <x v="0"/>
    <s v="Approved"/>
    <d v="1988-01-09T00:00:00"/>
    <n v="30.917808219178081"/>
    <x v="0"/>
    <n v="560075"/>
    <s v="204 Vrindavn Enclave, 22nd Cross, Vignan Nagar, Near Shell Petrol Pump, Bangalore"/>
    <x v="1"/>
    <n v="24"/>
    <x v="0"/>
    <s v="HAL (Hindustan Aeronautics Ltd )"/>
    <x v="0"/>
    <n v="7"/>
    <n v="7"/>
    <n v="41813"/>
    <n v="20912"/>
    <n v="21574"/>
    <n v="20686"/>
    <n v="149820"/>
    <s v="Live"/>
    <n v="0"/>
    <x v="0"/>
  </r>
  <r>
    <n v="448782"/>
    <d v="2017-11-02T16:38:24"/>
    <n v="1668"/>
    <d v="2017-11-02T16:54:18"/>
    <x v="0"/>
    <s v="Approved"/>
    <d v="1985-04-04T00:00:00"/>
    <n v="33.684931506849317"/>
    <x v="0"/>
    <n v="560056"/>
    <s v="No 35 Bhusiri 1 St D Main, RR Layout , Nagadevanahalli, Near SBI, Bangalore"/>
    <x v="3"/>
    <n v="12"/>
    <x v="0"/>
    <s v="Samruddhigreen  infratech pvt ltd"/>
    <x v="2"/>
    <n v="1"/>
    <n v="10"/>
    <n v="33110"/>
    <n v="14795"/>
    <n v="12105"/>
    <n v="4904"/>
    <n v="27562"/>
    <s v="Live"/>
    <n v="26"/>
    <x v="0"/>
  </r>
  <r>
    <n v="444340"/>
    <d v="2017-12-15T00:00:00"/>
    <n v="4541"/>
    <d v="2018-01-19T19:41:34"/>
    <x v="1"/>
    <s v="Approved"/>
    <d v="1983-03-13T00:00:00"/>
    <n v="35.747945205479454"/>
    <x v="0"/>
    <n v="560041"/>
    <s v="NO 105 GROUND FLOOR, 3RD MAIN ROAD  NAL LAYOUT JAYNAGAR 4TH T BLOCK, NEAR FCI OFFICE,"/>
    <x v="1"/>
    <n v="120"/>
    <x v="0"/>
    <s v="Camden Town Technologies Pvt Ltd"/>
    <x v="2"/>
    <n v="2"/>
    <n v="11"/>
    <n v="104039"/>
    <n v="114508"/>
    <n v="98507"/>
    <n v="62950"/>
    <n v="236325.15"/>
    <s v="Live"/>
    <n v="0"/>
    <x v="0"/>
  </r>
  <r>
    <n v="440998"/>
    <d v="2018-02-19T20:06:29"/>
    <n v="10258"/>
    <d v="2018-02-19T20:18:07"/>
    <x v="1"/>
    <s v="Approved"/>
    <d v="1989-07-22T00:00:00"/>
    <n v="29.383561643835616"/>
    <x v="0"/>
    <n v="560094"/>
    <s v="No. 23/1,4th floor,  4th cross Behind hopcoms Sanajaynagar, Srusti Residency Yajamanappa Layout"/>
    <x v="1"/>
    <n v="3"/>
    <x v="0"/>
    <s v="Flipkart - Client"/>
    <x v="2"/>
    <n v="1"/>
    <n v="8"/>
    <n v="46843"/>
    <n v="15189"/>
    <n v="9501"/>
    <n v="3823"/>
    <n v="109378.69"/>
    <s v="Live"/>
    <n v="0"/>
    <x v="0"/>
  </r>
  <r>
    <n v="436485"/>
    <d v="2017-02-22T11:51:37"/>
    <n v="14722"/>
    <d v="2017-04-28T00:00:00"/>
    <x v="0"/>
    <s v="Approved"/>
    <d v="1983-01-07T00:00:00"/>
    <n v="35.926027397260277"/>
    <x v="2"/>
    <n v="400067"/>
    <s v="304 B-Wing Mahavir Krupa CHS,RDP-7 Sector-6 Charkop,,"/>
    <x v="1"/>
    <n v="48"/>
    <x v="0"/>
    <s v="VIRTUAL REALITY"/>
    <x v="2"/>
    <n v="10"/>
    <n v="10"/>
    <n v="42602.333333333299"/>
    <n v="49638"/>
    <n v="45312"/>
    <n v="7130"/>
    <n v="161000"/>
    <s v="Live"/>
    <n v="0"/>
    <x v="0"/>
  </r>
  <r>
    <n v="434833"/>
    <d v="2017-03-30T16:02:02"/>
    <n v="15170"/>
    <d v="2017-09-16T00:00:00"/>
    <x v="0"/>
    <s v="Approved"/>
    <d v="1990-02-19T00:00:00"/>
    <n v="28.802739726027397"/>
    <x v="12"/>
    <n v="410206"/>
    <s v="A/201, Indraprasth Apartment, Uran Road, ,Opp.Karnala Bank, Tapal Naka, ,,"/>
    <x v="2"/>
    <n v="168"/>
    <x v="0"/>
    <s v="AEGON LIFE"/>
    <x v="0"/>
    <n v="0"/>
    <n v="6"/>
    <n v="47055.666666666701"/>
    <n v="93516.93"/>
    <n v="34815.78"/>
    <n v="13168.79"/>
    <n v="190000"/>
    <s v="Live"/>
    <n v="0"/>
    <x v="0"/>
  </r>
  <r>
    <n v="432880"/>
    <d v="2017-12-27T17:50:17"/>
    <n v="5242"/>
    <d v="2017-12-28T12:43:01"/>
    <x v="0"/>
    <s v="Approved"/>
    <d v="1979-01-10T00:00:00"/>
    <n v="39.920547945205477"/>
    <x v="7"/>
    <n v="110008"/>
    <s v="WZ 111 KHAMPUR, NEAR RANJEET NAGAR POLICE STATION WEST PATEL NAGAR"/>
    <x v="1"/>
    <n v="72"/>
    <x v="0"/>
    <s v="YES BANK"/>
    <x v="0"/>
    <n v="5"/>
    <n v="11"/>
    <n v="38969"/>
    <n v="9926"/>
    <n v="6500"/>
    <n v="2186"/>
    <n v="199873.73"/>
    <s v="Live"/>
    <n v="0"/>
    <x v="0"/>
  </r>
  <r>
    <n v="426621"/>
    <d v="2017-11-14T12:29:57"/>
    <n v="2644"/>
    <d v="2017-11-14T12:35:15"/>
    <x v="0"/>
    <s v="Approved"/>
    <d v="1982-09-07T00:00:00"/>
    <n v="36.260273972602739"/>
    <x v="1"/>
    <n v="400601"/>
    <s v="61/33 Krishnalaya Chs, Vrindavan society, behind Ayyappa stores,"/>
    <x v="1"/>
    <n v="23"/>
    <x v="0"/>
    <s v="Shriramvalue services ltd"/>
    <x v="0"/>
    <n v="1"/>
    <n v="12"/>
    <n v="36748"/>
    <n v="31547"/>
    <n v="18086"/>
    <n v="9184"/>
    <n v="123290"/>
    <s v="Closed"/>
    <n v="0"/>
    <x v="0"/>
  </r>
  <r>
    <n v="424722"/>
    <d v="2017-02-07T17:45:31"/>
    <n v="7458"/>
    <d v="2017-10-14T00:00:00"/>
    <x v="0"/>
    <s v="Approved"/>
    <d v="1974-09-06T00:00:00"/>
    <n v="44.268493150684932"/>
    <x v="0"/>
    <n v="560006"/>
    <s v="25/5 1 Cross Marrappa Garden,,Unitree Dianostic Centre, J C Nagar,,"/>
    <x v="1"/>
    <n v="24"/>
    <x v="0"/>
    <s v="NET CONNECT PVT LTD"/>
    <x v="1"/>
    <n v="4"/>
    <n v="8"/>
    <n v="33278.333333333299"/>
    <n v="2791.19"/>
    <n v="1136.1300000000001"/>
    <n v="973.12"/>
    <n v="97277"/>
    <s v="Live"/>
    <n v="17"/>
    <x v="0"/>
  </r>
  <r>
    <n v="423975"/>
    <d v="2017-02-06T20:49:58"/>
    <n v="14723"/>
    <d v="2017-05-06T00:00:00"/>
    <x v="0"/>
    <s v="Approved"/>
    <d v="1987-01-31T00:00:00"/>
    <n v="31.857534246575341"/>
    <x v="2"/>
    <n v="400093"/>
    <s v="Room No 54,ESIC Hospital Staff Quarter Type 3,,Opp MIDC Police Station"/>
    <x v="1"/>
    <n v="8"/>
    <x v="0"/>
    <s v="ESIC HOSPITAL"/>
    <x v="2"/>
    <n v="1"/>
    <n v="1"/>
    <n v="65570.666666666701"/>
    <n v="13479.07"/>
    <n v="4774.1099999999997"/>
    <n v="2234.25"/>
    <n v="150000"/>
    <s v="Live"/>
    <n v="0"/>
    <x v="0"/>
  </r>
  <r>
    <n v="420243"/>
    <d v="2017-02-02T15:50:16"/>
    <n v="1016"/>
    <d v="2017-06-07T00:00:00"/>
    <x v="0"/>
    <s v="Approved"/>
    <d v="1982-04-28T00:00:00"/>
    <n v="36.62191780821918"/>
    <x v="1"/>
    <n v="421301"/>
    <s v="Abhivandan Building,7th Floor Flat No 7/B,,Sai Chowk Khadakpada Kalyan West"/>
    <x v="2"/>
    <n v="120"/>
    <x v="0"/>
    <s v="JANALAKSHMI FINANCIAL SERVICES LIMITED"/>
    <x v="1"/>
    <n v="10"/>
    <n v="10"/>
    <n v="60544"/>
    <n v="50.84"/>
    <n v="0"/>
    <n v="0"/>
    <n v="150000"/>
    <s v="Live"/>
    <n v="0"/>
    <x v="0"/>
  </r>
  <r>
    <n v="417375"/>
    <d v="2017-02-01T15:34:13"/>
    <n v="3019"/>
    <d v="2017-08-24T00:00:00"/>
    <x v="0"/>
    <s v="Approved"/>
    <d v="1986-07-22T00:00:00"/>
    <n v="32.386301369863013"/>
    <x v="9"/>
    <n v="600097"/>
    <s v="Sri balaji plot no 40 B 4 Cross street ,kumarankudil Thoraipakkham ORM ,,"/>
    <x v="1"/>
    <n v="120"/>
    <x v="0"/>
    <s v="VIRTUSA CONSULTING SERVICES PVT. LTD."/>
    <x v="0"/>
    <n v="1"/>
    <n v="6"/>
    <n v="119072.66666666701"/>
    <n v="48856.87"/>
    <n v="38598.53"/>
    <n v="23019.200000000001"/>
    <n v="150000"/>
    <s v="Closed"/>
    <n v="0"/>
    <x v="0"/>
  </r>
  <r>
    <n v="415134"/>
    <d v="2018-02-07T22:39:10"/>
    <n v="9980"/>
    <d v="2018-02-16T13:34:55"/>
    <x v="1"/>
    <s v="Approved"/>
    <d v="1981-06-23T00:00:00"/>
    <n v="37.468493150684928"/>
    <x v="5"/>
    <n v="500072"/>
    <s v="Kphb9th phase 222 Kukatpally"/>
    <x v="1"/>
    <n v="36"/>
    <x v="0"/>
    <s v="Vivek Pvt Ltd"/>
    <x v="1"/>
    <n v="3"/>
    <n v="10"/>
    <n v="67591"/>
    <n v="46137"/>
    <n v="38238"/>
    <n v="34080"/>
    <n v="400000"/>
    <s v="Live"/>
    <n v="0"/>
    <x v="0"/>
  </r>
  <r>
    <n v="401683"/>
    <d v="2017-11-13T14:27:10"/>
    <n v="2930"/>
    <d v="2017-11-16T15:23:13"/>
    <x v="0"/>
    <s v="Approved"/>
    <d v="1990-06-16T00:00:00"/>
    <n v="28.482191780821918"/>
    <x v="0"/>
    <n v="560043"/>
    <s v="No 8, Sunrise Shelters, Kalyan Nagar, Chikktayappa Layout, Near Croma Showroom, Bangalore"/>
    <x v="1"/>
    <n v="24"/>
    <x v="0"/>
    <s v="American Express"/>
    <x v="0"/>
    <n v="1"/>
    <n v="6"/>
    <n v="47488"/>
    <n v="12357"/>
    <n v="13511"/>
    <n v="8566"/>
    <n v="98840.49"/>
    <s v="Live"/>
    <n v="0"/>
    <x v="0"/>
  </r>
  <r>
    <n v="398557"/>
    <d v="2017-01-13T10:56:16"/>
    <n v="4133"/>
    <d v="2017-08-24T00:00:00"/>
    <x v="0"/>
    <s v="Approved"/>
    <d v="1986-12-07T00:00:00"/>
    <n v="32.008219178082193"/>
    <x v="4"/>
    <n v="590011"/>
    <s v="CCB - 16, 217/4AN,,Ganesh Marg 3rd Cross, ,,"/>
    <x v="1"/>
    <n v="36"/>
    <x v="0"/>
    <s v="tech mahindra"/>
    <x v="0"/>
    <n v="2"/>
    <n v="10"/>
    <n v="33469"/>
    <n v="47194.48"/>
    <n v="45096.46"/>
    <n v="34049.15"/>
    <n v="250000"/>
    <s v="Live"/>
    <n v="55"/>
    <x v="1"/>
  </r>
  <r>
    <n v="394347"/>
    <d v="2017-10-16T13:45:32"/>
    <n v="231"/>
    <d v="2017-10-16T18:04:40"/>
    <x v="0"/>
    <s v="Approved"/>
    <d v="1983-04-06T00:00:00"/>
    <n v="35.682191780821917"/>
    <x v="8"/>
    <n v="122003"/>
    <s v="F 77 Ground Floor Suncity,sector 54,gurgoan"/>
    <x v="1"/>
    <n v="24"/>
    <x v="0"/>
    <s v="Double Edge Consulting Pvt Ltd"/>
    <x v="2"/>
    <n v="0"/>
    <n v="13"/>
    <n v="106676"/>
    <n v="213653"/>
    <n v="159500"/>
    <n v="141416"/>
    <n v="172789"/>
    <s v="Live"/>
    <n v="0"/>
    <x v="0"/>
  </r>
  <r>
    <n v="394072"/>
    <d v="2017-01-09T15:38:59"/>
    <n v="14468"/>
    <d v="2017-03-07T00:00:00"/>
    <x v="0"/>
    <s v="Approved"/>
    <d v="1979-10-04T00:00:00"/>
    <n v="39.18904109589041"/>
    <x v="0"/>
    <n v="560043"/>
    <s v="# 1829 10th Cross 3rd Block,1st Stage Near Hilal Mosque,,"/>
    <x v="0"/>
    <n v="108"/>
    <x v="0"/>
    <s v="Holiday Inn Resort-Goa"/>
    <x v="1"/>
    <n v="2"/>
    <n v="10"/>
    <n v="59850"/>
    <n v="11150.05"/>
    <n v="20665.169999999998"/>
    <n v="1706313"/>
    <n v="200000"/>
    <s v="Live"/>
    <n v="0"/>
    <x v="0"/>
  </r>
  <r>
    <n v="391147"/>
    <d v="2017-11-25T08:15:14"/>
    <n v="3487"/>
    <d v="2017-11-25T09:28:46"/>
    <x v="0"/>
    <s v="Approved"/>
    <d v="1979-08-02T00:00:00"/>
    <n v="39.361643835616441"/>
    <x v="0"/>
    <n v="560043"/>
    <s v="56/4,  Shree Rama Krupa, 201, 2nd  Floor, 4th Cross, Rashtra Kavi, Kuvempu Road, B Channasadra Banaswadi, Opp Balaji Residence, Bangalore"/>
    <x v="1"/>
    <n v="24"/>
    <x v="0"/>
    <s v="Flipkart India Private Ltd"/>
    <x v="0"/>
    <n v="4"/>
    <n v="17"/>
    <n v="44972"/>
    <n v="64548"/>
    <n v="61927"/>
    <n v="36579"/>
    <n v="84625"/>
    <s v="Live"/>
    <n v="0"/>
    <x v="0"/>
  </r>
  <r>
    <n v="390116"/>
    <d v="2017-01-16T18:49:04"/>
    <n v="329"/>
    <d v="2018-01-15T10:18:59"/>
    <x v="1"/>
    <s v="Approved"/>
    <d v="1975-08-21T00:00:00"/>
    <n v="43.31232876712329"/>
    <x v="5"/>
    <n v="500047"/>
    <s v="10-457/2 Prem Vidya Nagar Colony, 5th Street,  MIRZALGUDA, MALKAJGIRI, Near Venkateshwara Apartment, Hyderabad"/>
    <x v="0"/>
    <n v="372"/>
    <x v="0"/>
    <s v="ICICI PRU"/>
    <x v="0"/>
    <n v="11"/>
    <n v="20"/>
    <n v="76987"/>
    <n v="94853"/>
    <n v="77158"/>
    <n v="65266"/>
    <n v="259857.2"/>
    <s v="Live"/>
    <n v="0"/>
    <x v="0"/>
  </r>
  <r>
    <n v="387321"/>
    <d v="2017-10-23T15:31:52"/>
    <n v="998"/>
    <d v="2017-10-26T15:45:33"/>
    <x v="0"/>
    <s v="Approved"/>
    <d v="1973-05-25T00:00:00"/>
    <n v="45.553424657534244"/>
    <x v="5"/>
    <n v="500002"/>
    <s v="6-1-488/5,NEAR LIBRARAY KHAIRATABAD , OPP LEO SCHOOL ,HYDERABAD"/>
    <x v="1"/>
    <n v="60"/>
    <x v="0"/>
    <s v="GOLBAL HOSPITAL"/>
    <x v="2"/>
    <n v="15"/>
    <n v="23"/>
    <n v="64971"/>
    <n v="32311"/>
    <n v="18907"/>
    <n v="7314"/>
    <n v="53478"/>
    <s v="Live"/>
    <n v="0"/>
    <x v="0"/>
  </r>
  <r>
    <n v="383134"/>
    <d v="2017-05-09T12:11:00"/>
    <n v="6801"/>
    <d v="2017-08-25T00:00:00"/>
    <x v="0"/>
    <s v="Approved"/>
    <d v="1980-01-07T00:00:00"/>
    <n v="38.92876712328767"/>
    <x v="2"/>
    <n v="400016"/>
    <s v="1/2 B Kamgar Chawl, ,Ram Panjwani Marg,,,Mahim, Mumbai"/>
    <x v="1"/>
    <n v="1"/>
    <x v="0"/>
    <s v="Fedex Express Transportation and supply chain services Pvt Ltd"/>
    <x v="1"/>
    <n v="7"/>
    <n v="15"/>
    <n v="36540.333333333299"/>
    <n v="23730"/>
    <n v="8736.4"/>
    <n v="4361.7"/>
    <n v="49850"/>
    <s v="Live"/>
    <n v="0"/>
    <x v="0"/>
  </r>
  <r>
    <n v="378641"/>
    <d v="2018-01-18T14:46:37"/>
    <n v="7118"/>
    <d v="2018-01-18T14:55:24"/>
    <x v="1"/>
    <s v="Approved"/>
    <d v="1982-08-04T00:00:00"/>
    <n v="36.353424657534248"/>
    <x v="0"/>
    <n v="560077"/>
    <s v="1033, 6th Cross, 2nd Main Road, Shviramakaranth Nagar Post, Near Saint Mary's Church, Bangalore"/>
    <x v="0"/>
    <n v="60"/>
    <x v="0"/>
    <s v="capgemini business services"/>
    <x v="0"/>
    <n v="1"/>
    <n v="8"/>
    <n v="76593"/>
    <n v="18771"/>
    <n v="13831"/>
    <n v="12701"/>
    <n v="131340.89000000001"/>
    <s v="Live"/>
    <n v="0"/>
    <x v="0"/>
  </r>
  <r>
    <n v="378403"/>
    <d v="2017-12-18T16:45:41"/>
    <n v="4665"/>
    <d v="2017-12-18T16:51:32"/>
    <x v="0"/>
    <s v="Approved"/>
    <d v="1981-10-21T00:00:00"/>
    <n v="37.139726027397259"/>
    <x v="0"/>
    <n v="540064"/>
    <s v="Nikoo Homes phase 1 Bhartiya City Thanisandra main road landmark near regal hospital / manipal academy of banking."/>
    <x v="1"/>
    <n v="3"/>
    <x v="0"/>
    <s v="Sutherland Global Services"/>
    <x v="0"/>
    <n v="3"/>
    <n v="15"/>
    <n v="158728"/>
    <n v="108091"/>
    <n v="62783"/>
    <n v="24513"/>
    <n v="286456.68"/>
    <s v="Live"/>
    <n v="0"/>
    <x v="0"/>
  </r>
  <r>
    <n v="377617"/>
    <d v="2017-12-28T13:12:59"/>
    <n v="5245"/>
    <d v="2017-12-28T13:22:08"/>
    <x v="0"/>
    <s v="Approved"/>
    <d v="1985-10-12T00:00:00"/>
    <n v="33.161643835616438"/>
    <x v="9"/>
    <n v="600100"/>
    <s v="AS2, Colour gate, 1st floor, Casagrand Avolon, Priyadarshini nagar, varadapuram main road, Terumbakam, Chennai 100."/>
    <x v="1"/>
    <n v="1"/>
    <x v="0"/>
    <s v="Accenture"/>
    <x v="0"/>
    <n v="1"/>
    <n v="8"/>
    <n v="43727"/>
    <n v="21977"/>
    <n v="14911"/>
    <n v="12519"/>
    <n v="75149.87"/>
    <s v="Live"/>
    <n v="0"/>
    <x v="0"/>
  </r>
  <r>
    <n v="376975"/>
    <d v="2016-12-21T15:24:32"/>
    <n v="6066"/>
    <d v="2017-10-31T00:00:00"/>
    <x v="0"/>
    <s v="Approved"/>
    <d v="1975-04-01T00:00:00"/>
    <n v="43.701369863013696"/>
    <x v="0"/>
    <n v="560024"/>
    <s v="Flat No C 203 Ananthapura Village,Near Ramanshree Californi Resort Yelahanka ,,"/>
    <x v="1"/>
    <n v="1"/>
    <x v="0"/>
    <s v="BAJAJ ALLIANCE LIFE INSURANCE COMPANT"/>
    <x v="0"/>
    <n v="11"/>
    <n v="21"/>
    <n v="137442"/>
    <n v="28548.5"/>
    <n v="6521.93"/>
    <n v="8941.26"/>
    <n v="256490"/>
    <s v="Live"/>
    <n v="0"/>
    <x v="0"/>
  </r>
  <r>
    <n v="376067"/>
    <d v="2017-10-05T13:52:08"/>
    <n v="4171"/>
    <d v="2017-10-24T00:00:00"/>
    <x v="0"/>
    <s v="Approved"/>
    <d v="1982-08-18T00:00:00"/>
    <n v="36.315068493150683"/>
    <x v="2"/>
    <n v="400093"/>
    <s v="3 Tara Niwas, Mc Road,,Andheri East Tara Niwas Mc Road,,"/>
    <x v="0"/>
    <n v="336"/>
    <x v="0"/>
    <s v="TCS"/>
    <x v="0"/>
    <n v="7"/>
    <n v="10"/>
    <n v="52702"/>
    <n v="8020.12"/>
    <n v="10013.69"/>
    <n v="335.03"/>
    <n v="127207"/>
    <s v="Closed"/>
    <n v="0"/>
    <x v="0"/>
  </r>
  <r>
    <n v="371700"/>
    <d v="2017-12-20T11:59:38"/>
    <n v="4763"/>
    <d v="2017-12-20T12:02:43"/>
    <x v="0"/>
    <s v="Approved"/>
    <d v="1984-06-02T00:00:00"/>
    <n v="34.523287671232879"/>
    <x v="4"/>
    <n v="411043"/>
    <s v="FLAT NO 16 AKSHAY HEIGHTS 37/3, YOGI SOCIETY,  DHANKAWDI, NEAR DHANKAWDI BUS STOP, PUNE"/>
    <x v="1"/>
    <n v="36"/>
    <x v="0"/>
    <s v="essar steels ltd"/>
    <x v="0"/>
    <n v="9"/>
    <n v="15"/>
    <n v="36278"/>
    <n v="11953"/>
    <n v="11953"/>
    <n v="18972"/>
    <n v="116226.61"/>
    <s v="Live"/>
    <n v="0"/>
    <x v="0"/>
  </r>
  <r>
    <n v="369350"/>
    <d v="2017-10-06T17:05:04"/>
    <n v="54"/>
    <d v="2017-10-12T00:00:00"/>
    <x v="0"/>
    <s v="Approved"/>
    <d v="1992-01-04T00:00:00"/>
    <n v="26.92876712328767"/>
    <x v="7"/>
    <n v="110018"/>
    <s v="B-51,c Ganesh Nagar New Delhi Near B-1 Janakpuri West Delhi ,,,"/>
    <x v="0"/>
    <n v="156"/>
    <x v="0"/>
    <s v="Webhelp India Pvt ltd"/>
    <x v="2"/>
    <n v="3"/>
    <n v="5"/>
    <n v="39832"/>
    <n v="43535.16"/>
    <n v="43265.42"/>
    <n v="29643.25"/>
    <n v="100000"/>
    <s v="Live"/>
    <n v="0"/>
    <x v="0"/>
  </r>
  <r>
    <n v="368902"/>
    <d v="2017-07-05T12:42:19"/>
    <n v="11711"/>
    <d v="2017-07-29T00:00:00"/>
    <x v="0"/>
    <s v="Approved"/>
    <d v="1987-12-09T00:00:00"/>
    <n v="31.002739726027396"/>
    <x v="9"/>
    <n v="600073"/>
    <s v="No.7/114 Ramar Street,Anantha Nagar Santhoshapuram,,"/>
    <x v="1"/>
    <n v="30"/>
    <x v="0"/>
    <s v="HCL TECH LTD"/>
    <x v="0"/>
    <n v="3"/>
    <n v="4"/>
    <n v="45065"/>
    <n v="60191.63"/>
    <n v="39855.5"/>
    <n v="14397.35"/>
    <n v="100000"/>
    <s v="Live"/>
    <n v="22"/>
    <x v="0"/>
  </r>
  <r>
    <n v="367859"/>
    <d v="2017-12-11T13:16:48"/>
    <n v="4325"/>
    <d v="2017-12-12T15:37:07"/>
    <x v="0"/>
    <s v="Approved"/>
    <d v="1976-06-07T00:00:00"/>
    <n v="42.515068493150686"/>
    <x v="9"/>
    <n v="600078"/>
    <s v="12/22 Ashok jayaa apartments Kalaignar Karunanidhi Nagar, Behind RTO Ground, Chennai"/>
    <x v="1"/>
    <n v="36"/>
    <x v="0"/>
    <s v="Ad2Pro Media Solutions Pvt. Ltd"/>
    <x v="2"/>
    <n v="9"/>
    <n v="17"/>
    <n v="84284"/>
    <n v="41716"/>
    <n v="29080"/>
    <n v="26400"/>
    <n v="294113.3"/>
    <s v="Live"/>
    <n v="0"/>
    <x v="0"/>
  </r>
  <r>
    <n v="366781"/>
    <d v="2018-02-23T16:53:41"/>
    <n v="10769"/>
    <d v="2018-03-07T17:20:50"/>
    <x v="1"/>
    <s v="Approved"/>
    <d v="1987-06-01T00:00:00"/>
    <n v="31.526027397260275"/>
    <x v="4"/>
    <n v="411048"/>
    <s v="501, 5th floor Kumar pragati Kausarbagh, NIBM roadKondhwa"/>
    <x v="1"/>
    <n v="96"/>
    <x v="0"/>
    <s v="Infosys Technologies"/>
    <x v="2"/>
    <n v="1"/>
    <n v="9"/>
    <n v="111724"/>
    <n v="64708"/>
    <n v="49974"/>
    <n v="29612"/>
    <n v="399307.81"/>
    <s v="Live"/>
    <n v="0"/>
    <x v="0"/>
  </r>
  <r>
    <n v="362590"/>
    <d v="2017-10-03T16:20:42"/>
    <n v="43"/>
    <d v="2017-10-12T00:00:00"/>
    <x v="0"/>
    <s v="Approved"/>
    <d v="1983-11-12T00:00:00"/>
    <n v="35.079452054794523"/>
    <x v="4"/>
    <n v="411048"/>
    <s v="D 106 Akruti Hubtown Tilekar Nagar,,,"/>
    <x v="1"/>
    <n v="24"/>
    <x v="0"/>
    <s v="Icici prudential lofe"/>
    <x v="0"/>
    <n v="3"/>
    <n v="8"/>
    <n v="37807.333333333299"/>
    <n v="22308.09"/>
    <n v="14229.03"/>
    <n v="2899.28"/>
    <n v="78000"/>
    <s v="Live"/>
    <n v="0"/>
    <x v="0"/>
  </r>
  <r>
    <n v="358134"/>
    <d v="2017-05-22T18:49:01"/>
    <n v="12741"/>
    <d v="2017-06-30T00:00:00"/>
    <x v="0"/>
    <s v="Approved"/>
    <d v="1983-11-18T00:00:00"/>
    <n v="35.063013698630137"/>
    <x v="9"/>
    <n v="600100"/>
    <s v="31 Aventura Avenue Silverwood G1 Flr 2 Meenakshi Puram"/>
    <x v="1"/>
    <n v="48"/>
    <x v="0"/>
    <s v="COGNIZANT TECHNOLOGY SOLUTIONS INDIA PVT LTD"/>
    <x v="0"/>
    <n v="0"/>
    <n v="9"/>
    <n v="89598"/>
    <n v="30643.77"/>
    <n v="9168.44"/>
    <n v="94.11"/>
    <n v="200000"/>
    <s v="Live"/>
    <n v="0"/>
    <x v="0"/>
  </r>
  <r>
    <n v="358127"/>
    <d v="2017-08-02T13:50:37"/>
    <n v="7461"/>
    <d v="2017-10-31T00:00:00"/>
    <x v="0"/>
    <s v="Approved"/>
    <d v="1974-07-28T00:00:00"/>
    <n v="44.37808219178082"/>
    <x v="6"/>
    <n v="110045"/>
    <s v="H-3/ 15 Flart No 301 Topfloor Front Side Bengali Colony Mahavir Enclave Near Sulabha International"/>
    <x v="1"/>
    <n v="41"/>
    <x v="0"/>
    <s v="JET LITE INDIAN LIMITED"/>
    <x v="2"/>
    <n v="18"/>
    <n v="18"/>
    <n v="96550"/>
    <n v="76436.52"/>
    <n v="60011.91"/>
    <n v="20824.13"/>
    <n v="179362"/>
    <s v="Closed"/>
    <n v="0"/>
    <x v="0"/>
  </r>
  <r>
    <n v="357876"/>
    <d v="2017-03-15T14:53:12"/>
    <n v="4942"/>
    <d v="2017-09-07T00:00:00"/>
    <x v="0"/>
    <s v="Approved"/>
    <d v="1991-10-25T00:00:00"/>
    <n v="27.123287671232877"/>
    <x v="0"/>
    <n v="560016"/>
    <s v="No. 404, Ground Floor, 14th C Cross, ,1st Main, Pai Layout, ,,"/>
    <x v="1"/>
    <n v="12"/>
    <x v="0"/>
    <s v="ALLEGIS SERVICES INDIA PVT LTD"/>
    <x v="1"/>
    <n v="2"/>
    <n v="6"/>
    <n v="61114.666666666701"/>
    <n v="15010.15"/>
    <n v="6643.21"/>
    <n v="1146.29"/>
    <n v="62000"/>
    <s v="Live"/>
    <n v="0"/>
    <x v="0"/>
  </r>
  <r>
    <n v="356846"/>
    <d v="2017-10-09T23:00:01"/>
    <n v="2993"/>
    <d v="2018-01-09T00:00:00"/>
    <x v="1"/>
    <s v="Approved"/>
    <d v="1982-03-17T00:00:00"/>
    <n v="36.736986301369861"/>
    <x v="9"/>
    <n v="600053"/>
    <s v="124,A2, Vee Yes Appartment, Crescent Cross Road, Tiruvendandam Nagar, Ambattur, Near Society Park, Chennai"/>
    <x v="1"/>
    <n v="60"/>
    <x v="0"/>
    <s v="Merit software solutions Pvt Ltd"/>
    <x v="1"/>
    <n v="4"/>
    <n v="12"/>
    <n v="41240"/>
    <n v="22334"/>
    <n v="2971"/>
    <n v="5234"/>
    <n v="109998.28"/>
    <s v="Live"/>
    <n v="0"/>
    <x v="0"/>
  </r>
  <r>
    <n v="356184"/>
    <d v="2017-10-12T14:04:46"/>
    <n v="61"/>
    <d v="2017-10-12T19:13:55"/>
    <x v="0"/>
    <s v="Approved"/>
    <d v="1976-11-13T00:00:00"/>
    <n v="42.079452054794523"/>
    <x v="2"/>
    <n v="401104"/>
    <s v="Singapoor Intrenational School On National Higway No.8 ,Next Thakur Mall PO Mira Road"/>
    <x v="1"/>
    <n v="24"/>
    <x v="0"/>
    <s v="SINGPORE INTERNATIONAL SCHOOL"/>
    <x v="2"/>
    <n v="2"/>
    <n v="21"/>
    <n v="70101"/>
    <n v="11386"/>
    <n v="9424"/>
    <n v="6526"/>
    <s v="30930"/>
    <s v="Live"/>
    <n v="0"/>
    <x v="0"/>
  </r>
  <r>
    <n v="353618"/>
    <d v="2016-11-18T09:15:53"/>
    <n v="10905"/>
    <d v="2017-08-28T00:00:00"/>
    <x v="0"/>
    <s v="Approved"/>
    <d v="1979-12-29T00:00:00"/>
    <n v="38.953424657534249"/>
    <x v="2"/>
    <n v="400072"/>
    <s v="301/3 - C, Saki Heritage CHS, ,Saki Vihar Complex, Saki Vihar Road, ,,"/>
    <x v="1"/>
    <n v="144"/>
    <x v="0"/>
    <s v="USHA INT. LTD."/>
    <x v="0"/>
    <n v="4"/>
    <n v="15"/>
    <n v="131060"/>
    <n v="108229.27"/>
    <n v="53793.83"/>
    <n v="20050.96"/>
    <n v="175000"/>
    <s v="Closed"/>
    <n v="0"/>
    <x v="0"/>
  </r>
  <r>
    <n v="350231"/>
    <d v="2017-11-14T14:56:36"/>
    <n v="3669"/>
    <d v="2017-11-28T16:25:27"/>
    <x v="0"/>
    <s v="Approved"/>
    <d v="1983-04-01T00:00:00"/>
    <n v="35.695890410958903"/>
    <x v="4"/>
    <n v="411061"/>
    <s v="Flat No 202, Trupti Sadan, Laxminagar Lane No 2, Pimple Gaurau, Near Sushila Bungalow, Pune"/>
    <x v="0"/>
    <n v="36"/>
    <x v="0"/>
    <s v="The bank of new York mellon"/>
    <x v="0"/>
    <n v="2"/>
    <n v="13"/>
    <n v="35836"/>
    <n v="22995"/>
    <n v="16081"/>
    <n v="3496"/>
    <n v="51473"/>
    <s v="Live"/>
    <n v="0"/>
    <x v="0"/>
  </r>
  <r>
    <n v="349973"/>
    <d v="2016-11-11T14:52:48"/>
    <n v="1475"/>
    <d v="2017-10-31T00:00:00"/>
    <x v="0"/>
    <s v="Approved"/>
    <d v="1984-03-14T00:00:00"/>
    <n v="34.742465753424661"/>
    <x v="0"/>
    <n v="560033"/>
    <s v="29 1 St Croos Poojappa Road ,Sagar Hotel Ramswamy Palya,,"/>
    <x v="1"/>
    <n v="3"/>
    <x v="0"/>
    <s v="MAHINDRA HOLIDAY"/>
    <x v="1"/>
    <n v="4"/>
    <n v="11"/>
    <n v="76667.666666666701"/>
    <n v="5624.64"/>
    <n v="2390.9699999999998"/>
    <n v="3798.89"/>
    <n v="138595"/>
    <s v="Live"/>
    <n v="239"/>
    <x v="1"/>
  </r>
  <r>
    <n v="348877"/>
    <d v="2016-11-09T18:41:07"/>
    <n v="999"/>
    <d v="2017-10-26T00:00:00"/>
    <x v="0"/>
    <s v="Approved"/>
    <d v="1983-01-30T00:00:00"/>
    <n v="35.863013698630134"/>
    <x v="8"/>
    <n v="122018"/>
    <s v="123, Ground Floor Q1 Block, South City 2 PIN Gurgaon,,,"/>
    <x v="1"/>
    <n v="144"/>
    <x v="0"/>
    <s v="Q3 Infotech Pvt Ltd"/>
    <x v="0"/>
    <n v="1"/>
    <n v="9"/>
    <n v="112120.66666666701"/>
    <n v="11896.25"/>
    <n v="3112.58"/>
    <n v="2482.5500000000002"/>
    <n v="43492"/>
    <s v="Live"/>
    <n v="0"/>
    <x v="0"/>
  </r>
  <r>
    <n v="348770"/>
    <d v="2016-11-09T16:33:27"/>
    <n v="6656"/>
    <d v="2017-06-23T00:00:00"/>
    <x v="0"/>
    <s v="Approved"/>
    <d v="1985-04-03T00:00:00"/>
    <n v="33.68767123287671"/>
    <x v="0"/>
    <n v="560052"/>
    <s v="17C &amp; 55 6th D CRS,Ganapathipura Kanakpura Road,,"/>
    <x v="1"/>
    <n v="24"/>
    <x v="0"/>
    <s v="Convergys India services pvt ltd"/>
    <x v="1"/>
    <n v="6"/>
    <n v="8"/>
    <n v="52093"/>
    <n v="10851.72"/>
    <n v="7395.38"/>
    <n v="7800.38"/>
    <n v="250000"/>
    <s v="Live"/>
    <n v="0"/>
    <x v="0"/>
  </r>
  <r>
    <n v="345769"/>
    <d v="2017-03-22T19:14:16"/>
    <n v="3626"/>
    <d v="2017-07-10T00:00:00"/>
    <x v="0"/>
    <s v="Approved"/>
    <d v="1988-08-05T00:00:00"/>
    <n v="30.345205479452055"/>
    <x v="4"/>
    <n v="411028"/>
    <s v="Sr No- 15 Pune solapur Road ,Behind Ganga Petrol Pump,,"/>
    <x v="1"/>
    <n v="4"/>
    <x v="0"/>
    <s v="TCS"/>
    <x v="0"/>
    <n v="2"/>
    <n v="7"/>
    <n v="41798.333333333299"/>
    <n v="10940.14"/>
    <n v="2428.39"/>
    <n v="396.2"/>
    <n v="150000"/>
    <s v="Closed"/>
    <n v="0"/>
    <x v="0"/>
  </r>
  <r>
    <n v="343988"/>
    <d v="2017-01-02T19:35:56"/>
    <n v="4150"/>
    <d v="2017-07-29T00:00:00"/>
    <x v="0"/>
    <s v="Approved"/>
    <d v="1977-01-25T00:00:00"/>
    <n v="41.87945205479452"/>
    <x v="5"/>
    <n v="508001"/>
    <s v="Plot No-131 Gayathri Nagar,HYD Road Nalgonda,,"/>
    <x v="1"/>
    <n v="42"/>
    <x v="0"/>
    <s v="TCS"/>
    <x v="0"/>
    <n v="6"/>
    <n v="14"/>
    <n v="101254.33333333299"/>
    <n v="142798.51999999999"/>
    <n v="138834.82"/>
    <n v="142544.95000000001"/>
    <n v="250000"/>
    <s v="Closed"/>
    <n v="0"/>
    <x v="0"/>
  </r>
  <r>
    <n v="336893"/>
    <d v="2018-02-23T19:15:25"/>
    <n v="10789"/>
    <d v="2018-02-23T20:18:12"/>
    <x v="1"/>
    <s v="Approved"/>
    <d v="1984-03-03T00:00:00"/>
    <n v="34.772602739726025"/>
    <x v="1"/>
    <n v="401209"/>
    <s v="A/8, Jivan jivdani Hsg Nagarpalika road, nalasopara west"/>
    <x v="0"/>
    <n v="182"/>
    <x v="0"/>
    <s v="harman plastic industries"/>
    <x v="2"/>
    <n v="9"/>
    <n v="15"/>
    <n v="35668"/>
    <n v="17505"/>
    <n v="12597"/>
    <n v="8325"/>
    <n v="150000"/>
    <s v="Live"/>
    <n v="0"/>
    <x v="0"/>
  </r>
  <r>
    <n v="328209"/>
    <d v="2017-05-03T11:16:20"/>
    <n v="12394"/>
    <d v="2017-06-30T00:00:00"/>
    <x v="0"/>
    <s v="Approved"/>
    <d v="1988-08-25T00:00:00"/>
    <n v="30.290410958904111"/>
    <x v="0"/>
    <n v="560058"/>
    <s v="Sri Anantha Nilaya,SRS Road 2nd Main Peenya,,"/>
    <x v="1"/>
    <n v="84"/>
    <x v="0"/>
    <s v="Cognizant Technology solution india pvt ltd"/>
    <x v="0"/>
    <n v="0"/>
    <n v="6"/>
    <n v="125074.66666666701"/>
    <n v="7341.94"/>
    <n v="13999.77"/>
    <n v="1018.1"/>
    <n v="115000"/>
    <s v="Closed"/>
    <n v="0"/>
    <x v="0"/>
  </r>
  <r>
    <n v="323794"/>
    <d v="2018-01-24T00:00:00"/>
    <n v="7599"/>
    <d v="2018-01-24T10:15:22"/>
    <x v="1"/>
    <s v="Approved"/>
    <d v="1979-09-03T00:00:00"/>
    <n v="39.273972602739725"/>
    <x v="2"/>
    <n v="411048"/>
    <s v="Flat 301, tower 4, orchid residency ghatkopar (w) Mum - 400086"/>
    <x v="3"/>
    <n v="24"/>
    <x v="0"/>
    <s v="CAPGEMINI BUSINESS SERVICES (INDIA) LTD"/>
    <x v="1"/>
    <n v="2"/>
    <n v="12"/>
    <n v="75000"/>
    <n v="81680"/>
    <n v="46966"/>
    <n v="25196"/>
    <n v="255106.61"/>
    <s v="Live"/>
    <n v="0"/>
    <x v="0"/>
  </r>
  <r>
    <n v="323267"/>
    <d v="2018-02-08T15:12:39"/>
    <n v="8972"/>
    <d v="2018-02-08T15:20:25"/>
    <x v="1"/>
    <s v="Approved"/>
    <d v="1983-05-11T00:00:00"/>
    <n v="35.586301369863016"/>
    <x v="8"/>
    <n v="122008"/>
    <s v="House No 8, P2 LANE ,P BLOCK DLF PHASE 2"/>
    <x v="1"/>
    <n v="12"/>
    <x v="0"/>
    <s v="MARKIT INDIA SERVICES"/>
    <x v="1"/>
    <n v="2"/>
    <n v="12"/>
    <n v="143548"/>
    <n v="8161"/>
    <n v="8465"/>
    <n v="13094"/>
    <n v="97152.91"/>
    <s v="Live"/>
    <n v="0"/>
    <x v="0"/>
  </r>
  <r>
    <n v="321215"/>
    <d v="2017-10-05T18:55:03"/>
    <n v="1875"/>
    <d v="2017-11-06T10:46:10"/>
    <x v="0"/>
    <s v="Approved"/>
    <d v="1962-05-21T00:00:00"/>
    <n v="56.57260273972603"/>
    <x v="9"/>
    <n v="600059"/>
    <s v="Ground Flat No.2 Bldg No. 146 146, Bharat Mada Street  Chengaianna"/>
    <x v="1"/>
    <n v="16"/>
    <x v="0"/>
    <s v="Ravago Shah Polymers"/>
    <x v="2"/>
    <n v="6"/>
    <n v="32"/>
    <n v="105481"/>
    <n v="48082"/>
    <n v="24326"/>
    <n v="10020"/>
    <n v="300000"/>
    <s v="Live"/>
    <n v="0"/>
    <x v="0"/>
  </r>
  <r>
    <n v="309404"/>
    <d v="2017-01-25T00:19:33"/>
    <n v="2917"/>
    <d v="2017-07-11T00:00:00"/>
    <x v="0"/>
    <s v="Approved"/>
    <d v="1979-03-22T00:00:00"/>
    <n v="39.726027397260275"/>
    <x v="0"/>
    <n v="560019"/>
    <s v="699 Krishna Nadhi Road  ,6th Cross Brindavan Nagar Srinagar,, Bangalore Gaviopuram Extension"/>
    <x v="1"/>
    <n v="24"/>
    <x v="0"/>
    <s v="HINDUJA GLOBAL SOLUTION LTD"/>
    <x v="0"/>
    <n v="13"/>
    <n v="14"/>
    <n v="39593.333333333299"/>
    <n v="19872.77"/>
    <n v="3798.24"/>
    <n v="1927.66"/>
    <n v="275000"/>
    <s v="Live"/>
    <n v="0"/>
    <x v="0"/>
  </r>
  <r>
    <n v="306044"/>
    <d v="2017-10-25T17:54:13"/>
    <n v="2215"/>
    <d v="2018-03-07T11:56:17"/>
    <x v="1"/>
    <s v="Approved"/>
    <d v="1979-01-04T00:00:00"/>
    <n v="39.936986301369863"/>
    <x v="3"/>
    <n v="201012"/>
    <s v="house no 209, sec17 E, Konark Enclave Vasundhara"/>
    <x v="2"/>
    <n v="84"/>
    <x v="0"/>
    <s v="Jil information technology"/>
    <x v="3"/>
    <n v="14"/>
    <n v="14"/>
    <n v="55467"/>
    <n v="23324"/>
    <n v="15702"/>
    <n v="3032"/>
    <n v="106305.53"/>
    <s v="Live"/>
    <n v="0"/>
    <x v="0"/>
  </r>
  <r>
    <n v="304941"/>
    <d v="2016-09-20T14:12:25"/>
    <n v="2775"/>
    <d v="2017-02-28T00:00:00"/>
    <x v="0"/>
    <s v="Approved"/>
    <d v="1982-06-23T00:00:00"/>
    <n v="36.468493150684928"/>
    <x v="0"/>
    <n v="560076"/>
    <s v="D1-108 L&amp;T South City Apartments,Arekere Mico Layout,,"/>
    <x v="2"/>
    <n v="72"/>
    <x v="0"/>
    <s v="ALAMAI TECHNOLOGIES INDIA PVT LTD"/>
    <x v="2"/>
    <n v="9"/>
    <n v="13"/>
    <n v="113075.33333333299"/>
    <n v="165149.26"/>
    <n v="127385.8"/>
    <n v="107589.46"/>
    <n v="110000"/>
    <s v="Closed"/>
    <n v="0"/>
    <x v="0"/>
  </r>
  <r>
    <n v="304300"/>
    <d v="2017-10-07T16:27:34"/>
    <n v="67"/>
    <d v="2017-10-13T00:00:00"/>
    <x v="0"/>
    <s v="Approved"/>
    <d v="1979-12-22T00:00:00"/>
    <n v="38.972602739726028"/>
    <x v="0"/>
    <n v="560085"/>
    <s v="649 Abhinava 7 Crs 5Mn Bsk35tg 3Rd ,,,"/>
    <x v="0"/>
    <n v="324"/>
    <x v="0"/>
    <s v="State Street Corp"/>
    <x v="2"/>
    <n v="3"/>
    <n v="14"/>
    <n v="135567.33333333299"/>
    <n v="111798.72"/>
    <n v="102714.05"/>
    <n v="85374.92"/>
    <n v="69250"/>
    <s v="Live"/>
    <n v="0"/>
    <x v="0"/>
  </r>
  <r>
    <n v="297689"/>
    <d v="2016-08-27T14:20:24"/>
    <n v="2984"/>
    <d v="2017-05-23T00:00:00"/>
    <x v="0"/>
    <s v="Approved"/>
    <d v="1987-06-21T00:00:00"/>
    <n v="31.471232876712328"/>
    <x v="0"/>
    <n v="560066"/>
    <s v="No 6 3rd Floor,Krishnappa Building,,"/>
    <x v="1"/>
    <n v="5"/>
    <x v="0"/>
    <s v="AIA Educational E-services pvt ltd"/>
    <x v="2"/>
    <n v="0"/>
    <n v="2"/>
    <n v="39283"/>
    <n v="750.54"/>
    <n v="554.11"/>
    <n v="398.44"/>
    <n v="220000"/>
    <s v="Live"/>
    <n v="0"/>
    <x v="0"/>
  </r>
  <r>
    <n v="296422"/>
    <d v="2017-04-27T12:40:43"/>
    <n v="14725"/>
    <d v="2017-05-29T00:00:00"/>
    <x v="0"/>
    <s v="Approved"/>
    <d v="1981-07-11T00:00:00"/>
    <n v="37.419178082191777"/>
    <x v="6"/>
    <n v="410092"/>
    <s v="House No - 51 , Vijay Block Laxmi Nagar,Near Nathu Sweets ,,"/>
    <x v="1"/>
    <n v="4"/>
    <x v="0"/>
    <s v="Dish TV India Ltd"/>
    <x v="1"/>
    <n v="0"/>
    <n v="12"/>
    <n v="50315"/>
    <n v="2428.4299999999998"/>
    <n v="2175.1"/>
    <n v="534.37"/>
    <n v="150000"/>
    <s v="Live"/>
    <n v="0"/>
    <x v="0"/>
  </r>
  <r>
    <n v="295821"/>
    <d v="2016-08-24T19:25:06"/>
    <n v="14467"/>
    <d v="2017-01-19T00:00:00"/>
    <x v="0"/>
    <s v="Approved"/>
    <d v="1968-02-12T00:00:00"/>
    <n v="50.838356164383562"/>
    <x v="2"/>
    <n v="400097"/>
    <s v="C 110 Victorious Co Op Housing Society,Parekh Nagar ,,Malad East"/>
    <x v="1"/>
    <n v="36"/>
    <x v="1"/>
    <s v="Yash Readymade"/>
    <x v="4"/>
    <n v="5"/>
    <n v="5"/>
    <n v="100000"/>
    <m/>
    <m/>
    <m/>
    <n v="211000"/>
    <s v="Closed"/>
    <n v="0"/>
    <x v="0"/>
  </r>
  <r>
    <n v="295144"/>
    <d v="2017-05-09T14:43:05"/>
    <n v="4910"/>
    <d v="2017-06-23T00:00:00"/>
    <x v="0"/>
    <s v="Approved"/>
    <d v="1989-06-01T00:00:00"/>
    <n v="29.523287671232875"/>
    <x v="4"/>
    <n v="411032"/>
    <s v="Flat No 5 Floor No Second Building,Plot No 46 Road 13E Dhanori,,"/>
    <x v="1"/>
    <n v="3"/>
    <x v="0"/>
    <s v="Schlumberger"/>
    <x v="0"/>
    <n v="2"/>
    <n v="8"/>
    <n v="47593.333333333299"/>
    <n v="183230.76"/>
    <n v="31312.94"/>
    <n v="36503.51"/>
    <n v="150000"/>
    <s v="Live"/>
    <n v="0"/>
    <x v="0"/>
  </r>
  <r>
    <n v="288352"/>
    <d v="2017-03-07T19:29:45"/>
    <n v="6391"/>
    <d v="2017-06-12T00:00:00"/>
    <x v="0"/>
    <s v="Approved"/>
    <d v="1985-10-01T00:00:00"/>
    <n v="33.19178082191781"/>
    <x v="2"/>
    <n v="401107"/>
    <s v="C-41 104 Alok CHS Ltd,ISEC 8 , ShantiNagar Mira rd (east),,"/>
    <x v="2"/>
    <n v="108"/>
    <x v="1"/>
    <s v="Navkar Arts"/>
    <x v="4"/>
    <n v="13"/>
    <n v="13"/>
    <n v="485514"/>
    <m/>
    <m/>
    <m/>
    <n v="150000"/>
    <s v="Live"/>
    <n v="0"/>
    <x v="0"/>
  </r>
  <r>
    <n v="283971"/>
    <d v="2017-05-30T12:29:46"/>
    <n v="3955"/>
    <d v="2017-09-23T00:00:00"/>
    <x v="0"/>
    <s v="Approved"/>
    <d v="1971-05-31T00:00:00"/>
    <n v="47.539726027397258"/>
    <x v="5"/>
    <n v="500090"/>
    <s v="F No - F4, B Block, Pearl Aalya Apts, ,KTR Colony, Nizampet, ,,"/>
    <x v="2"/>
    <n v="84"/>
    <x v="0"/>
    <s v="AURBINDO PHARMA LTD"/>
    <x v="0"/>
    <n v="6"/>
    <n v="20"/>
    <n v="78304"/>
    <n v="4375.24"/>
    <n v="15308.79"/>
    <n v="1097.58"/>
    <n v="156000"/>
    <s v="Live"/>
    <n v="0"/>
    <x v="0"/>
  </r>
  <r>
    <n v="282915"/>
    <d v="2017-10-10T10:38:57"/>
    <n v="117"/>
    <d v="2017-10-14T00:00:00"/>
    <x v="0"/>
    <s v="Approved"/>
    <d v="1978-12-31T00:00:00"/>
    <n v="39.947945205479449"/>
    <x v="4"/>
    <n v="835222"/>
    <s v="Amrawati Colony Ratu Road Near Ravi Steel,Pandara,,"/>
    <x v="1"/>
    <n v="12"/>
    <x v="0"/>
    <s v="DEUTSCHE BANK"/>
    <x v="0"/>
    <n v="1"/>
    <n v="12"/>
    <n v="109211.33333333299"/>
    <n v="108726.13"/>
    <n v="57062"/>
    <n v="30008.33"/>
    <s v="127047"/>
    <s v="Live"/>
    <n v="0"/>
    <x v="0"/>
  </r>
  <r>
    <n v="282739"/>
    <d v="2017-09-01T18:29:16"/>
    <n v="2834"/>
    <d v="2017-11-15T00:00:00"/>
    <x v="0"/>
    <s v="Approved"/>
    <d v="1979-01-10T00:00:00"/>
    <n v="39.920547945205477"/>
    <x v="5"/>
    <n v="500014"/>
    <s v="302 NCL GANGA APTS B/5 TIRUPATHI ELECTRONICS ANGADIPET PETBASHE,,,"/>
    <x v="1"/>
    <n v="24"/>
    <x v="0"/>
    <s v="GOVERTMENT OF TELANGANA"/>
    <x v="2"/>
    <n v="2"/>
    <n v="11"/>
    <n v="74103"/>
    <n v="35056.78"/>
    <n v="28099.88"/>
    <n v="38389.57"/>
    <n v="62607"/>
    <s v="Live"/>
    <n v="22"/>
    <x v="0"/>
  </r>
  <r>
    <n v="269170"/>
    <d v="2017-11-08T12:24:58"/>
    <n v="2143"/>
    <d v="2017-11-08T13:16:07"/>
    <x v="0"/>
    <s v="Approved"/>
    <d v="1983-08-15T00:00:00"/>
    <n v="35.323287671232876"/>
    <x v="7"/>
    <n v="110076"/>
    <s v="220C 2nd floor M-Pocket Janta Flat, Sarita Vihar"/>
    <x v="1"/>
    <n v="36"/>
    <x v="0"/>
    <s v="Igaku Needles Pvt.Ltd"/>
    <x v="2"/>
    <n v="14"/>
    <n v="14"/>
    <n v="38000"/>
    <n v="15459"/>
    <n v="9997"/>
    <n v="1951"/>
    <n v="77636.27"/>
    <s v="Live"/>
    <n v="0"/>
    <x v="0"/>
  </r>
  <r>
    <n v="251219"/>
    <d v="2017-11-15T17:10:02"/>
    <n v="2848"/>
    <d v="2017-11-15T19:59:16"/>
    <x v="0"/>
    <s v="Approved"/>
    <d v="1980-07-28T00:00:00"/>
    <n v="38.372602739726027"/>
    <x v="5"/>
    <n v="500072"/>
    <s v="FLAT NO 203, VINDHYA II, JAYABHARATHI GARDENS, MOSAPET Y JUNCTION, KUKATPALLY, HYDERABAD"/>
    <x v="1"/>
    <n v="84"/>
    <x v="0"/>
    <s v="SYNOPSYS (INDIA) PVT LTD"/>
    <x v="2"/>
    <n v="11"/>
    <n v="13"/>
    <n v="62398"/>
    <n v="63446"/>
    <n v="56218"/>
    <n v="92645"/>
    <n v="240418.07"/>
    <s v="Live"/>
    <n v="0"/>
    <x v="0"/>
  </r>
  <r>
    <n v="239529"/>
    <d v="2017-10-31T13:15:56"/>
    <n v="1455"/>
    <d v="2017-10-31T16:05:14"/>
    <x v="0"/>
    <s v="Approved"/>
    <d v="1978-08-15T00:00:00"/>
    <n v="40.326027397260276"/>
    <x v="0"/>
    <n v="560094"/>
    <s v="33, Jaladarshini Layout, Sanjay Nagar 3rd Main Road,  Near Reva College, Bangalore"/>
    <x v="1"/>
    <n v="24"/>
    <x v="0"/>
    <s v="jubilant biosys ltd"/>
    <x v="0"/>
    <n v="13"/>
    <n v="13"/>
    <n v="58371"/>
    <n v="28558"/>
    <n v="16979"/>
    <n v="10174"/>
    <n v="93468.4"/>
    <s v="Live"/>
    <n v="0"/>
    <x v="0"/>
  </r>
  <r>
    <n v="234467"/>
    <d v="2017-10-24T12:36:10"/>
    <n v="651"/>
    <d v="2017-10-24T12:40:33"/>
    <x v="0"/>
    <s v="Approved"/>
    <d v="1983-08-16T00:00:00"/>
    <n v="35.320547945205476"/>
    <x v="0"/>
    <n v="560102"/>
    <s v="#201, 1st floor, 17 Main, sector 3, HSR Layout"/>
    <x v="1"/>
    <n v="24"/>
    <x v="0"/>
    <s v="alstom transport india limited"/>
    <x v="2"/>
    <n v="3"/>
    <n v="10"/>
    <n v="72958"/>
    <n v="51530"/>
    <n v="41864"/>
    <n v="1699"/>
    <n v="243415"/>
    <s v="Live"/>
    <n v="0"/>
    <x v="0"/>
  </r>
  <r>
    <n v="229166"/>
    <d v="2016-05-30T13:08:24"/>
    <n v="1654"/>
    <d v="2017-10-28T00:00:00"/>
    <x v="0"/>
    <s v="Approved"/>
    <d v="1971-05-22T00:00:00"/>
    <n v="47.564383561643837"/>
    <x v="5"/>
    <n v="500013"/>
    <s v="Lal Bagh Near Nava Bharath Company,Ambarpet ,,"/>
    <x v="1"/>
    <n v="72"/>
    <x v="0"/>
    <s v="GOVT OF TELEGANA"/>
    <x v="2"/>
    <n v="24"/>
    <n v="24"/>
    <n v="34973.666666666701"/>
    <n v="0"/>
    <n v="0"/>
    <n v="3480.67"/>
    <n v="33340"/>
    <s v="Live"/>
    <n v="24"/>
    <x v="0"/>
  </r>
  <r>
    <n v="223690"/>
    <d v="2016-05-23T17:34:02"/>
    <n v="2914"/>
    <d v="2016-12-25T00:00:00"/>
    <x v="2"/>
    <s v="Approved"/>
    <d v="1974-08-13T00:00:00"/>
    <n v="44.334246575342469"/>
    <x v="0"/>
    <n v="560001"/>
    <s v="No 15 D Street Bharthi Nagar"/>
    <x v="2"/>
    <n v="36"/>
    <x v="0"/>
    <s v="DELL INTERNATIONAL INDIA PVT LTD"/>
    <x v="0"/>
    <n v="12"/>
    <n v="14"/>
    <n v="65000"/>
    <n v="36296.25"/>
    <n v="26185.58"/>
    <n v="14195.62"/>
    <n v="220000"/>
    <s v="Closed"/>
    <n v="0"/>
    <x v="0"/>
  </r>
  <r>
    <n v="213431"/>
    <d v="2017-11-03T13:44:31"/>
    <n v="1746"/>
    <d v="2017-11-03T13:51:31"/>
    <x v="0"/>
    <s v="Approved"/>
    <d v="1981-02-24T00:00:00"/>
    <n v="37.794520547945204"/>
    <x v="0"/>
    <n v="560032"/>
    <s v="Coolz Sapphire Hill Apartments Flat G2 2nd MAIN ROAD Chinnana Layout kaval byrasandra R T Nagar"/>
    <x v="1"/>
    <n v="24"/>
    <x v="0"/>
    <s v="AEGIS LTD"/>
    <x v="3"/>
    <n v="2"/>
    <n v="11"/>
    <n v="50743"/>
    <n v="3443"/>
    <n v="343"/>
    <n v="861"/>
    <n v="49418"/>
    <s v="Live"/>
    <n v="0"/>
    <x v="0"/>
  </r>
  <r>
    <n v="209555"/>
    <d v="2017-10-13T13:52:34"/>
    <n v="73"/>
    <d v="2017-10-13T15:53:30"/>
    <x v="0"/>
    <s v="Approved"/>
    <d v="1989-08-01T00:00:00"/>
    <n v="29.356164383561644"/>
    <x v="0"/>
    <n v="560038"/>
    <s v="101 S R ENCLAVE NGEF LAYOUT SADANAND NAGAR"/>
    <x v="1"/>
    <n v="12"/>
    <x v="0"/>
    <s v="1FB SUPPORT ERVICES PVT"/>
    <x v="1"/>
    <n v="3"/>
    <n v="10"/>
    <n v="48140"/>
    <n v="12005"/>
    <n v="9365"/>
    <n v="2477"/>
    <n v="164130"/>
    <s v="Live"/>
    <n v="0"/>
    <x v="0"/>
  </r>
  <r>
    <n v="206296"/>
    <d v="2017-04-29T13:44:27"/>
    <n v="4170"/>
    <d v="2017-08-25T00:00:00"/>
    <x v="0"/>
    <s v="Approved"/>
    <d v="1989-01-15T00:00:00"/>
    <n v="29.898630136986302"/>
    <x v="4"/>
    <n v="829107"/>
    <s v="QuarterNo - HMD 67 A, Nurse Colony, D.V.C.T.P.S Bokaro Thermal, _x000a_ Govindpur, Jharkhand"/>
    <x v="1"/>
    <n v="206"/>
    <x v="0"/>
    <s v="TCS"/>
    <x v="0"/>
    <n v="3"/>
    <n v="6"/>
    <n v="40419"/>
    <n v="840.76"/>
    <n v="1004.34"/>
    <n v="5227.57"/>
    <n v="70000"/>
    <s v="Closed"/>
    <n v="0"/>
    <x v="0"/>
  </r>
  <r>
    <n v="200895"/>
    <d v="2016-12-27T12:54:31"/>
    <n v="4070"/>
    <d v="2017-12-06T19:37:33"/>
    <x v="0"/>
    <s v="Approved"/>
    <d v="1976-06-07T00:00:00"/>
    <n v="42.515068493150686"/>
    <x v="4"/>
    <n v="412207"/>
    <s v="A1-104 Sukhwani Scarlet Kesnand Road, Near Konark Exotica, Wagholi, Pune"/>
    <x v="1"/>
    <n v="12"/>
    <x v="0"/>
    <s v="Credence resource management Management"/>
    <x v="2"/>
    <n v="0"/>
    <n v="12"/>
    <n v="70094"/>
    <n v="10999"/>
    <n v="9093"/>
    <n v="8428"/>
    <n v="164983"/>
    <s v="Live"/>
    <n v="0"/>
    <x v="0"/>
  </r>
  <r>
    <n v="199766"/>
    <d v="2018-01-11T17:27:16"/>
    <n v="7545"/>
    <d v="2018-02-05T13:25:06"/>
    <x v="1"/>
    <s v="Approved"/>
    <d v="1980-02-14T00:00:00"/>
    <n v="38.824657534246576"/>
    <x v="12"/>
    <n v="410206"/>
    <s v="The Riveria Bldg 0001, ground floor c-wing, chipale"/>
    <x v="2"/>
    <n v="456"/>
    <x v="0"/>
    <s v="RELIANCE GENERAL INSURANCE Ltd"/>
    <x v="0"/>
    <n v="2"/>
    <n v="10"/>
    <n v="42594"/>
    <n v="5806"/>
    <n v="3239"/>
    <n v="1166"/>
    <n v="100000"/>
    <s v="Live"/>
    <n v="0"/>
    <x v="0"/>
  </r>
  <r>
    <n v="198578"/>
    <d v="2017-12-05T14:44:27"/>
    <n v="3992"/>
    <d v="2017-12-05T15:01:24"/>
    <x v="0"/>
    <s v="Approved"/>
    <d v="1984-08-13T00:00:00"/>
    <n v="34.326027397260276"/>
    <x v="4"/>
    <n v="411036"/>
    <s v="A 402 hirday society mundhwa, Mundhva post office"/>
    <x v="1"/>
    <n v="24"/>
    <x v="0"/>
    <s v="icici lombard gic ltd"/>
    <x v="0"/>
    <n v="1"/>
    <n v="10"/>
    <n v="68333"/>
    <n v="8783"/>
    <n v="7624"/>
    <n v="5532"/>
    <n v="148203"/>
    <s v="Live"/>
    <n v="0"/>
    <x v="0"/>
  </r>
  <r>
    <n v="189676"/>
    <d v="2017-05-10T12:34:25"/>
    <n v="4549"/>
    <d v="2017-07-21T00:00:00"/>
    <x v="0"/>
    <s v="Approved"/>
    <d v="1968-06-15T00:00:00"/>
    <n v="50.4986301369863"/>
    <x v="0"/>
    <n v="560003"/>
    <s v="13/1 Sharanam Nilaya ,5th Cross Pipeline Malleshwaram,,"/>
    <x v="1"/>
    <n v="120"/>
    <x v="0"/>
    <s v="SPOTON LOGISTICS PRIVATE LIMITED"/>
    <x v="2"/>
    <n v="9"/>
    <n v="25"/>
    <n v="67539"/>
    <n v="17203.439999999999"/>
    <n v="10525.66"/>
    <n v="2752.18"/>
    <n v="200000"/>
    <s v="Closed"/>
    <n v="0"/>
    <x v="0"/>
  </r>
  <r>
    <n v="186805"/>
    <d v="2017-09-28T13:09:07"/>
    <n v="4093"/>
    <d v="2017-12-07T12:38:32"/>
    <x v="0"/>
    <s v="Approved"/>
    <d v="1979-07-23T00:00:00"/>
    <n v="39.389041095890413"/>
    <x v="0"/>
    <n v="560067"/>
    <s v="13 Kavya Sri Nivas Sri Manjunatha Layout"/>
    <x v="0"/>
    <n v="60"/>
    <x v="0"/>
    <s v="Unisys Global Services Indian Pvt Ltd"/>
    <x v="2"/>
    <n v="3"/>
    <n v="8"/>
    <n v="41105"/>
    <n v="32387"/>
    <n v="32387"/>
    <n v="32387"/>
    <n v="170000"/>
    <s v="Live"/>
    <n v="0"/>
    <x v="0"/>
  </r>
  <r>
    <n v="183880"/>
    <d v="2016-04-16T07:53:36"/>
    <n v="12392"/>
    <d v="2016-11-28T00:00:00"/>
    <x v="2"/>
    <s v="Approved"/>
    <d v="1990-08-22T00:00:00"/>
    <n v="28.298630136986301"/>
    <x v="2"/>
    <n v="401105"/>
    <s v="B/301, Ayodhya Niwas CHS LTD Goddev Naka"/>
    <x v="0"/>
    <n v="240"/>
    <x v="0"/>
    <s v="BOOKMYFLAT.COM PVT LTD"/>
    <x v="2"/>
    <n v="0"/>
    <n v="3"/>
    <n v="60000"/>
    <n v="8754"/>
    <n v="6559"/>
    <n v="29"/>
    <n v="300000"/>
    <s v="Live"/>
    <n v="0"/>
    <x v="0"/>
  </r>
  <r>
    <n v="180270"/>
    <d v="2017-10-27T16:19:40"/>
    <n v="5269"/>
    <d v="2017-12-28T21:19:42"/>
    <x v="0"/>
    <s v="Approved"/>
    <d v="1990-04-01T00:00:00"/>
    <n v="28.69041095890411"/>
    <x v="5"/>
    <n v="500054"/>
    <s v="Plot No S1, Sai Ram Residency, Qutbullapur, Near Geetanjali High School, Hyderabad"/>
    <x v="1"/>
    <n v="3"/>
    <x v="0"/>
    <s v="Applied info services India pvt ltd"/>
    <x v="2"/>
    <n v="1"/>
    <n v="7"/>
    <n v="77051"/>
    <n v="24138"/>
    <n v="27873"/>
    <n v="15930"/>
    <n v="200000"/>
    <s v="Live"/>
    <n v="0"/>
    <x v="0"/>
  </r>
  <r>
    <n v="173866"/>
    <d v="2017-04-07T14:48:44"/>
    <n v="3921"/>
    <d v="2017-12-04T00:00:00"/>
    <x v="0"/>
    <s v="Approved"/>
    <d v="1978-08-25T00:00:00"/>
    <n v="40.298630136986304"/>
    <x v="1"/>
    <n v="421503"/>
    <s v="FLAT 12 2ND FLOOR A WING SRISHANDHAM SOCITY,TJSB BANK HENDREPADA RD,,"/>
    <x v="1"/>
    <n v="12"/>
    <x v="0"/>
    <s v="Genesis Medical Systems Pvt Limited"/>
    <x v="2"/>
    <n v="1"/>
    <n v="4"/>
    <n v="48097.666666666701"/>
    <n v="22130.28"/>
    <n v="28461.65"/>
    <n v="18486.759999999998"/>
    <n v="84663"/>
    <s v="Live"/>
    <n v="0"/>
    <x v="0"/>
  </r>
  <r>
    <n v="173541"/>
    <d v="2017-10-12T17:23:08"/>
    <n v="60"/>
    <d v="2017-10-12T19:02:47"/>
    <x v="0"/>
    <s v="Approved"/>
    <d v="1979-05-26T00:00:00"/>
    <n v="39.547945205479451"/>
    <x v="5"/>
    <n v="500015"/>
    <s v="1-21-122/2, plot no. 5 Bank Colony,  Alwal Secunderabad"/>
    <x v="0"/>
    <n v="96"/>
    <x v="0"/>
    <s v="SOFT LINK GLOBAL PVT LTD"/>
    <x v="2"/>
    <n v="4"/>
    <n v="13"/>
    <n v="37571"/>
    <n v="29455"/>
    <n v="25562"/>
    <n v="26249"/>
    <n v="212765"/>
    <s v="Live"/>
    <n v="0"/>
    <x v="0"/>
  </r>
  <r>
    <n v="165648"/>
    <d v="2017-11-14T18:31:38"/>
    <n v="2719"/>
    <d v="2017-11-14T18:36:02"/>
    <x v="0"/>
    <s v="Approved"/>
    <d v="1979-07-21T00:00:00"/>
    <n v="39.394520547945206"/>
    <x v="5"/>
    <n v="500092"/>
    <s v="1-94/A/1, street no.8, Veera reddy nagar boduppal"/>
    <x v="0"/>
    <n v="168"/>
    <x v="0"/>
    <s v="Genpact India Ltd"/>
    <x v="0"/>
    <n v="10"/>
    <n v="12"/>
    <n v="44086"/>
    <n v="4918"/>
    <n v="4504"/>
    <n v="2207"/>
    <n v="108712.16"/>
    <s v="Live"/>
    <n v="0"/>
    <x v="0"/>
  </r>
  <r>
    <n v="159797"/>
    <d v="2017-09-15T13:59:08"/>
    <n v="1409"/>
    <d v="2017-10-17T00:00:00"/>
    <x v="0"/>
    <s v="Approved"/>
    <d v="1976-03-02T00:00:00"/>
    <n v="42.780821917808218"/>
    <x v="12"/>
    <n v="410218"/>
    <s v="Flat 404 Block 12 Amarante Neelshidhi,Sector 9E Kalamboli,,"/>
    <x v="1"/>
    <n v="12"/>
    <x v="0"/>
    <s v="SKM STEELS LTD"/>
    <x v="1"/>
    <n v="1"/>
    <n v="17"/>
    <n v="49866.666666666701"/>
    <n v="4579.0200000000004"/>
    <n v="2677.46"/>
    <n v="688.93"/>
    <n v="176333"/>
    <s v="Live"/>
    <n v="18"/>
    <x v="0"/>
  </r>
  <r>
    <n v="151838"/>
    <d v="2017-11-07T12:03:52"/>
    <n v="4011"/>
    <d v="2017-12-05T17:49:17"/>
    <x v="0"/>
    <s v="Approved"/>
    <d v="1984-08-16T00:00:00"/>
    <n v="34.317808219178083"/>
    <x v="9"/>
    <n v="600077"/>
    <s v="11 /14 DURAI STREET,PARASAKTHI NAGAR THIRUVERKADU ,Ayapakkam,"/>
    <x v="1"/>
    <n v="12"/>
    <x v="0"/>
    <s v="Cipla limited"/>
    <x v="0"/>
    <n v="5"/>
    <n v="11"/>
    <n v="45072"/>
    <n v="29187"/>
    <n v="23006"/>
    <n v="14001"/>
    <n v="109603"/>
    <s v="Live"/>
    <n v="0"/>
    <x v="0"/>
  </r>
  <r>
    <n v="144007"/>
    <d v="2017-10-30T11:00:24"/>
    <n v="1452"/>
    <d v="2017-10-31T15:29:00"/>
    <x v="0"/>
    <s v="Approved"/>
    <d v="1975-08-25T00:00:00"/>
    <n v="43.301369863013697"/>
    <x v="7"/>
    <n v="110007"/>
    <s v="House no 4, L Block, Second floor, Pratap Nagar, Opp Government School"/>
    <x v="1"/>
    <n v="96"/>
    <x v="0"/>
    <s v="matrix clothing pvt ltd"/>
    <x v="2"/>
    <n v="5"/>
    <n v="16"/>
    <n v="55831"/>
    <n v="79875"/>
    <n v="28195"/>
    <n v="24143"/>
    <n v="255628"/>
    <s v="Live"/>
    <n v="0"/>
    <x v="0"/>
  </r>
  <r>
    <n v="140762"/>
    <d v="2017-08-04T00:53:06"/>
    <n v="12957"/>
    <d v="2017-09-05T00:00:00"/>
    <x v="0"/>
    <s v="Approved"/>
    <d v="1989-05-16T00:00:00"/>
    <n v="29.567123287671233"/>
    <x v="0"/>
    <n v="628001"/>
    <s v="43 A North Cotton Road,,,,"/>
    <x v="1"/>
    <n v="12"/>
    <x v="0"/>
    <s v="TATA BUSINESS SUPPORT SERVICES LTD"/>
    <x v="3"/>
    <n v="1"/>
    <n v="3"/>
    <n v="45824"/>
    <n v="26394"/>
    <n v="23946.63"/>
    <n v="12440.6"/>
    <n v="218000"/>
    <s v="Live"/>
    <n v="0"/>
    <x v="0"/>
  </r>
  <r>
    <n v="136180"/>
    <d v="2017-10-07T11:19:26"/>
    <n v="1732"/>
    <d v="2017-11-03T00:00:00"/>
    <x v="0"/>
    <s v="Approved"/>
    <d v="1974-12-31T00:00:00"/>
    <n v="43.950684931506849"/>
    <x v="5"/>
    <n v="502032"/>
    <s v="Flat No 207 Eeco Valley Madhavpuri Hills,Amenpur Medak,,"/>
    <x v="2"/>
    <n v="19"/>
    <x v="0"/>
    <s v="Optum Global Solution"/>
    <x v="2"/>
    <n v="3"/>
    <n v="17"/>
    <n v="185040.33333333299"/>
    <n v="228973.95"/>
    <n v="7322.12"/>
    <n v="53325.07"/>
    <s v="150005"/>
    <s v="Live"/>
    <n v="0"/>
    <x v="0"/>
  </r>
  <r>
    <n v="130526"/>
    <d v="2017-06-01T10:36:03"/>
    <n v="2927"/>
    <d v="2017-07-22T00:00:00"/>
    <x v="0"/>
    <s v="Approved"/>
    <d v="1983-08-12T00:00:00"/>
    <n v="35.331506849315069"/>
    <x v="2"/>
    <n v="421301"/>
    <s v="Flat no-403 Wadhwa Meadows B-Type Cwing Near RTO office Kalyan West"/>
    <x v="2"/>
    <n v="72"/>
    <x v="0"/>
    <s v="WIPRO"/>
    <x v="0"/>
    <n v="1"/>
    <n v="10"/>
    <n v="102042"/>
    <n v="9168.4500000000007"/>
    <n v="2567.0700000000002"/>
    <n v="703.9"/>
    <n v="172000"/>
    <s v="Closed"/>
    <n v="0"/>
    <x v="0"/>
  </r>
  <r>
    <n v="126322"/>
    <d v="2016-02-27T17:47:46"/>
    <n v="7453"/>
    <d v="2017-10-03T00:00:00"/>
    <x v="0"/>
    <s v="Approved"/>
    <d v="1989-10-09T00:00:00"/>
    <n v="29.167123287671235"/>
    <x v="13"/>
    <n v="121001"/>
    <s v="House No.112, Near Bharat Gas Agency, ,Gali No.7, Nawada Colony, ,,"/>
    <x v="2"/>
    <n v="192"/>
    <x v="1"/>
    <s v="sourabh dance and fitness company"/>
    <x v="4"/>
    <n v="8"/>
    <n v="8"/>
    <n v="35729.333333333299"/>
    <m/>
    <m/>
    <m/>
    <n v="69000"/>
    <s v="Live"/>
    <n v="0"/>
    <x v="0"/>
  </r>
  <r>
    <n v="115361"/>
    <d v="2017-12-05T21:43:39"/>
    <n v="4018"/>
    <d v="2017-12-05T21:48:09"/>
    <x v="0"/>
    <s v="Approved"/>
    <d v="1986-10-06T00:00:00"/>
    <n v="32.178082191780824"/>
    <x v="2"/>
    <n v="400093"/>
    <s v="7 Allaubax Chawl, Mahakali Caves Road, Near Holy Spirit Hospital, Andheri East, Mumbai"/>
    <x v="0"/>
    <n v="276"/>
    <x v="0"/>
    <s v="Tata Consultancy Services (TCS)"/>
    <x v="0"/>
    <n v="3"/>
    <n v="11"/>
    <n v="45704"/>
    <n v="7679"/>
    <n v="3134"/>
    <n v="1188"/>
    <n v="88568"/>
    <s v="Live"/>
    <n v="0"/>
    <x v="0"/>
  </r>
  <r>
    <n v="111561"/>
    <d v="2016-02-11T18:18:58"/>
    <n v="14464"/>
    <d v="2016-10-29T00:00:00"/>
    <x v="2"/>
    <s v="Approved"/>
    <d v="1986-04-30T00:00:00"/>
    <n v="32.613698630136987"/>
    <x v="0"/>
    <n v="560094"/>
    <s v="No 7 2nd Cross Patelappa Layout,Nagashetty Halli,,Bangalore North"/>
    <x v="1"/>
    <n v="84"/>
    <x v="0"/>
    <s v="ASSYSTEM INDIA PVT LTD"/>
    <x v="1"/>
    <n v="2"/>
    <n v="5"/>
    <n v="37379"/>
    <n v="42164.28"/>
    <n v="41492.28"/>
    <n v="36131.279999999999"/>
    <n v="300000"/>
    <s v="Live"/>
    <n v="0"/>
    <x v="0"/>
  </r>
  <r>
    <n v="108938"/>
    <d v="2017-04-07T13:00:21"/>
    <n v="14724"/>
    <d v="2017-05-11T00:00:00"/>
    <x v="0"/>
    <s v="Approved"/>
    <d v="1986-03-19T00:00:00"/>
    <n v="32.728767123287675"/>
    <x v="2"/>
    <n v="400027"/>
    <s v="Park View Apartment 401,4th Floor,,"/>
    <x v="2"/>
    <n v="360"/>
    <x v="0"/>
    <s v="WESTERLY RETAIL PVT LTD"/>
    <x v="2"/>
    <n v="0"/>
    <n v="8"/>
    <n v="63579.333333333299"/>
    <n v="42503.24"/>
    <n v="24923.48"/>
    <n v="6723.05"/>
    <n v="300000"/>
    <s v="Live"/>
    <n v="0"/>
    <x v="0"/>
  </r>
  <r>
    <n v="103271"/>
    <d v="2016-12-23T00:00:00"/>
    <n v="12402"/>
    <d v="2017-01-17T00:00:00"/>
    <x v="0"/>
    <s v="Approved"/>
    <d v="1984-11-24T00:00:00"/>
    <n v="34.043835616438358"/>
    <x v="0"/>
    <n v="560079"/>
    <s v="212 1st Cross,1st Floor Kamakshipalya,,"/>
    <x v="1"/>
    <n v="120"/>
    <x v="0"/>
    <s v="RAVINDRA FOODS PVT LTD"/>
    <x v="2"/>
    <n v="1"/>
    <n v="14"/>
    <n v="36500"/>
    <n v="23504.67"/>
    <n v="21523.599999999999"/>
    <n v="8947.4"/>
    <n v="150000"/>
    <s v="Live"/>
    <n v="0"/>
    <x v="0"/>
  </r>
  <r>
    <n v="94722"/>
    <d v="2017-08-11T00:00:00"/>
    <n v="100"/>
    <d v="2017-10-03T00:00:00"/>
    <x v="0"/>
    <s v="Approved"/>
    <d v="1983-06-26T00:00:00"/>
    <n v="35.460273972602742"/>
    <x v="5"/>
    <n v="500033"/>
    <s v="H No 8-1-293/18, Shaikpet, ,,,"/>
    <x v="1"/>
    <n v="48"/>
    <x v="0"/>
    <s v="sahrudaya health care pvt ltd"/>
    <x v="2"/>
    <n v="1"/>
    <n v="8"/>
    <n v="71300"/>
    <n v="1837.71"/>
    <n v="722.72"/>
    <n v="636.89"/>
    <n v="200000"/>
    <s v="Live"/>
    <n v="0"/>
    <x v="0"/>
  </r>
  <r>
    <n v="84970"/>
    <d v="2018-02-06T12:47:38"/>
    <n v="8682"/>
    <d v="2018-02-06T12:51:46"/>
    <x v="1"/>
    <s v="Approved"/>
    <d v="1963-09-12T00:00:00"/>
    <n v="55.260273972602739"/>
    <x v="9"/>
    <n v="600026"/>
    <s v="D5 ORANGE ORCHARDS APARTMENTS Vadapalani"/>
    <x v="2"/>
    <n v="108"/>
    <x v="0"/>
    <s v="Vivek Pvt Ltd"/>
    <x v="1"/>
    <n v="5"/>
    <n v="28"/>
    <n v="74144"/>
    <n v="60143"/>
    <n v="48525"/>
    <n v="22165"/>
    <n v="51673.87"/>
    <s v="Live"/>
    <n v="0"/>
    <x v="0"/>
  </r>
  <r>
    <n v="81125"/>
    <d v="2017-11-20T18:17:23"/>
    <n v="3227"/>
    <d v="2017-11-20T18:20:18"/>
    <x v="0"/>
    <s v="Approved"/>
    <d v="1985-04-12T00:00:00"/>
    <n v="33.663013698630138"/>
    <x v="9"/>
    <n v="600091"/>
    <s v="PLOT NO 14 S1, SECOND FLOOR MARUTHI STREET, RAJAJI NAGAR LAND MARK : NEAR SADHASHIVAM NAGAR MADIPAKKAM, CHENNAI 600091"/>
    <x v="1"/>
    <n v="12"/>
    <x v="0"/>
    <s v="Verizon Data Services India Pvt Ltd"/>
    <x v="0"/>
    <n v="5"/>
    <n v="8"/>
    <n v="55478"/>
    <n v="29701"/>
    <n v="13500"/>
    <n v="15758"/>
    <n v="209979"/>
    <s v="Live"/>
    <n v="0"/>
    <x v="0"/>
  </r>
  <r>
    <n v="73683"/>
    <d v="2017-09-05T08:59:22"/>
    <n v="15161"/>
    <d v="2017-10-13T00:00:00"/>
    <x v="0"/>
    <s v="Approved"/>
    <d v="1980-12-09T00:00:00"/>
    <n v="38.005479452054793"/>
    <x v="1"/>
    <n v="401107"/>
    <s v="103 B Flat 1 No Gaurav Regency Chs Ltd,Mira Road,,"/>
    <x v="1"/>
    <n v="36"/>
    <x v="0"/>
    <s v="RELIANCE JIO INFORMATION LTD"/>
    <x v="0"/>
    <n v="3"/>
    <n v="16"/>
    <n v="53424"/>
    <n v="30446.27"/>
    <n v="25115.759999999998"/>
    <n v="18223.53"/>
    <n v="126064"/>
    <s v="Closed"/>
    <n v="0"/>
    <x v="0"/>
  </r>
  <r>
    <n v="71724"/>
    <d v="2017-11-08T16:35:40"/>
    <n v="2189"/>
    <d v="2017-11-08T17:46:10"/>
    <x v="0"/>
    <s v="Approved"/>
    <d v="1973-07-01T00:00:00"/>
    <n v="45.452054794520549"/>
    <x v="0"/>
    <n v="560098"/>
    <s v="#36/2, FLAT #G01 A BLOCK, Joythi GT Enclave Carmelaram Post Sarjapur road Chikakannelli road, Doddakannelli Bus Stop, Bangalore"/>
    <x v="1"/>
    <n v="36"/>
    <x v="0"/>
    <s v="Mindtree Limited"/>
    <x v="0"/>
    <n v="6"/>
    <n v="12"/>
    <n v="63804"/>
    <n v="29453"/>
    <n v="8410"/>
    <n v="37684"/>
    <n v="284370.63"/>
    <s v="Live"/>
    <n v="0"/>
    <x v="0"/>
  </r>
  <r>
    <n v="71489"/>
    <d v="2017-10-30T11:23:26"/>
    <n v="7349"/>
    <d v="2018-01-20T18:07:50"/>
    <x v="1"/>
    <s v="Approved"/>
    <d v="1983-08-20T00:00:00"/>
    <n v="35.30958904109589"/>
    <x v="9"/>
    <n v="600129"/>
    <s v="No. 12, Vadivel nagar, chennai RJS Construction Nanmangalam"/>
    <x v="1"/>
    <n v="48"/>
    <x v="0"/>
    <s v="RR DONNELLEY"/>
    <x v="0"/>
    <n v="7"/>
    <n v="12"/>
    <n v="35348"/>
    <n v="27182"/>
    <n v="14109"/>
    <n v="5914"/>
    <n v="191066.44"/>
    <s v="Live"/>
    <n v="0"/>
    <x v="0"/>
  </r>
  <r>
    <n v="69022"/>
    <d v="2016-12-22T19:24:49"/>
    <n v="4551"/>
    <d v="2017-08-28T00:00:00"/>
    <x v="0"/>
    <s v="Approved"/>
    <d v="1979-12-04T00:00:00"/>
    <n v="39.021917808219179"/>
    <x v="11"/>
    <n v="201301"/>
    <s v="F 1049, 10th Avenue, Sanskriti Vihar,,Gaur City 2, Greater Noida West,,,"/>
    <x v="1"/>
    <n v="24"/>
    <x v="0"/>
    <s v="PLANETCAST MEDIA SRV"/>
    <x v="2"/>
    <n v="6"/>
    <n v="10"/>
    <n v="36201.666666666701"/>
    <n v="1118.04"/>
    <n v="305.35000000000002"/>
    <n v="299.60000000000002"/>
    <n v="300000"/>
    <s v="Live"/>
    <n v="0"/>
    <x v="0"/>
  </r>
  <r>
    <n v="68616"/>
    <d v="2017-04-23T20:43:43"/>
    <n v="12140"/>
    <d v="2017-07-25T00:00:00"/>
    <x v="0"/>
    <s v="Approved"/>
    <d v="1986-08-21T00:00:00"/>
    <n v="32.304109589041097"/>
    <x v="2"/>
    <n v="400078"/>
    <s v="4Raghav Singh Chawl Sahyadri Nagar,Bhandup West,,"/>
    <x v="2"/>
    <n v="372"/>
    <x v="0"/>
    <s v="DRISHTI SOFT SOLUTIONS PVT LTD"/>
    <x v="1"/>
    <n v="6"/>
    <n v="9"/>
    <n v="56534.333333333299"/>
    <n v="17899.810000000001"/>
    <n v="16137.14"/>
    <n v="3346.81"/>
    <n v="50000"/>
    <s v="Closed"/>
    <n v="0"/>
    <x v="0"/>
  </r>
  <r>
    <n v="60315"/>
    <d v="2017-05-30T14:19:10"/>
    <n v="14729"/>
    <d v="2017-07-18T00:00:00"/>
    <x v="0"/>
    <s v="Approved"/>
    <d v="1987-08-26T00:00:00"/>
    <n v="31.290410958904111"/>
    <x v="0"/>
    <n v="560088"/>
    <s v="161 Bilijaji Hesaragatta  ,Bilijaji Bangalore Rural,,"/>
    <x v="1"/>
    <n v="6"/>
    <x v="0"/>
    <s v="ATHER ENERGY PVT LTD"/>
    <x v="2"/>
    <n v="1"/>
    <n v="7"/>
    <n v="82425.333333333299"/>
    <n v="29975.31"/>
    <n v="20938.900000000001"/>
    <n v="11054.3"/>
    <n v="200000"/>
    <s v="Live"/>
    <n v="0"/>
    <x v="0"/>
  </r>
  <r>
    <n v="55044"/>
    <d v="2017-10-04T12:47:29"/>
    <n v="7527"/>
    <d v="2017-11-02T00:00:00"/>
    <x v="0"/>
    <s v="Approved"/>
    <d v="1985-08-06T00:00:00"/>
    <n v="33.345205479452055"/>
    <x v="7"/>
    <n v="110019"/>
    <s v="362 Narmaa Appartment Akal Nanada,South Delhi,,"/>
    <x v="1"/>
    <n v="180"/>
    <x v="0"/>
    <s v="SMARTVIZS PVT LTD"/>
    <x v="2"/>
    <n v="3"/>
    <n v="9"/>
    <n v="57232"/>
    <n v="17230.669999999998"/>
    <n v="25575"/>
    <n v="9425.6"/>
    <n v="94016"/>
    <s v="Live"/>
    <n v="21"/>
    <x v="0"/>
  </r>
  <r>
    <n v="54597"/>
    <d v="2018-01-05T00:00:00"/>
    <n v="5837"/>
    <d v="2018-01-05T18:31:14"/>
    <x v="1"/>
    <s v="Approved"/>
    <d v="1985-08-19T00:00:00"/>
    <n v="33.30958904109589"/>
    <x v="0"/>
    <n v="560068"/>
    <s v="# 33 srikrishna Nilaya, 3rd Stage, 2nd Cross, Behind Om Shakti Layout, Ayyappa Nagar, KR Puram, Backside Om Shakti Temple, Bangalore"/>
    <x v="1"/>
    <n v="2"/>
    <x v="0"/>
    <s v="AIT Analytical Services PVT LTD"/>
    <x v="2"/>
    <n v="1"/>
    <n v="9"/>
    <n v="66152"/>
    <n v="22006"/>
    <n v="10192"/>
    <n v="159354"/>
    <n v="138743.44"/>
    <s v="Live"/>
    <n v="0"/>
    <x v="0"/>
  </r>
  <r>
    <n v="51263"/>
    <d v="2018-03-14T13:28:22"/>
    <n v="12407"/>
    <d v="2018-03-14T13:32:13"/>
    <x v="1"/>
    <s v="Approved"/>
    <d v="1984-02-09T00:00:00"/>
    <n v="34.835616438356162"/>
    <x v="5"/>
    <n v="500012"/>
    <s v="15-5-726,ASHOK BAZAR,AFZALGUNG LAKSHMI ARCARD BUS STOP"/>
    <x v="0"/>
    <n v="24"/>
    <x v="0"/>
    <s v="CLOVE DENTAL"/>
    <x v="2"/>
    <n v="1"/>
    <n v="12"/>
    <n v="62599"/>
    <n v="16648.77"/>
    <n v="22359.63"/>
    <n v="10849.63"/>
    <n v="275000"/>
    <s v="Live"/>
    <n v="0"/>
    <x v="0"/>
  </r>
  <r>
    <n v="49126"/>
    <d v="2018-01-08T16:57:23"/>
    <n v="6065"/>
    <d v="2018-01-08T17:01:41"/>
    <x v="1"/>
    <s v="Approved"/>
    <d v="1982-12-23T00:00:00"/>
    <n v="35.967123287671235"/>
    <x v="9"/>
    <n v="600091"/>
    <s v="Flat F-2 First Floor Plot no.12B Sai nest 5th Street Lakshminagar Madipakkam"/>
    <x v="1"/>
    <n v="24"/>
    <x v="0"/>
    <s v="Sutherland Global Services Pvt ltd"/>
    <x v="0"/>
    <n v="5"/>
    <n v="12"/>
    <n v="59901"/>
    <n v="41161"/>
    <n v="33474"/>
    <n v="22150"/>
    <n v="118615.6"/>
    <s v="Live"/>
    <n v="0"/>
    <x v="0"/>
  </r>
  <r>
    <n v="45177"/>
    <d v="2018-02-21T17:28:43"/>
    <n v="10469"/>
    <d v="2018-03-29T17:50:29"/>
    <x v="1"/>
    <s v="Approved"/>
    <d v="1969-04-18T00:00:00"/>
    <n v="49.657534246575345"/>
    <x v="13"/>
    <n v="122011"/>
    <s v="B-121 Kendriya Vihar Sector 56"/>
    <x v="0"/>
    <n v="204"/>
    <x v="0"/>
    <s v="Skootr Global Pvt. Ltd"/>
    <x v="2"/>
    <n v="2"/>
    <n v="23"/>
    <n v="94177"/>
    <n v="48946"/>
    <n v="38875"/>
    <n v="19481"/>
    <n v="135000"/>
    <s v="Live"/>
    <n v="0"/>
    <x v="0"/>
  </r>
  <r>
    <n v="45131"/>
    <d v="2018-01-15T12:42:33"/>
    <n v="6767"/>
    <d v="2018-01-15T12:46:08"/>
    <x v="1"/>
    <s v="Approved"/>
    <d v="1990-08-01T00:00:00"/>
    <n v="28.356164383561644"/>
    <x v="8"/>
    <n v="122002"/>
    <s v="Flat 219, tower 10 ,Sushant Estate Ansal API Sector 52"/>
    <x v="3"/>
    <n v="24"/>
    <x v="0"/>
    <s v="India infoline"/>
    <x v="0"/>
    <n v="1"/>
    <n v="6"/>
    <n v="58431"/>
    <n v="6839"/>
    <n v="5674"/>
    <n v="4016"/>
    <n v="150000"/>
    <s v="Live"/>
    <n v="0"/>
    <x v="0"/>
  </r>
  <r>
    <n v="43772"/>
    <d v="2017-11-13T18:02:11"/>
    <n v="3088"/>
    <d v="2018-02-16T11:48:37"/>
    <x v="1"/>
    <s v="Approved"/>
    <d v="1972-01-30T00:00:00"/>
    <n v="46.871232876712327"/>
    <x v="0"/>
    <n v="560097"/>
    <s v="No.36, 2nd main 6th cross Bharath Nagar, Vidyaranyapura Vidyaranyapura"/>
    <x v="0"/>
    <n v="276"/>
    <x v="0"/>
    <s v="Micro Cabs Fleet Solutions Pvt Ltd"/>
    <x v="2"/>
    <n v="1"/>
    <n v="20"/>
    <n v="61100"/>
    <n v="15610"/>
    <n v="12414"/>
    <n v="7248"/>
    <n v="65252.53"/>
    <s v="Live"/>
    <n v="0"/>
    <x v="0"/>
  </r>
  <r>
    <n v="41437"/>
    <d v="2016-05-24T13:44:04"/>
    <n v="14892"/>
    <d v="2017-09-21T00:00:00"/>
    <x v="0"/>
    <s v="Approved"/>
    <d v="1990-12-09T00:00:00"/>
    <n v="28"/>
    <x v="1"/>
    <n v="401203"/>
    <s v="Flat No.207, B Wing, 2nd Floor, ,Harsh CHS, Panchal Nagar, Nalasopara West,,,"/>
    <x v="1"/>
    <n v="36"/>
    <x v="0"/>
    <s v="OCWEN FINANCIAL SOLUTIONS PVT. LTD."/>
    <x v="1"/>
    <n v="6"/>
    <n v="6"/>
    <n v="65384"/>
    <n v="10729.82"/>
    <n v="1956.35"/>
    <n v="358.17"/>
    <n v="229000"/>
    <s v="Closed"/>
    <n v="0"/>
    <x v="0"/>
  </r>
  <r>
    <n v="40657"/>
    <d v="2017-07-21T16:30:32"/>
    <n v="94"/>
    <d v="2017-09-19T00:00:00"/>
    <x v="0"/>
    <s v="Approved"/>
    <d v="1971-09-05T00:00:00"/>
    <n v="47.273972602739725"/>
    <x v="7"/>
    <n v="110044"/>
    <s v="House No F-90, Hari Nagar  Extention, ,Jaitpur, Badarpur, South Delhi, ,,"/>
    <x v="1"/>
    <n v="84"/>
    <x v="0"/>
    <s v="telecare india pvt ltd"/>
    <x v="1"/>
    <n v="10"/>
    <n v="20"/>
    <n v="43333.333333333299"/>
    <n v="14207.76"/>
    <n v="1725.78"/>
    <n v="1557.23"/>
    <n v="102000"/>
    <s v="Live"/>
    <n v="0"/>
    <x v="0"/>
  </r>
  <r>
    <n v="39589"/>
    <d v="2017-11-30T12:53:45"/>
    <n v="3768"/>
    <d v="2017-11-30T13:14:44"/>
    <x v="0"/>
    <s v="Approved"/>
    <d v="1984-05-08T00:00:00"/>
    <n v="34.591780821917808"/>
    <x v="0"/>
    <n v="560071"/>
    <s v="103,B-1,2nd Floor, 9th Cross Domlur Village Near Chokkanatha Swamy Temple, Bangalore"/>
    <x v="1"/>
    <n v="48"/>
    <x v="0"/>
    <s v="Deloitte Touche Tohmatshu India LLP"/>
    <x v="0"/>
    <n v="3"/>
    <n v="6"/>
    <n v="79401"/>
    <n v="23981"/>
    <n v="14592"/>
    <n v="6735"/>
    <n v="193617"/>
    <s v="Live"/>
    <n v="0"/>
    <x v="0"/>
  </r>
  <r>
    <n v="39573"/>
    <d v="2017-09-28T17:36:41"/>
    <n v="519"/>
    <d v="2017-10-23T00:00:00"/>
    <x v="0"/>
    <s v="Approved"/>
    <d v="1969-08-01T00:00:00"/>
    <n v="49.369863013698627"/>
    <x v="2"/>
    <n v="400017"/>
    <s v="Room No 11 Palkar Chwal,Prehar Nagar Dharawi Main Road,,"/>
    <x v="1"/>
    <n v="12"/>
    <x v="0"/>
    <s v="Association of Multimodal Transport Operators of I"/>
    <x v="2"/>
    <n v="10"/>
    <n v="20"/>
    <n v="36700"/>
    <n v="10451.74"/>
    <n v="4282.41"/>
    <n v="1272.2"/>
    <n v="28542"/>
    <s v="Live"/>
    <n v="178"/>
    <x v="1"/>
  </r>
  <r>
    <n v="36913"/>
    <d v="2018-01-15T00:00:00"/>
    <n v="6769"/>
    <d v="2018-01-15T12:52:48"/>
    <x v="1"/>
    <s v="Approved"/>
    <d v="1979-05-03T00:00:00"/>
    <n v="39.610958904109587"/>
    <x v="5"/>
    <n v="500013"/>
    <s v="2-3-528/C1 and C2/ Flat No 201, Charlotte Residency, Amberpet, Near PI Electronics. Hyderabad."/>
    <x v="1"/>
    <n v="36"/>
    <x v="0"/>
    <s v="Genpact"/>
    <x v="0"/>
    <n v="3"/>
    <n v="13"/>
    <n v="80988"/>
    <n v="45852"/>
    <n v="24655"/>
    <n v="16191"/>
    <n v="52512.38"/>
    <s v="Live"/>
    <n v="0"/>
    <x v="0"/>
  </r>
  <r>
    <n v="36896"/>
    <d v="2016-08-29T15:12:50"/>
    <n v="14721"/>
    <d v="2017-04-25T00:00:00"/>
    <x v="0"/>
    <s v="Approved"/>
    <d v="1984-07-02T00:00:00"/>
    <n v="34.441095890410956"/>
    <x v="1"/>
    <n v="401107"/>
    <s v="Flat No 401/E Wing 4th Floor,Rose Garden CHS Ltd,,Mira Road East"/>
    <x v="2"/>
    <n v="36"/>
    <x v="0"/>
    <s v="FIDELIS MANAGEMENT CONSULTANTS PVT LTD"/>
    <x v="2"/>
    <n v="8"/>
    <n v="9"/>
    <n v="47089"/>
    <n v="5553.11"/>
    <n v="3751.25"/>
    <n v="18776.72"/>
    <n v="160000"/>
    <s v="Live"/>
    <n v="78"/>
    <x v="1"/>
  </r>
  <r>
    <n v="33478"/>
    <d v="2018-01-02T11:43:42"/>
    <n v="9777"/>
    <d v="2018-02-14T17:54:21"/>
    <x v="1"/>
    <s v="Approved"/>
    <d v="1981-01-03T00:00:00"/>
    <n v="37.936986301369863"/>
    <x v="1"/>
    <n v="400703"/>
    <s v="House No 486/6 sector 11, Vashi. Juhugaon Navi mumbai."/>
    <x v="1"/>
    <n v="96"/>
    <x v="0"/>
    <s v="COGNIZANT TECHNOLOGIES PVT LTD"/>
    <x v="0"/>
    <n v="4"/>
    <n v="12"/>
    <n v="72669"/>
    <n v="37224"/>
    <n v="31837"/>
    <n v="7348"/>
    <n v="150000"/>
    <s v="Live"/>
    <n v="0"/>
    <x v="0"/>
  </r>
  <r>
    <n v="31171"/>
    <d v="2018-01-09T15:16:22"/>
    <n v="6157"/>
    <d v="2018-01-09T15:29:01"/>
    <x v="1"/>
    <s v="Approved"/>
    <d v="1988-03-01T00:00:00"/>
    <n v="30.775342465753425"/>
    <x v="16"/>
    <n v="401303"/>
    <s v="101,1st Floor A-Wing, Skyblueline R j Ngr Phoolpada Road, Near SVC Bank, Virar East"/>
    <x v="0"/>
    <n v="72"/>
    <x v="0"/>
    <s v="ICICI PRUDENTIAL LIFE INSURANCE"/>
    <x v="0"/>
    <n v="1"/>
    <n v="1"/>
    <n v="32641"/>
    <n v="12268"/>
    <n v="17878"/>
    <n v="4005"/>
    <n v="114685.26"/>
    <s v="Live"/>
    <n v="0"/>
    <x v="0"/>
  </r>
  <r>
    <n v="28397"/>
    <d v="2016-12-24T00:00:00"/>
    <n v="9423"/>
    <d v="2017-01-21T00:00:00"/>
    <x v="0"/>
    <s v="Approved"/>
    <d v="1979-02-04T00:00:00"/>
    <n v="39.852054794520548"/>
    <x v="0"/>
    <n v="560068"/>
    <s v="64/3 2nd Main Royal Meridiani Layout,Near St Francis High School,,Hongasandra"/>
    <x v="2"/>
    <n v="29"/>
    <x v="0"/>
    <s v="ALTISOURCE BUSINESS SOLUTIONS PVT LTD"/>
    <x v="1"/>
    <n v="4"/>
    <n v="14"/>
    <n v="74224"/>
    <n v="11230.13"/>
    <n v="3551.85"/>
    <n v="1779.19"/>
    <n v="150000"/>
    <s v="Live"/>
    <n v="269"/>
    <x v="1"/>
  </r>
  <r>
    <n v="27449"/>
    <d v="2016-10-24T19:14:04"/>
    <n v="3202"/>
    <d v="2017-08-25T00:00:00"/>
    <x v="0"/>
    <s v="Approved"/>
    <d v="1973-10-10T00:00:00"/>
    <n v="45.175342465753424"/>
    <x v="0"/>
    <n v="110065"/>
    <s v="C-133, 2nd Floor, C - Block, East Of Kailash, South Delhi"/>
    <x v="1"/>
    <n v="12"/>
    <x v="0"/>
    <s v="ART AFFORDABLE HOSUNG"/>
    <x v="2"/>
    <n v="2"/>
    <n v="18"/>
    <n v="50675.199999999997"/>
    <n v="98042.94"/>
    <n v="13407.35"/>
    <n v="12570.84"/>
    <n v="200000"/>
    <s v="Live"/>
    <n v="0"/>
    <x v="0"/>
  </r>
  <r>
    <n v="26962"/>
    <d v="2018-01-19T00:00:00"/>
    <n v="7199"/>
    <d v="2018-01-19T12:58:58"/>
    <x v="1"/>
    <s v="Approved"/>
    <d v="1988-01-12T00:00:00"/>
    <n v="30.909589041095892"/>
    <x v="5"/>
    <n v="500072"/>
    <s v="Door. NO. 5-4-7 ramaya nagar Kukatpally, hyderabad."/>
    <x v="1"/>
    <n v="60"/>
    <x v="0"/>
    <s v="Karvy Consultants"/>
    <x v="3"/>
    <n v="1"/>
    <n v="7"/>
    <n v="29979"/>
    <n v="4613"/>
    <n v="3702"/>
    <n v="2325"/>
    <n v="71550"/>
    <s v="Live"/>
    <n v="26"/>
    <x v="0"/>
  </r>
  <r>
    <n v="26101"/>
    <d v="2017-10-17T13:41:07"/>
    <n v="881"/>
    <d v="2017-10-25T13:52:46"/>
    <x v="0"/>
    <s v="Approved"/>
    <d v="1989-10-05T00:00:00"/>
    <n v="29.17808219178082"/>
    <x v="5"/>
    <n v="500028"/>
    <s v="No 303, 3rd floor, IQRA Arcade, First Lancer Road Masab Tank, Opp Lane Nashiman Hotel, Hyderabad - 400028"/>
    <x v="3"/>
    <n v="4"/>
    <x v="0"/>
    <s v="DELOITTE TAX SERVICES INDIA PVT LTD"/>
    <x v="0"/>
    <n v="0"/>
    <n v="7"/>
    <n v="65011"/>
    <n v="23817"/>
    <n v="19578"/>
    <n v="10477"/>
    <n v="76774"/>
    <s v="Live"/>
    <n v="0"/>
    <x v="0"/>
  </r>
  <r>
    <n v="24172"/>
    <d v="2017-06-14T15:49:24"/>
    <n v="15168"/>
    <d v="2017-09-21T00:00:00"/>
    <x v="0"/>
    <s v="Approved"/>
    <d v="1980-02-21T00:00:00"/>
    <n v="38.805479452054797"/>
    <x v="1"/>
    <n v="421301"/>
    <s v="C - 702, Sanghvi Regency, Sahayadri Nagar, ,Near Kalyan R.T.O, Birla College Road, ,,"/>
    <x v="2"/>
    <n v="144"/>
    <x v="0"/>
    <s v="superme education pvt ltd"/>
    <x v="3"/>
    <n v="10"/>
    <n v="10"/>
    <n v="35922"/>
    <n v="33023.160000000003"/>
    <n v="23928.83"/>
    <n v="44761.29"/>
    <n v="61500"/>
    <s v="Closed"/>
    <n v="0"/>
    <x v="0"/>
  </r>
  <r>
    <n v="22882"/>
    <d v="2017-11-06T12:35:12"/>
    <n v="1963"/>
    <d v="2017-11-06T18:15:20"/>
    <x v="0"/>
    <s v="Approved"/>
    <d v="1979-06-25T00:00:00"/>
    <n v="39.465753424657535"/>
    <x v="7"/>
    <n v="110092"/>
    <s v="PP 13,2nd floor, Near Church, Laxminagar, New Delhi"/>
    <x v="1"/>
    <n v="84"/>
    <x v="0"/>
    <s v="ttk healthcare"/>
    <x v="1"/>
    <n v="3"/>
    <n v="15"/>
    <n v="67673"/>
    <n v="30874"/>
    <n v="27605"/>
    <n v="30110"/>
    <n v="49904"/>
    <s v="Live"/>
    <n v="0"/>
    <x v="0"/>
  </r>
  <r>
    <n v="20438"/>
    <d v="2017-07-22T00:00:00"/>
    <n v="93"/>
    <d v="2017-09-05T00:00:00"/>
    <x v="0"/>
    <s v="Approved"/>
    <d v="1971-03-21T00:00:00"/>
    <n v="47.734246575342468"/>
    <x v="2"/>
    <n v="682033"/>
    <s v="Tibeena House,,Changampygha Nagar, Near Community Hall,,,"/>
    <x v="1"/>
    <n v="1"/>
    <x v="0"/>
    <s v="WIPRO"/>
    <x v="0"/>
    <n v="15"/>
    <n v="24"/>
    <n v="132135"/>
    <n v="77933.27"/>
    <n v="67481.929999999993"/>
    <n v="42578.15"/>
    <n v="176000"/>
    <s v="Closed"/>
    <n v="0"/>
    <x v="0"/>
  </r>
  <r>
    <n v="18286"/>
    <d v="2017-09-04T00:00:00"/>
    <n v="930"/>
    <d v="2017-10-25T18:26:20"/>
    <x v="0"/>
    <s v="Approved"/>
    <d v="1985-04-24T00:00:00"/>
    <n v="33.630136986301373"/>
    <x v="0"/>
    <n v="560036"/>
    <s v="78 jkhkjhkjh Devasandra"/>
    <x v="1"/>
    <n v="96"/>
    <x v="0"/>
    <s v="HEWLETT PACKARD INDIA PRIVATE LTD"/>
    <x v="3"/>
    <n v="6"/>
    <n v="8"/>
    <n v="59297"/>
    <n v="152707.10999999999"/>
    <n v="100236.37"/>
    <n v="104547.44"/>
    <n v="137595"/>
    <s v="Live"/>
    <n v="0"/>
    <x v="0"/>
  </r>
  <r>
    <n v="18225"/>
    <d v="2016-02-01T13:31:25"/>
    <n v="14466"/>
    <d v="2016-12-05T00:00:00"/>
    <x v="2"/>
    <s v="Approved"/>
    <d v="1971-02-13T00:00:00"/>
    <n v="47.832876712328769"/>
    <x v="2"/>
    <n v="421201"/>
    <s v="FLAT NO 2, SHREE MAHAKALI CHS PLOT NO 54, NEAR SUBHASH DAIRY GANDHI NAGAR, DOMBIVALI(EAST)"/>
    <x v="2"/>
    <n v="36"/>
    <x v="0"/>
    <s v="Syx Services Pvt. Ltd."/>
    <x v="1"/>
    <n v="3"/>
    <n v="18"/>
    <n v="64933"/>
    <n v="5566.67"/>
    <n v="3100"/>
    <n v="2150"/>
    <n v="200000"/>
    <s v="Closed"/>
    <n v="0"/>
    <x v="0"/>
  </r>
  <r>
    <n v="10345"/>
    <d v="2017-03-24T13:31:31"/>
    <n v="8193"/>
    <d v="2017-07-29T00:00:00"/>
    <x v="0"/>
    <s v="Approved"/>
    <d v="1985-04-03T00:00:00"/>
    <n v="33.68767123287671"/>
    <x v="5"/>
    <n v="500004"/>
    <s v="11-4-789 Nolifer Road,Bazar Ghat Khairatabad,,"/>
    <x v="1"/>
    <n v="29"/>
    <x v="0"/>
    <s v="TECH ASPECT SOLUTION PVT LTD"/>
    <x v="2"/>
    <n v="1"/>
    <n v="10"/>
    <n v="72667.666666666701"/>
    <n v="113142.42"/>
    <n v="59544.11"/>
    <n v="5654.69"/>
    <n v="300000"/>
    <s v="Closed"/>
    <n v="0"/>
    <x v="0"/>
  </r>
  <r>
    <n v="8247"/>
    <d v="2017-07-04T13:30:34"/>
    <n v="7454"/>
    <d v="2017-10-05T00:00:00"/>
    <x v="0"/>
    <s v="Approved"/>
    <d v="1987-08-31T00:00:00"/>
    <n v="31.276712328767122"/>
    <x v="0"/>
    <n v="560103"/>
    <s v="203,Ushodaya marvel apartments ,green glen layout,bellandur,,,"/>
    <x v="1"/>
    <n v="13"/>
    <x v="0"/>
    <s v="MCAFEE SOFTWARE INDIA PVT LTD"/>
    <x v="0"/>
    <n v="3"/>
    <n v="5"/>
    <n v="105484"/>
    <n v="138868.48000000001"/>
    <n v="100616.98"/>
    <n v="52844.65"/>
    <n v="155000"/>
    <s v="Live"/>
    <n v="0"/>
    <x v="0"/>
  </r>
  <r>
    <n v="5936"/>
    <d v="2017-07-04T12:32:18"/>
    <n v="4889"/>
    <d v="2017-09-22T00:00:00"/>
    <x v="0"/>
    <s v="Approved"/>
    <d v="1976-05-08T00:00:00"/>
    <n v="42.597260273972601"/>
    <x v="9"/>
    <n v="600113"/>
    <s v="25/47 F1 block boopathi apartments,,kandasamy st pallipattu tharamani,,,"/>
    <x v="1"/>
    <n v="24"/>
    <x v="0"/>
    <s v="COGNIZANT TECHNOLOGY PVT"/>
    <x v="0"/>
    <n v="4"/>
    <n v="11"/>
    <n v="75574"/>
    <n v="54671.53"/>
    <n v="30309.53"/>
    <n v="11620.63"/>
    <n v="140000"/>
    <s v="Live"/>
    <n v="0"/>
    <x v="0"/>
  </r>
  <r>
    <n v="2735"/>
    <d v="2017-10-27T10:32:06"/>
    <n v="1072"/>
    <d v="2017-12-21T10:38:41"/>
    <x v="0"/>
    <s v="Approved"/>
    <d v="1972-02-29T00:00:00"/>
    <n v="46.789041095890411"/>
    <x v="6"/>
    <n v="110019"/>
    <s v="1871/ 15 Govind Puri Extn. Street no.15, Kalkaji"/>
    <x v="0"/>
    <n v="216"/>
    <x v="0"/>
    <s v="4TH DIMENSION"/>
    <x v="2"/>
    <n v="4"/>
    <n v="19"/>
    <n v="39474"/>
    <n v="70988"/>
    <n v="67969"/>
    <n v="55661"/>
    <n v="69407.05"/>
    <s v="Live"/>
    <n v="0"/>
    <x v="0"/>
  </r>
  <r>
    <n v="878"/>
    <d v="2017-11-10T17:45:31"/>
    <n v="3180"/>
    <d v="2017-11-20T12:54:48"/>
    <x v="0"/>
    <s v="Approved"/>
    <d v="1980-02-05T00:00:00"/>
    <n v="38.849315068493148"/>
    <x v="0"/>
    <n v="560078"/>
    <s v="NO 40 2ND CROSS 3RD MAIN VITTAL NAGAR KUMARSWAMY LAYOUT BANGLORE"/>
    <x v="1"/>
    <n v="60"/>
    <x v="0"/>
    <s v="BILTECH BUILDING ELEMENTS LMT"/>
    <x v="2"/>
    <n v="6"/>
    <n v="13"/>
    <n v="62280"/>
    <n v="44035"/>
    <n v="29466"/>
    <n v="16796"/>
    <n v="76667"/>
    <s v="Live"/>
    <n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Customers Citywise"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A3:E22" firstHeaderRow="1" firstDataRow="2" firstDataCol="1"/>
  <pivotFields count="26">
    <pivotField dataField="1" showAll="0"/>
    <pivotField numFmtId="164" showAll="0"/>
    <pivotField showAll="0"/>
    <pivotField showAll="0"/>
    <pivotField axis="axisCol" showAll="0">
      <items count="4">
        <item x="2"/>
        <item x="0"/>
        <item x="1"/>
        <item t="default"/>
      </items>
    </pivotField>
    <pivotField showAll="0"/>
    <pivotField numFmtId="14" showAll="0"/>
    <pivotField numFmtId="1" showAll="0"/>
    <pivotField axis="axisRow" showAll="0" sortType="descending">
      <items count="18">
        <item x="0"/>
        <item x="9"/>
        <item x="6"/>
        <item x="13"/>
        <item x="14"/>
        <item x="3"/>
        <item x="10"/>
        <item x="8"/>
        <item x="5"/>
        <item x="2"/>
        <item x="12"/>
        <item x="7"/>
        <item x="11"/>
        <item x="16"/>
        <item x="4"/>
        <item x="15"/>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3"/>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18">
    <i>
      <x/>
    </i>
    <i>
      <x v="8"/>
    </i>
    <i>
      <x v="9"/>
    </i>
    <i>
      <x v="14"/>
    </i>
    <i>
      <x v="1"/>
    </i>
    <i>
      <x v="16"/>
    </i>
    <i>
      <x v="11"/>
    </i>
    <i>
      <x v="2"/>
    </i>
    <i>
      <x v="7"/>
    </i>
    <i>
      <x v="10"/>
    </i>
    <i>
      <x v="5"/>
    </i>
    <i>
      <x v="3"/>
    </i>
    <i>
      <x v="12"/>
    </i>
    <i>
      <x v="4"/>
    </i>
    <i>
      <x v="15"/>
    </i>
    <i>
      <x v="13"/>
    </i>
    <i>
      <x v="6"/>
    </i>
    <i t="grand">
      <x/>
    </i>
  </rowItems>
  <colFields count="1">
    <field x="4"/>
  </colFields>
  <colItems count="4">
    <i>
      <x/>
    </i>
    <i>
      <x v="1"/>
    </i>
    <i>
      <x v="2"/>
    </i>
    <i t="grand">
      <x/>
    </i>
  </colItems>
  <dataFields count="1">
    <dataField name="Count of CustomerID" fld="0" subtotal="count" baseField="8" baseItem="0"/>
  </dataFields>
  <chartFormats count="8">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4" format="6" series="1">
      <pivotArea type="data" outline="0" fieldPosition="0">
        <references count="2">
          <reference field="4294967294" count="1" selected="0">
            <x v="0"/>
          </reference>
          <reference field="4" count="1" selected="0">
            <x v="0"/>
          </reference>
        </references>
      </pivotArea>
    </chartFormat>
    <chartFormat chart="4" format="7" series="1">
      <pivotArea type="data" outline="0" fieldPosition="0">
        <references count="2">
          <reference field="4294967294" count="1" selected="0">
            <x v="0"/>
          </reference>
          <reference field="4" count="1" selected="0">
            <x v="1"/>
          </reference>
        </references>
      </pivotArea>
    </chartFormat>
    <chartFormat chart="4" format="8" series="1">
      <pivotArea type="data" outline="0" fieldPosition="0">
        <references count="2">
          <reference field="4294967294" count="1" selected="0">
            <x v="0"/>
          </reference>
          <reference field="4" count="1" selected="0">
            <x v="2"/>
          </reference>
        </references>
      </pivotArea>
    </chartFormat>
    <chartFormat chart="4"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Customers Residence "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8">
  <location ref="A3:C8" firstHeaderRow="0" firstDataRow="1" firstDataCol="1"/>
  <pivotFields count="26">
    <pivotField dataField="1" showAll="0"/>
    <pivotField numFmtId="164" showAll="0"/>
    <pivotField showAll="0"/>
    <pivotField showAll="0"/>
    <pivotField showAll="0">
      <items count="4">
        <item x="2"/>
        <item x="0"/>
        <item x="1"/>
        <item t="default"/>
      </items>
    </pivotField>
    <pivotField showAll="0"/>
    <pivotField numFmtId="14" showAll="0"/>
    <pivotField numFmtId="1" showAll="0"/>
    <pivotField showAll="0">
      <items count="18">
        <item x="0"/>
        <item x="9"/>
        <item x="6"/>
        <item x="13"/>
        <item x="14"/>
        <item x="3"/>
        <item x="10"/>
        <item x="8"/>
        <item x="5"/>
        <item x="2"/>
        <item x="12"/>
        <item x="7"/>
        <item x="11"/>
        <item x="16"/>
        <item x="4"/>
        <item x="15"/>
        <item x="1"/>
        <item t="default"/>
      </items>
    </pivotField>
    <pivotField showAll="0"/>
    <pivotField showAll="0"/>
    <pivotField axis="axisRow" showAll="0">
      <items count="5">
        <item x="3"/>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Fields count="1">
    <field x="-2"/>
  </colFields>
  <colItems count="2">
    <i>
      <x/>
    </i>
    <i i="1">
      <x v="1"/>
    </i>
  </colItems>
  <dataFields count="2">
    <dataField name="Count of CustomerID" fld="0" subtotal="count" baseField="11" baseItem="0"/>
    <dataField name="Sum of CustomerID" fld="0" showDataAs="percentOfTotal" baseField="11" baseItem="0" numFmtId="1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Customers Occupation"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8">
  <location ref="A3:E7" firstHeaderRow="1" firstDataRow="2" firstDataCol="1"/>
  <pivotFields count="26">
    <pivotField dataField="1" showAll="0"/>
    <pivotField numFmtId="164" showAll="0"/>
    <pivotField showAll="0"/>
    <pivotField showAll="0"/>
    <pivotField axis="axisCol" showAll="0">
      <items count="4">
        <item x="2"/>
        <item x="0"/>
        <item x="1"/>
        <item t="default"/>
      </items>
    </pivotField>
    <pivotField showAll="0"/>
    <pivotField numFmtId="14" showAll="0"/>
    <pivotField numFmtId="1" showAll="0"/>
    <pivotField showAll="0">
      <items count="18">
        <item x="0"/>
        <item x="9"/>
        <item x="6"/>
        <item x="13"/>
        <item x="14"/>
        <item x="3"/>
        <item x="10"/>
        <item x="8"/>
        <item x="5"/>
        <item x="2"/>
        <item x="12"/>
        <item x="7"/>
        <item x="11"/>
        <item x="16"/>
        <item x="4"/>
        <item x="15"/>
        <item x="1"/>
        <item t="default"/>
      </items>
    </pivotField>
    <pivotField showAll="0"/>
    <pivotField showAll="0"/>
    <pivotField showAll="0">
      <items count="5">
        <item x="3"/>
        <item x="0"/>
        <item x="2"/>
        <item x="1"/>
        <item t="default"/>
      </items>
    </pivotField>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3">
    <i>
      <x/>
    </i>
    <i>
      <x v="1"/>
    </i>
    <i t="grand">
      <x/>
    </i>
  </rowItems>
  <colFields count="1">
    <field x="4"/>
  </colFields>
  <colItems count="4">
    <i>
      <x/>
    </i>
    <i>
      <x v="1"/>
    </i>
    <i>
      <x v="2"/>
    </i>
    <i t="grand">
      <x/>
    </i>
  </colItems>
  <dataFields count="1">
    <dataField name="Count of CustomerID" fld="0" subtotal="count" baseField="13" baseItem="0"/>
  </dataFields>
  <chartFormats count="9">
    <chartFormat chart="3" format="4" series="1">
      <pivotArea type="data" outline="0" fieldPosition="0">
        <references count="1">
          <reference field="4294967294" count="1" selected="0">
            <x v="0"/>
          </reference>
        </references>
      </pivotArea>
    </chartFormat>
    <chartFormat chart="5" format="0" series="1">
      <pivotArea type="data" outline="0" fieldPosition="0">
        <references count="2">
          <reference field="4294967294" count="1" selected="0">
            <x v="0"/>
          </reference>
          <reference field="4" count="1" selected="0">
            <x v="0"/>
          </reference>
        </references>
      </pivotArea>
    </chartFormat>
    <chartFormat chart="5" format="1" series="1">
      <pivotArea type="data" outline="0" fieldPosition="0">
        <references count="2">
          <reference field="4294967294" count="1" selected="0">
            <x v="0"/>
          </reference>
          <reference field="4" count="1" selected="0">
            <x v="1"/>
          </reference>
        </references>
      </pivotArea>
    </chartFormat>
    <chartFormat chart="5" format="2" series="1">
      <pivotArea type="data" outline="0" fieldPosition="0">
        <references count="2">
          <reference field="4294967294" count="1" selected="0">
            <x v="0"/>
          </reference>
          <reference field="4" count="1" selected="0">
            <x v="2"/>
          </reference>
        </references>
      </pivotArea>
    </chartFormat>
    <chartFormat chart="7" format="6" series="1">
      <pivotArea type="data" outline="0" fieldPosition="0">
        <references count="2">
          <reference field="4294967294" count="1" selected="0">
            <x v="0"/>
          </reference>
          <reference field="4" count="1" selected="0">
            <x v="0"/>
          </reference>
        </references>
      </pivotArea>
    </chartFormat>
    <chartFormat chart="7" format="7" series="1">
      <pivotArea type="data" outline="0" fieldPosition="0">
        <references count="2">
          <reference field="4294967294" count="1" selected="0">
            <x v="0"/>
          </reference>
          <reference field="4" count="1" selected="0">
            <x v="1"/>
          </reference>
        </references>
      </pivotArea>
    </chartFormat>
    <chartFormat chart="7" format="8" series="1">
      <pivotArea type="data" outline="0" fieldPosition="0">
        <references count="2">
          <reference field="4294967294" count="1" selected="0">
            <x v="0"/>
          </reference>
          <reference field="4" count="1" selected="0">
            <x v="2"/>
          </reference>
        </references>
      </pivotArea>
    </chartFormat>
    <chartFormat chart="7" format="9"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Customers Occupation"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2">
  <location ref="A3:B9" firstHeaderRow="1" firstDataRow="1" firstDataCol="1"/>
  <pivotFields count="26">
    <pivotField dataField="1" showAll="0"/>
    <pivotField numFmtId="164" showAll="0"/>
    <pivotField showAll="0"/>
    <pivotField showAll="0"/>
    <pivotField showAll="0">
      <items count="4">
        <item x="2"/>
        <item x="0"/>
        <item x="1"/>
        <item t="default"/>
      </items>
    </pivotField>
    <pivotField showAll="0"/>
    <pivotField numFmtId="14" showAll="0"/>
    <pivotField numFmtId="1" showAll="0"/>
    <pivotField showAll="0">
      <items count="18">
        <item x="0"/>
        <item x="9"/>
        <item x="6"/>
        <item x="13"/>
        <item x="14"/>
        <item x="3"/>
        <item x="10"/>
        <item x="8"/>
        <item x="5"/>
        <item x="2"/>
        <item x="12"/>
        <item x="7"/>
        <item x="11"/>
        <item x="16"/>
        <item x="4"/>
        <item x="15"/>
        <item x="1"/>
        <item t="default"/>
      </items>
    </pivotField>
    <pivotField showAll="0"/>
    <pivotField showAll="0"/>
    <pivotField showAll="0">
      <items count="5">
        <item x="3"/>
        <item x="0"/>
        <item x="2"/>
        <item x="1"/>
        <item t="default"/>
      </items>
    </pivotField>
    <pivotField showAll="0"/>
    <pivotField showAll="0">
      <items count="3">
        <item x="0"/>
        <item x="1"/>
        <item t="default"/>
      </items>
    </pivotField>
    <pivotField showAll="0"/>
    <pivotField axis="axisRow" showAll="0">
      <items count="6">
        <item x="0"/>
        <item x="3"/>
        <item x="1"/>
        <item x="4"/>
        <item x="2"/>
        <item t="default"/>
      </items>
    </pivotField>
    <pivotField showAll="0"/>
    <pivotField showAll="0"/>
    <pivotField showAll="0"/>
    <pivotField showAll="0"/>
    <pivotField showAll="0"/>
    <pivotField showAll="0"/>
    <pivotField showAll="0"/>
    <pivotField showAll="0"/>
    <pivotField showAll="0"/>
    <pivotField showAll="0"/>
  </pivotFields>
  <rowFields count="1">
    <field x="15"/>
  </rowFields>
  <rowItems count="6">
    <i>
      <x/>
    </i>
    <i>
      <x v="1"/>
    </i>
    <i>
      <x v="2"/>
    </i>
    <i>
      <x v="3"/>
    </i>
    <i>
      <x v="4"/>
    </i>
    <i t="grand">
      <x/>
    </i>
  </rowItems>
  <colItems count="1">
    <i/>
  </colItems>
  <dataFields count="1">
    <dataField name="Sum of CustomerID" fld="0" showDataAs="percentOfTotal" baseField="15" baseItem="0" numFmtId="9"/>
  </dataFields>
  <formats count="1">
    <format dxfId="51">
      <pivotArea outline="0" collapsedLevelsAreSubtotals="1" fieldPosition="0">
        <references count="1">
          <reference field="4294967294" count="1" selected="0">
            <x v="0"/>
          </reference>
        </references>
      </pivotArea>
    </format>
  </formats>
  <chartFormats count="3">
    <chartFormat chart="6" format="7"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11:E18" firstHeaderRow="1" firstDataRow="2" firstDataCol="1"/>
  <pivotFields count="26">
    <pivotField dataField="1" showAll="0"/>
    <pivotField numFmtId="164" showAll="0"/>
    <pivotField showAll="0"/>
    <pivotField showAll="0"/>
    <pivotField axis="axisCol" showAll="0" defaultSubtotal="0">
      <items count="3">
        <item x="2"/>
        <item x="0"/>
        <item x="1"/>
      </items>
    </pivotField>
    <pivotField showAll="0"/>
    <pivotField numFmtId="14" showAll="0"/>
    <pivotField numFmtId="1" showAll="0" defaultSubtota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s>
  <rowFields count="2">
    <field x="25"/>
    <field x="13"/>
  </rowFields>
  <rowItems count="6">
    <i>
      <x/>
    </i>
    <i r="1">
      <x/>
    </i>
    <i>
      <x v="1"/>
    </i>
    <i r="1">
      <x/>
    </i>
    <i r="1">
      <x v="1"/>
    </i>
    <i t="grand">
      <x/>
    </i>
  </rowItems>
  <colFields count="1">
    <field x="4"/>
  </colFields>
  <colItems count="4">
    <i>
      <x/>
    </i>
    <i>
      <x v="1"/>
    </i>
    <i>
      <x v="2"/>
    </i>
    <i t="grand">
      <x/>
    </i>
  </colItems>
  <dataFields count="1">
    <dataField name="Count of CustomerID" fld="0" subtotal="count" baseField="24" baseItem="0"/>
  </dataFields>
  <formats count="2">
    <format dxfId="48">
      <pivotArea outline="0" collapsedLevelsAreSubtotals="1" fieldPosition="0"/>
    </format>
    <format dxfId="47">
      <pivotArea dataOnly="0" labelOnly="1" outline="0" axis="axisValues" fieldPosition="0"/>
    </format>
  </formats>
  <chartFormats count="12">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2" format="0" series="1">
      <pivotArea type="data" outline="0" fieldPosition="0">
        <references count="2">
          <reference field="4294967294" count="1" selected="0">
            <x v="0"/>
          </reference>
          <reference field="4" count="1" selected="0">
            <x v="0"/>
          </reference>
        </references>
      </pivotArea>
    </chartFormat>
    <chartFormat chart="2" format="1" series="1">
      <pivotArea type="data" outline="0" fieldPosition="0">
        <references count="2">
          <reference field="4294967294" count="1" selected="0">
            <x v="0"/>
          </reference>
          <reference field="4" count="1" selected="0">
            <x v="1"/>
          </reference>
        </references>
      </pivotArea>
    </chartFormat>
    <chartFormat chart="2" format="2" series="1">
      <pivotArea type="data" outline="0" fieldPosition="0">
        <references count="2">
          <reference field="4294967294" count="1" selected="0">
            <x v="0"/>
          </reference>
          <reference field="4" count="1" selected="0">
            <x v="2"/>
          </reference>
        </references>
      </pivotArea>
    </chartFormat>
    <chartFormat chart="3" format="0" series="1">
      <pivotArea type="data" outline="0" fieldPosition="0">
        <references count="2">
          <reference field="4294967294" count="1" selected="0">
            <x v="0"/>
          </reference>
          <reference field="4" count="1" selected="0">
            <x v="0"/>
          </reference>
        </references>
      </pivotArea>
    </chartFormat>
    <chartFormat chart="3" format="1" series="1">
      <pivotArea type="data" outline="0" fieldPosition="0">
        <references count="2">
          <reference field="4294967294" count="1" selected="0">
            <x v="0"/>
          </reference>
          <reference field="4" count="1" selected="0">
            <x v="1"/>
          </reference>
        </references>
      </pivotArea>
    </chartFormat>
    <chartFormat chart="3" format="2"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ate_Year_wise" sourceName="Date Year wise">
  <pivotTables>
    <pivotTable tabId="11" name="Customers Citywise"/>
    <pivotTable tabId="15" name="Customers Occupation"/>
    <pivotTable tabId="14" name="Customers Occupation"/>
    <pivotTable tabId="13" name="Customers Residence "/>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11" name="Customers Citywise"/>
    <pivotTable tabId="15" name="Customers Occupation"/>
    <pivotTable tabId="14" name="Customers Occupation"/>
    <pivotTable tabId="13" name="Customers Residence "/>
  </pivotTables>
  <data>
    <tabular pivotCacheId="1">
      <items count="17">
        <i x="0" s="1"/>
        <i x="9" s="1"/>
        <i x="6" s="1"/>
        <i x="13" s="1"/>
        <i x="14" s="1"/>
        <i x="3" s="1"/>
        <i x="10" s="1"/>
        <i x="8" s="1"/>
        <i x="5" s="1"/>
        <i x="2" s="1"/>
        <i x="12" s="1"/>
        <i x="7" s="1"/>
        <i x="11" s="1"/>
        <i x="16" s="1"/>
        <i x="4" s="1"/>
        <i x="15"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sidence_Type" sourceName="Residence Type">
  <pivotTables>
    <pivotTable tabId="11" name="Customers Citywise"/>
    <pivotTable tabId="15" name="Customers Occupation"/>
    <pivotTable tabId="14" name="Customers Occupation"/>
    <pivotTable tabId="13" name="Customers Residence "/>
  </pivotTables>
  <data>
    <tabular pivotCacheId="1">
      <items count="4">
        <i x="3" s="1"/>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ate Year wise" cache="Slicer_Date_Year_wise" caption="Date Year wise" columnCount="3" style="SlicerStyleDark3" rowHeight="241300"/>
  <slicer name="City" cache="Slicer_City" caption="City" columnCount="2" style="SlicerStyleDark3" rowHeight="241300"/>
  <slicer name="Residence Type" cache="Slicer_Residence_Type" caption="Residence Type" style="SlicerStyleDark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2"/>
  <sheetViews>
    <sheetView workbookViewId="0">
      <selection activeCell="H18" sqref="H18"/>
    </sheetView>
  </sheetViews>
  <sheetFormatPr defaultRowHeight="15" x14ac:dyDescent="0.25"/>
  <cols>
    <col min="1" max="1" width="20.85546875" bestFit="1" customWidth="1"/>
    <col min="2" max="2" width="16.28515625" customWidth="1"/>
    <col min="3" max="3" width="5" bestFit="1" customWidth="1"/>
    <col min="4" max="4" width="5" customWidth="1"/>
    <col min="5" max="5" width="11.28515625" customWidth="1"/>
    <col min="6" max="6" width="21" customWidth="1"/>
    <col min="7" max="17" width="21" bestFit="1" customWidth="1"/>
    <col min="18" max="18" width="11.28515625" bestFit="1" customWidth="1"/>
  </cols>
  <sheetData>
    <row r="3" spans="1:5" x14ac:dyDescent="0.25">
      <c r="A3" s="54" t="s">
        <v>1048</v>
      </c>
      <c r="B3" s="54" t="s">
        <v>1049</v>
      </c>
    </row>
    <row r="4" spans="1:5" x14ac:dyDescent="0.25">
      <c r="A4" s="54" t="s">
        <v>1046</v>
      </c>
      <c r="B4" t="s">
        <v>1056</v>
      </c>
      <c r="C4" t="s">
        <v>1055</v>
      </c>
      <c r="D4" t="s">
        <v>1054</v>
      </c>
      <c r="E4" t="s">
        <v>1047</v>
      </c>
    </row>
    <row r="5" spans="1:5" x14ac:dyDescent="0.25">
      <c r="A5" s="55" t="s">
        <v>25</v>
      </c>
      <c r="B5" s="57">
        <v>2</v>
      </c>
      <c r="C5" s="57">
        <v>71</v>
      </c>
      <c r="D5" s="57">
        <v>22</v>
      </c>
      <c r="E5" s="57">
        <v>95</v>
      </c>
    </row>
    <row r="6" spans="1:5" x14ac:dyDescent="0.25">
      <c r="A6" s="55" t="s">
        <v>49</v>
      </c>
      <c r="B6" s="57"/>
      <c r="C6" s="57">
        <v>37</v>
      </c>
      <c r="D6" s="57">
        <v>12</v>
      </c>
      <c r="E6" s="57">
        <v>49</v>
      </c>
    </row>
    <row r="7" spans="1:5" x14ac:dyDescent="0.25">
      <c r="A7" s="55" t="s">
        <v>34</v>
      </c>
      <c r="B7" s="57">
        <v>2</v>
      </c>
      <c r="C7" s="57">
        <v>33</v>
      </c>
      <c r="D7" s="57">
        <v>7</v>
      </c>
      <c r="E7" s="57">
        <v>42</v>
      </c>
    </row>
    <row r="8" spans="1:5" x14ac:dyDescent="0.25">
      <c r="A8" s="55" t="s">
        <v>24</v>
      </c>
      <c r="B8" s="57"/>
      <c r="C8" s="57">
        <v>26</v>
      </c>
      <c r="D8" s="57">
        <v>11</v>
      </c>
      <c r="E8" s="57">
        <v>37</v>
      </c>
    </row>
    <row r="9" spans="1:5" x14ac:dyDescent="0.25">
      <c r="A9" s="55" t="s">
        <v>20</v>
      </c>
      <c r="B9" s="57"/>
      <c r="C9" s="57">
        <v>16</v>
      </c>
      <c r="D9" s="57">
        <v>7</v>
      </c>
      <c r="E9" s="57">
        <v>23</v>
      </c>
    </row>
    <row r="10" spans="1:5" x14ac:dyDescent="0.25">
      <c r="A10" s="55" t="s">
        <v>30</v>
      </c>
      <c r="B10" s="57"/>
      <c r="C10" s="57">
        <v>15</v>
      </c>
      <c r="D10" s="57">
        <v>6</v>
      </c>
      <c r="E10" s="57">
        <v>21</v>
      </c>
    </row>
    <row r="11" spans="1:5" x14ac:dyDescent="0.25">
      <c r="A11" s="55" t="s">
        <v>71</v>
      </c>
      <c r="B11" s="57"/>
      <c r="C11" s="57">
        <v>18</v>
      </c>
      <c r="D11" s="57">
        <v>2</v>
      </c>
      <c r="E11" s="57">
        <v>20</v>
      </c>
    </row>
    <row r="12" spans="1:5" x14ac:dyDescent="0.25">
      <c r="A12" s="55" t="s">
        <v>62</v>
      </c>
      <c r="B12" s="57"/>
      <c r="C12" s="57">
        <v>7</v>
      </c>
      <c r="D12" s="57">
        <v>3</v>
      </c>
      <c r="E12" s="57">
        <v>10</v>
      </c>
    </row>
    <row r="13" spans="1:5" x14ac:dyDescent="0.25">
      <c r="A13" s="55" t="s">
        <v>78</v>
      </c>
      <c r="B13" s="57"/>
      <c r="C13" s="57">
        <v>4</v>
      </c>
      <c r="D13" s="57">
        <v>3</v>
      </c>
      <c r="E13" s="57">
        <v>7</v>
      </c>
    </row>
    <row r="14" spans="1:5" x14ac:dyDescent="0.25">
      <c r="A14" s="55" t="s">
        <v>91</v>
      </c>
      <c r="B14" s="57"/>
      <c r="C14" s="57">
        <v>5</v>
      </c>
      <c r="D14" s="57">
        <v>1</v>
      </c>
      <c r="E14" s="57">
        <v>6</v>
      </c>
    </row>
    <row r="15" spans="1:5" x14ac:dyDescent="0.25">
      <c r="A15" s="55" t="s">
        <v>39</v>
      </c>
      <c r="B15" s="57"/>
      <c r="C15" s="57">
        <v>3</v>
      </c>
      <c r="D15" s="57">
        <v>1</v>
      </c>
      <c r="E15" s="57">
        <v>4</v>
      </c>
    </row>
    <row r="16" spans="1:5" x14ac:dyDescent="0.25">
      <c r="A16" s="55" t="s">
        <v>250</v>
      </c>
      <c r="B16" s="57"/>
      <c r="C16" s="57">
        <v>2</v>
      </c>
      <c r="D16" s="57">
        <v>1</v>
      </c>
      <c r="E16" s="57">
        <v>3</v>
      </c>
    </row>
    <row r="17" spans="1:5" x14ac:dyDescent="0.25">
      <c r="A17" s="55" t="s">
        <v>128</v>
      </c>
      <c r="B17" s="57"/>
      <c r="C17" s="57">
        <v>3</v>
      </c>
      <c r="D17" s="57"/>
      <c r="E17" s="57">
        <v>3</v>
      </c>
    </row>
    <row r="18" spans="1:5" x14ac:dyDescent="0.25">
      <c r="A18" s="55" t="s">
        <v>333</v>
      </c>
      <c r="B18" s="57"/>
      <c r="C18" s="57"/>
      <c r="D18" s="57">
        <v>1</v>
      </c>
      <c r="E18" s="57">
        <v>1</v>
      </c>
    </row>
    <row r="19" spans="1:5" x14ac:dyDescent="0.25">
      <c r="A19" s="55" t="s">
        <v>357</v>
      </c>
      <c r="B19" s="57"/>
      <c r="C19" s="57">
        <v>1</v>
      </c>
      <c r="D19" s="57"/>
      <c r="E19" s="57">
        <v>1</v>
      </c>
    </row>
    <row r="20" spans="1:5" x14ac:dyDescent="0.25">
      <c r="A20" s="55" t="s">
        <v>645</v>
      </c>
      <c r="B20" s="57"/>
      <c r="C20" s="57"/>
      <c r="D20" s="57">
        <v>1</v>
      </c>
      <c r="E20" s="57">
        <v>1</v>
      </c>
    </row>
    <row r="21" spans="1:5" x14ac:dyDescent="0.25">
      <c r="A21" s="55" t="s">
        <v>121</v>
      </c>
      <c r="B21" s="57"/>
      <c r="C21" s="57"/>
      <c r="D21" s="57">
        <v>1</v>
      </c>
      <c r="E21" s="57">
        <v>1</v>
      </c>
    </row>
    <row r="22" spans="1:5" x14ac:dyDescent="0.25">
      <c r="A22" s="55" t="s">
        <v>1047</v>
      </c>
      <c r="B22" s="57">
        <v>4</v>
      </c>
      <c r="C22" s="57">
        <v>241</v>
      </c>
      <c r="D22" s="57">
        <v>79</v>
      </c>
      <c r="E22" s="57">
        <v>324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B5" sqref="B5"/>
    </sheetView>
  </sheetViews>
  <sheetFormatPr defaultRowHeight="15" x14ac:dyDescent="0.25"/>
  <cols>
    <col min="1" max="1" width="23.7109375" customWidth="1"/>
    <col min="2" max="2" width="19.7109375" customWidth="1"/>
    <col min="3" max="3" width="18.28515625" customWidth="1"/>
    <col min="4" max="4" width="5" customWidth="1"/>
    <col min="5" max="5" width="11.28515625" bestFit="1" customWidth="1"/>
    <col min="6" max="17" width="21" bestFit="1" customWidth="1"/>
    <col min="18" max="18" width="11.28515625" bestFit="1" customWidth="1"/>
  </cols>
  <sheetData>
    <row r="3" spans="1:3" x14ac:dyDescent="0.25">
      <c r="A3" s="54" t="s">
        <v>1046</v>
      </c>
      <c r="B3" t="s">
        <v>1048</v>
      </c>
      <c r="C3" t="s">
        <v>1088</v>
      </c>
    </row>
    <row r="4" spans="1:3" x14ac:dyDescent="0.25">
      <c r="A4" s="55" t="s">
        <v>69</v>
      </c>
      <c r="B4" s="57">
        <v>15</v>
      </c>
      <c r="C4" s="67">
        <v>5.8963995568633985E-2</v>
      </c>
    </row>
    <row r="5" spans="1:3" x14ac:dyDescent="0.25">
      <c r="A5" s="55" t="s">
        <v>27</v>
      </c>
      <c r="B5" s="57">
        <v>42</v>
      </c>
      <c r="C5" s="67">
        <v>0.12418589275327141</v>
      </c>
    </row>
    <row r="6" spans="1:3" x14ac:dyDescent="0.25">
      <c r="A6" s="55" t="s">
        <v>41</v>
      </c>
      <c r="B6" s="57">
        <v>34</v>
      </c>
      <c r="C6" s="67">
        <v>8.7978842850146746E-2</v>
      </c>
    </row>
    <row r="7" spans="1:3" x14ac:dyDescent="0.25">
      <c r="A7" s="55" t="s">
        <v>21</v>
      </c>
      <c r="B7" s="57">
        <v>233</v>
      </c>
      <c r="C7" s="67">
        <v>0.72887126882794784</v>
      </c>
    </row>
    <row r="8" spans="1:3" x14ac:dyDescent="0.25">
      <c r="A8" s="55" t="s">
        <v>1047</v>
      </c>
      <c r="B8" s="57">
        <v>324</v>
      </c>
      <c r="C8" s="67">
        <v>1</v>
      </c>
    </row>
  </sheetData>
  <pageMargins left="0.7" right="0.7" top="0.75" bottom="0.75" header="0.3" footer="0.3"/>
  <pageSetup orientation="portrait" horizontalDpi="300" verticalDpi="3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A6" sqref="A6"/>
    </sheetView>
  </sheetViews>
  <sheetFormatPr defaultRowHeight="15" x14ac:dyDescent="0.25"/>
  <cols>
    <col min="1" max="1" width="19.7109375" customWidth="1"/>
    <col min="2" max="2" width="16.28515625" customWidth="1"/>
    <col min="3" max="4" width="5" bestFit="1" customWidth="1"/>
    <col min="5" max="5" width="11.28515625" customWidth="1"/>
    <col min="6" max="6" width="21" customWidth="1"/>
    <col min="7" max="17" width="21" bestFit="1" customWidth="1"/>
    <col min="18" max="18" width="11.28515625" bestFit="1" customWidth="1"/>
  </cols>
  <sheetData>
    <row r="3" spans="1:5" x14ac:dyDescent="0.25">
      <c r="A3" s="54" t="s">
        <v>1048</v>
      </c>
      <c r="B3" s="54" t="s">
        <v>1049</v>
      </c>
    </row>
    <row r="4" spans="1:5" x14ac:dyDescent="0.25">
      <c r="A4" s="54" t="s">
        <v>1046</v>
      </c>
      <c r="B4" t="s">
        <v>1056</v>
      </c>
      <c r="C4" t="s">
        <v>1055</v>
      </c>
      <c r="D4" t="s">
        <v>1054</v>
      </c>
      <c r="E4" t="s">
        <v>1047</v>
      </c>
    </row>
    <row r="5" spans="1:5" x14ac:dyDescent="0.25">
      <c r="A5" s="55" t="s">
        <v>22</v>
      </c>
      <c r="B5" s="57">
        <v>4</v>
      </c>
      <c r="C5" s="57">
        <v>234</v>
      </c>
      <c r="D5" s="57">
        <v>79</v>
      </c>
      <c r="E5" s="57">
        <v>317</v>
      </c>
    </row>
    <row r="6" spans="1:5" x14ac:dyDescent="0.25">
      <c r="A6" s="55" t="s">
        <v>192</v>
      </c>
      <c r="B6" s="57"/>
      <c r="C6" s="57">
        <v>7</v>
      </c>
      <c r="D6" s="57"/>
      <c r="E6" s="57">
        <v>7</v>
      </c>
    </row>
    <row r="7" spans="1:5" x14ac:dyDescent="0.25">
      <c r="A7" s="55" t="s">
        <v>1047</v>
      </c>
      <c r="B7" s="57">
        <v>4</v>
      </c>
      <c r="C7" s="57">
        <v>241</v>
      </c>
      <c r="D7" s="57">
        <v>79</v>
      </c>
      <c r="E7" s="57">
        <v>324</v>
      </c>
    </row>
  </sheetData>
  <pageMargins left="0.7" right="0.7" top="0.75" bottom="0.75" header="0.3" footer="0.3"/>
  <pageSetup orientation="portrait" horizontalDpi="300" verticalDpi="3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4" sqref="A3:C9"/>
    </sheetView>
  </sheetViews>
  <sheetFormatPr defaultRowHeight="15" x14ac:dyDescent="0.25"/>
  <cols>
    <col min="1" max="1" width="13.85546875" bestFit="1" customWidth="1"/>
    <col min="2" max="2" width="18.28515625" customWidth="1"/>
    <col min="3" max="3" width="19.7109375" customWidth="1"/>
    <col min="4" max="4" width="5" customWidth="1"/>
    <col min="5" max="5" width="11.28515625" bestFit="1" customWidth="1"/>
    <col min="6" max="17" width="21" bestFit="1" customWidth="1"/>
    <col min="18" max="18" width="11.28515625" bestFit="1" customWidth="1"/>
  </cols>
  <sheetData>
    <row r="3" spans="1:2" x14ac:dyDescent="0.25">
      <c r="A3" s="54" t="s">
        <v>1046</v>
      </c>
      <c r="B3" t="s">
        <v>1088</v>
      </c>
    </row>
    <row r="4" spans="1:2" x14ac:dyDescent="0.25">
      <c r="A4" s="55" t="s">
        <v>29</v>
      </c>
      <c r="B4" s="68">
        <v>0.41731388387993662</v>
      </c>
    </row>
    <row r="5" spans="1:2" x14ac:dyDescent="0.25">
      <c r="A5" s="55" t="s">
        <v>38</v>
      </c>
      <c r="B5" s="68">
        <v>4.3894202110585909E-2</v>
      </c>
    </row>
    <row r="6" spans="1:2" x14ac:dyDescent="0.25">
      <c r="A6" s="55" t="s">
        <v>33</v>
      </c>
      <c r="B6" s="68">
        <v>0.18777319060142095</v>
      </c>
    </row>
    <row r="7" spans="1:2" x14ac:dyDescent="0.25">
      <c r="A7" s="55" t="s">
        <v>192</v>
      </c>
      <c r="B7" s="68">
        <v>1.9906522452136505E-2</v>
      </c>
    </row>
    <row r="8" spans="1:2" x14ac:dyDescent="0.25">
      <c r="A8" s="55" t="s">
        <v>23</v>
      </c>
      <c r="B8" s="68">
        <v>0.33111220095592003</v>
      </c>
    </row>
    <row r="9" spans="1:2" x14ac:dyDescent="0.25">
      <c r="A9" s="55" t="s">
        <v>1047</v>
      </c>
      <c r="B9" s="68">
        <v>1</v>
      </c>
    </row>
  </sheetData>
  <pageMargins left="0.7" right="0.7" top="0.75" bottom="0.75" header="0.3" footer="0.3"/>
  <pageSetup orientation="portrait" horizontalDpi="300" verticalDpi="30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C1" zoomScale="80" zoomScaleNormal="80" workbookViewId="0">
      <selection activeCell="Y16" sqref="Y16"/>
    </sheetView>
  </sheetViews>
  <sheetFormatPr defaultRowHeight="15" x14ac:dyDescent="0.25"/>
  <sheetData/>
  <pageMargins left="0.7" right="0.7" top="0.75" bottom="0.75" header="0.3" footer="0.3"/>
  <pageSetup fitToWidth="0" fitToHeight="0" orientation="portrait" horizontalDpi="300" verticalDpi="300" r:id="rId1"/>
  <drawing r:id="rId2"/>
  <picture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25"/>
  <sheetViews>
    <sheetView topLeftCell="O1" workbookViewId="0">
      <selection activeCell="P1" sqref="P1"/>
    </sheetView>
  </sheetViews>
  <sheetFormatPr defaultRowHeight="15" x14ac:dyDescent="0.25"/>
  <cols>
    <col min="1" max="1" width="11.42578125" style="13" customWidth="1"/>
    <col min="2" max="2" width="15.85546875" style="13" customWidth="1"/>
    <col min="3" max="3" width="13.5703125" style="13" customWidth="1"/>
    <col min="4" max="5" width="16.28515625" style="13" customWidth="1"/>
    <col min="6" max="6" width="17.7109375" style="13" customWidth="1"/>
    <col min="7" max="8" width="10.42578125" style="13" customWidth="1"/>
    <col min="9" max="9" width="20.85546875" style="13" customWidth="1"/>
    <col min="10" max="10" width="8.140625" style="13" customWidth="1"/>
    <col min="11" max="11" width="25.7109375" style="13" customWidth="1"/>
    <col min="12" max="12" width="23.7109375" style="13" customWidth="1"/>
    <col min="13" max="13" width="15.28515625" style="13" customWidth="1"/>
    <col min="14" max="14" width="13.85546875" style="13" customWidth="1"/>
    <col min="15" max="15" width="59.42578125" style="13" customWidth="1"/>
    <col min="16" max="16" width="17.85546875" style="13" customWidth="1"/>
    <col min="17" max="17" width="18.28515625" style="13" customWidth="1"/>
    <col min="18" max="18" width="15.85546875" style="13" customWidth="1"/>
    <col min="19" max="19" width="23" style="13" customWidth="1"/>
    <col min="20" max="21" width="47.140625" style="13" customWidth="1"/>
    <col min="22" max="22" width="48.140625" style="13" customWidth="1"/>
    <col min="23" max="23" width="12.7109375" style="13" customWidth="1"/>
    <col min="24" max="24" width="11" style="13" customWidth="1"/>
    <col min="25" max="25" width="13.42578125" style="13" customWidth="1"/>
    <col min="26" max="26" width="10" style="13" customWidth="1"/>
    <col min="27" max="16384" width="9.140625" style="13"/>
  </cols>
  <sheetData>
    <row r="1" spans="1:26" x14ac:dyDescent="0.25">
      <c r="A1" s="32" t="s">
        <v>0</v>
      </c>
      <c r="B1" s="33" t="s">
        <v>1</v>
      </c>
      <c r="C1" s="34" t="s">
        <v>2</v>
      </c>
      <c r="D1" s="35" t="s">
        <v>3</v>
      </c>
      <c r="E1" s="35" t="s">
        <v>1053</v>
      </c>
      <c r="F1" s="34" t="s">
        <v>4</v>
      </c>
      <c r="G1" s="36" t="s">
        <v>5</v>
      </c>
      <c r="H1" s="36" t="s">
        <v>1063</v>
      </c>
      <c r="I1" s="34" t="s">
        <v>6</v>
      </c>
      <c r="J1" s="34" t="s">
        <v>7</v>
      </c>
      <c r="K1" s="32" t="s">
        <v>8</v>
      </c>
      <c r="L1" s="37" t="s">
        <v>1015</v>
      </c>
      <c r="M1" s="1" t="s">
        <v>9</v>
      </c>
      <c r="N1" s="34" t="s">
        <v>10</v>
      </c>
      <c r="O1" s="34" t="s">
        <v>11</v>
      </c>
      <c r="P1" s="34" t="s">
        <v>12</v>
      </c>
      <c r="Q1" s="1" t="s">
        <v>13</v>
      </c>
      <c r="R1" s="1" t="s">
        <v>14</v>
      </c>
      <c r="S1" s="34" t="s">
        <v>15</v>
      </c>
      <c r="T1" s="2" t="s">
        <v>16</v>
      </c>
      <c r="U1" s="2" t="s">
        <v>17</v>
      </c>
      <c r="V1" s="2" t="s">
        <v>18</v>
      </c>
      <c r="W1" s="2" t="s">
        <v>677</v>
      </c>
      <c r="X1" s="16" t="s">
        <v>681</v>
      </c>
      <c r="Y1" s="18" t="s">
        <v>1014</v>
      </c>
      <c r="Z1" s="59" t="s">
        <v>1050</v>
      </c>
    </row>
    <row r="2" spans="1:26" x14ac:dyDescent="0.25">
      <c r="A2" s="12">
        <v>33630</v>
      </c>
      <c r="B2" s="38">
        <v>43097.5603819444</v>
      </c>
      <c r="C2" s="13">
        <v>5247</v>
      </c>
      <c r="D2" s="39">
        <v>43097.562731481499</v>
      </c>
      <c r="E2" s="62" t="s">
        <v>1055</v>
      </c>
      <c r="F2" s="13" t="s">
        <v>19</v>
      </c>
      <c r="G2" s="40">
        <v>29830</v>
      </c>
      <c r="H2" s="63">
        <v>37.276712328767125</v>
      </c>
      <c r="I2" s="13" t="s">
        <v>25</v>
      </c>
      <c r="J2" s="13">
        <v>560037</v>
      </c>
      <c r="K2" s="12" t="s">
        <v>26</v>
      </c>
      <c r="L2" s="13" t="s">
        <v>27</v>
      </c>
      <c r="M2" s="41">
        <v>432</v>
      </c>
      <c r="N2" s="13" t="s">
        <v>22</v>
      </c>
      <c r="O2" s="13" t="s">
        <v>28</v>
      </c>
      <c r="P2" s="13" t="s">
        <v>29</v>
      </c>
      <c r="Q2" s="12">
        <v>12</v>
      </c>
      <c r="R2" s="12">
        <v>22</v>
      </c>
      <c r="S2" s="13">
        <v>43007</v>
      </c>
      <c r="T2" s="3">
        <v>36592</v>
      </c>
      <c r="U2" s="3">
        <v>2882</v>
      </c>
      <c r="V2" s="3">
        <v>12567</v>
      </c>
      <c r="W2" s="13">
        <f>VLOOKUP(A2,repayments_data!A:J,5,0)</f>
        <v>120089.45</v>
      </c>
      <c r="X2" s="13" t="str">
        <f>VLOOKUP(A2,repayments_data!A:J,9,0)</f>
        <v>Live</v>
      </c>
      <c r="Y2" s="13">
        <f>VLOOKUP(A2,repayments_data!A:J,10,0)</f>
        <v>0</v>
      </c>
      <c r="Z2" s="13" t="str">
        <f>IF(Y2&gt;30,"Bad","Good")</f>
        <v>Good</v>
      </c>
    </row>
    <row r="3" spans="1:26" x14ac:dyDescent="0.25">
      <c r="A3" s="12">
        <v>634920</v>
      </c>
      <c r="B3" s="38">
        <v>42978.637268518498</v>
      </c>
      <c r="C3" s="13">
        <v>13512</v>
      </c>
      <c r="D3" s="39">
        <v>43011</v>
      </c>
      <c r="E3" s="62" t="s">
        <v>1055</v>
      </c>
      <c r="F3" s="13" t="s">
        <v>19</v>
      </c>
      <c r="G3" s="40">
        <v>29785</v>
      </c>
      <c r="H3" s="63">
        <v>37.4</v>
      </c>
      <c r="I3" s="13" t="s">
        <v>30</v>
      </c>
      <c r="J3" s="13">
        <v>400606</v>
      </c>
      <c r="K3" s="12" t="s">
        <v>31</v>
      </c>
      <c r="L3" s="13" t="s">
        <v>21</v>
      </c>
      <c r="M3" s="41">
        <v>36</v>
      </c>
      <c r="N3" s="13" t="s">
        <v>22</v>
      </c>
      <c r="O3" s="13" t="s">
        <v>32</v>
      </c>
      <c r="P3" s="13" t="s">
        <v>33</v>
      </c>
      <c r="Q3" s="12">
        <v>3</v>
      </c>
      <c r="R3" s="12">
        <v>18</v>
      </c>
      <c r="S3" s="13">
        <v>80262.666666666701</v>
      </c>
      <c r="T3" s="3">
        <v>85429.9</v>
      </c>
      <c r="U3" s="3">
        <v>59751.040000000001</v>
      </c>
      <c r="V3" s="3">
        <v>49657.19</v>
      </c>
      <c r="W3" s="13">
        <f>VLOOKUP(A3,repayments_data!A:J,5,0)</f>
        <v>63158</v>
      </c>
      <c r="X3" s="13" t="str">
        <f>VLOOKUP(A3,repayments_data!A:J,9,0)</f>
        <v>Live</v>
      </c>
      <c r="Y3" s="13">
        <f>VLOOKUP(A3,repayments_data!A:J,10,0)</f>
        <v>0</v>
      </c>
      <c r="Z3" s="13" t="str">
        <f t="shared" ref="Z3:Z66" si="0">IF(Y3&gt;30,"Bad","Good")</f>
        <v>Good</v>
      </c>
    </row>
    <row r="4" spans="1:26" x14ac:dyDescent="0.25">
      <c r="A4" s="12">
        <v>614049</v>
      </c>
      <c r="B4" s="38">
        <v>43081.517314814802</v>
      </c>
      <c r="C4" s="13">
        <v>4311</v>
      </c>
      <c r="D4" s="39">
        <v>43081.522523148102</v>
      </c>
      <c r="E4" s="62" t="s">
        <v>1055</v>
      </c>
      <c r="F4" s="13" t="s">
        <v>19</v>
      </c>
      <c r="G4" s="40">
        <v>29449</v>
      </c>
      <c r="H4" s="63">
        <v>38.320547945205476</v>
      </c>
      <c r="I4" s="13" t="s">
        <v>34</v>
      </c>
      <c r="J4" s="13">
        <v>400072</v>
      </c>
      <c r="K4" s="12" t="s">
        <v>35</v>
      </c>
      <c r="L4" s="13" t="s">
        <v>21</v>
      </c>
      <c r="M4" s="41">
        <v>6</v>
      </c>
      <c r="N4" s="13" t="s">
        <v>22</v>
      </c>
      <c r="O4" s="13" t="s">
        <v>36</v>
      </c>
      <c r="P4" s="13" t="s">
        <v>29</v>
      </c>
      <c r="Q4" s="12">
        <v>3</v>
      </c>
      <c r="R4" s="12">
        <v>13</v>
      </c>
      <c r="S4" s="13">
        <v>100616</v>
      </c>
      <c r="T4" s="3">
        <v>174908</v>
      </c>
      <c r="U4" s="3">
        <v>169793</v>
      </c>
      <c r="V4" s="3">
        <v>224566</v>
      </c>
      <c r="W4" s="13">
        <f>VLOOKUP(A4,repayments_data!A:J,5,0)</f>
        <v>113621.48</v>
      </c>
      <c r="X4" s="13" t="str">
        <f>VLOOKUP(A4,repayments_data!A:J,9,0)</f>
        <v>Live</v>
      </c>
      <c r="Y4" s="13">
        <f>VLOOKUP(A4,repayments_data!A:J,10,0)</f>
        <v>0</v>
      </c>
      <c r="Z4" s="13" t="str">
        <f t="shared" si="0"/>
        <v>Good</v>
      </c>
    </row>
    <row r="5" spans="1:26" x14ac:dyDescent="0.25">
      <c r="A5" s="12">
        <v>553513</v>
      </c>
      <c r="B5" s="38">
        <v>42948.804768518501</v>
      </c>
      <c r="C5" s="13">
        <v>7459</v>
      </c>
      <c r="D5" s="39">
        <v>43034</v>
      </c>
      <c r="E5" s="62" t="s">
        <v>1055</v>
      </c>
      <c r="F5" s="13" t="s">
        <v>19</v>
      </c>
      <c r="G5" s="40">
        <v>28786</v>
      </c>
      <c r="H5" s="63">
        <v>40.136986301369866</v>
      </c>
      <c r="I5" s="13" t="s">
        <v>39</v>
      </c>
      <c r="J5" s="13">
        <v>201301</v>
      </c>
      <c r="K5" s="12" t="s">
        <v>40</v>
      </c>
      <c r="L5" s="13" t="s">
        <v>41</v>
      </c>
      <c r="M5" s="41">
        <v>12</v>
      </c>
      <c r="N5" s="13" t="s">
        <v>22</v>
      </c>
      <c r="O5" s="13" t="s">
        <v>42</v>
      </c>
      <c r="P5" s="13" t="s">
        <v>29</v>
      </c>
      <c r="Q5" s="12">
        <v>10</v>
      </c>
      <c r="R5" s="12">
        <v>15</v>
      </c>
      <c r="S5" s="13">
        <v>77081.7</v>
      </c>
      <c r="T5" s="3">
        <v>62014.29</v>
      </c>
      <c r="U5" s="3">
        <v>35780.57</v>
      </c>
      <c r="V5" s="3">
        <v>20354.5</v>
      </c>
      <c r="W5" s="13">
        <f>VLOOKUP(A5,repayments_data!A:J,5,0)</f>
        <v>244101</v>
      </c>
      <c r="X5" s="13" t="str">
        <f>VLOOKUP(A5,repayments_data!A:J,9,0)</f>
        <v>Live</v>
      </c>
      <c r="Y5" s="13">
        <f>VLOOKUP(A5,repayments_data!A:J,10,0)</f>
        <v>0</v>
      </c>
      <c r="Z5" s="13" t="str">
        <f t="shared" si="0"/>
        <v>Good</v>
      </c>
    </row>
    <row r="6" spans="1:26" x14ac:dyDescent="0.25">
      <c r="A6" s="12">
        <v>508580</v>
      </c>
      <c r="B6" s="38">
        <v>42867.491967592599</v>
      </c>
      <c r="C6" s="13">
        <v>7448</v>
      </c>
      <c r="D6" s="39">
        <v>43011</v>
      </c>
      <c r="E6" s="62" t="s">
        <v>1055</v>
      </c>
      <c r="F6" s="13" t="s">
        <v>19</v>
      </c>
      <c r="G6" s="40">
        <v>30591</v>
      </c>
      <c r="H6" s="63">
        <v>35.19178082191781</v>
      </c>
      <c r="I6" s="13" t="s">
        <v>25</v>
      </c>
      <c r="J6" s="14">
        <v>560102</v>
      </c>
      <c r="K6" s="42" t="s">
        <v>43</v>
      </c>
      <c r="L6" s="13" t="s">
        <v>21</v>
      </c>
      <c r="M6" s="41">
        <v>96</v>
      </c>
      <c r="N6" s="14" t="s">
        <v>22</v>
      </c>
      <c r="O6" s="14" t="s">
        <v>44</v>
      </c>
      <c r="P6" s="13" t="s">
        <v>29</v>
      </c>
      <c r="Q6" s="12">
        <v>5</v>
      </c>
      <c r="R6" s="12">
        <v>14</v>
      </c>
      <c r="S6" s="13">
        <v>96515</v>
      </c>
      <c r="T6" s="4">
        <v>21299.24</v>
      </c>
      <c r="U6" s="4">
        <v>2598.73</v>
      </c>
      <c r="V6" s="4">
        <v>263.93</v>
      </c>
      <c r="W6" s="13">
        <f>VLOOKUP(A6,repayments_data!A:J,5,0)</f>
        <v>300000</v>
      </c>
      <c r="X6" s="13" t="str">
        <f>VLOOKUP(A6,repayments_data!A:J,9,0)</f>
        <v>Live</v>
      </c>
      <c r="Y6" s="13">
        <f>VLOOKUP(A6,repayments_data!A:J,10,0)</f>
        <v>0</v>
      </c>
      <c r="Z6" s="13" t="str">
        <f t="shared" si="0"/>
        <v>Good</v>
      </c>
    </row>
    <row r="7" spans="1:26" x14ac:dyDescent="0.25">
      <c r="A7" s="12">
        <v>386086</v>
      </c>
      <c r="B7" s="38">
        <v>42866.505497685197</v>
      </c>
      <c r="C7" s="13">
        <v>11366</v>
      </c>
      <c r="D7" s="39">
        <v>42972</v>
      </c>
      <c r="E7" s="62" t="s">
        <v>1055</v>
      </c>
      <c r="F7" s="13" t="s">
        <v>19</v>
      </c>
      <c r="G7" s="40">
        <v>22647</v>
      </c>
      <c r="H7" s="63">
        <v>56.956164383561642</v>
      </c>
      <c r="I7" s="13" t="s">
        <v>24</v>
      </c>
      <c r="J7" s="13">
        <v>411013</v>
      </c>
      <c r="K7" s="12" t="s">
        <v>45</v>
      </c>
      <c r="L7" s="13" t="s">
        <v>21</v>
      </c>
      <c r="M7" s="41">
        <v>48</v>
      </c>
      <c r="N7" s="13" t="s">
        <v>22</v>
      </c>
      <c r="O7" s="13" t="s">
        <v>46</v>
      </c>
      <c r="P7" s="13" t="s">
        <v>29</v>
      </c>
      <c r="Q7" s="12">
        <v>6</v>
      </c>
      <c r="R7" s="12">
        <v>35</v>
      </c>
      <c r="S7" s="13">
        <v>86069.666666666701</v>
      </c>
      <c r="T7" s="3">
        <v>23478.99</v>
      </c>
      <c r="U7" s="3">
        <v>22469.66</v>
      </c>
      <c r="V7" s="3">
        <v>6996.68</v>
      </c>
      <c r="W7" s="13">
        <f>VLOOKUP(A7,repayments_data!A:J,5,0)</f>
        <v>150000</v>
      </c>
      <c r="X7" s="13" t="str">
        <f>VLOOKUP(A7,repayments_data!A:J,9,0)</f>
        <v>Live</v>
      </c>
      <c r="Y7" s="13">
        <f>VLOOKUP(A7,repayments_data!A:J,10,0)</f>
        <v>0</v>
      </c>
      <c r="Z7" s="13" t="str">
        <f t="shared" si="0"/>
        <v>Good</v>
      </c>
    </row>
    <row r="8" spans="1:26" x14ac:dyDescent="0.25">
      <c r="A8" s="12">
        <v>59476</v>
      </c>
      <c r="B8" s="38">
        <v>43098.677476851903</v>
      </c>
      <c r="C8" s="13">
        <v>5478</v>
      </c>
      <c r="D8" s="39">
        <v>43102.673298611102</v>
      </c>
      <c r="E8" s="62" t="s">
        <v>1054</v>
      </c>
      <c r="F8" s="13" t="s">
        <v>19</v>
      </c>
      <c r="G8" s="40">
        <v>30708</v>
      </c>
      <c r="H8" s="63">
        <v>34.871232876712327</v>
      </c>
      <c r="I8" s="43" t="s">
        <v>30</v>
      </c>
      <c r="J8" s="43">
        <v>401303</v>
      </c>
      <c r="K8" s="12" t="s">
        <v>47</v>
      </c>
      <c r="L8" s="13" t="s">
        <v>27</v>
      </c>
      <c r="M8" s="41">
        <v>144</v>
      </c>
      <c r="N8" s="13" t="s">
        <v>22</v>
      </c>
      <c r="O8" s="13" t="s">
        <v>48</v>
      </c>
      <c r="P8" s="13" t="s">
        <v>29</v>
      </c>
      <c r="Q8" s="12">
        <v>7</v>
      </c>
      <c r="R8" s="12">
        <v>14</v>
      </c>
      <c r="S8" s="43">
        <v>114045</v>
      </c>
      <c r="T8" s="3">
        <v>53257</v>
      </c>
      <c r="U8" s="3">
        <v>50656</v>
      </c>
      <c r="V8" s="3">
        <v>38962</v>
      </c>
      <c r="W8" s="13">
        <f>VLOOKUP(A8,repayments_data!A:J,5,0)</f>
        <v>304162.77</v>
      </c>
      <c r="X8" s="13" t="str">
        <f>VLOOKUP(A8,repayments_data!A:J,9,0)</f>
        <v>Live</v>
      </c>
      <c r="Y8" s="13">
        <f>VLOOKUP(A8,repayments_data!A:J,10,0)</f>
        <v>0</v>
      </c>
      <c r="Z8" s="13" t="str">
        <f t="shared" si="0"/>
        <v>Good</v>
      </c>
    </row>
    <row r="9" spans="1:26" x14ac:dyDescent="0.25">
      <c r="A9" s="13">
        <v>659010</v>
      </c>
      <c r="B9" s="39">
        <v>43006.639976851853</v>
      </c>
      <c r="C9" s="12">
        <v>16777</v>
      </c>
      <c r="D9" s="39">
        <v>43031.444305555553</v>
      </c>
      <c r="E9" s="62" t="s">
        <v>1055</v>
      </c>
      <c r="F9" s="13" t="s">
        <v>19</v>
      </c>
      <c r="G9" s="40">
        <v>31274</v>
      </c>
      <c r="H9" s="63">
        <v>33.320547945205476</v>
      </c>
      <c r="I9" s="13" t="s">
        <v>49</v>
      </c>
      <c r="J9" s="13">
        <v>500010</v>
      </c>
      <c r="K9" s="12" t="s">
        <v>50</v>
      </c>
      <c r="L9" s="13" t="s">
        <v>21</v>
      </c>
      <c r="M9" s="41">
        <v>144</v>
      </c>
      <c r="N9" s="13" t="s">
        <v>22</v>
      </c>
      <c r="O9" s="13" t="s">
        <v>51</v>
      </c>
      <c r="P9" s="13" t="s">
        <v>23</v>
      </c>
      <c r="Q9" s="12">
        <v>1</v>
      </c>
      <c r="R9" s="12">
        <v>12</v>
      </c>
      <c r="S9" s="13">
        <v>112143</v>
      </c>
      <c r="T9" s="3">
        <v>9811</v>
      </c>
      <c r="U9" s="3">
        <v>1770</v>
      </c>
      <c r="V9" s="3">
        <v>760</v>
      </c>
      <c r="W9" s="13">
        <f>VLOOKUP(A9,repayments_data!A:J,5,0)</f>
        <v>225231</v>
      </c>
      <c r="X9" s="13" t="str">
        <f>VLOOKUP(A9,repayments_data!A:J,9,0)</f>
        <v>Live</v>
      </c>
      <c r="Y9" s="13">
        <f>VLOOKUP(A9,repayments_data!A:J,10,0)</f>
        <v>0</v>
      </c>
      <c r="Z9" s="13" t="str">
        <f t="shared" si="0"/>
        <v>Good</v>
      </c>
    </row>
    <row r="10" spans="1:26" x14ac:dyDescent="0.25">
      <c r="A10" s="13">
        <v>659010</v>
      </c>
      <c r="B10" s="39">
        <v>43167.650995370372</v>
      </c>
      <c r="C10" s="12">
        <v>527</v>
      </c>
      <c r="D10" s="39">
        <v>43201</v>
      </c>
      <c r="E10" s="62" t="s">
        <v>1054</v>
      </c>
      <c r="F10" s="13" t="s">
        <v>19</v>
      </c>
      <c r="G10" s="40">
        <v>31274</v>
      </c>
      <c r="H10" s="63">
        <v>33.320547945205476</v>
      </c>
      <c r="I10" s="14" t="s">
        <v>49</v>
      </c>
      <c r="J10" s="14">
        <v>500010</v>
      </c>
      <c r="K10" s="42" t="s">
        <v>50</v>
      </c>
      <c r="L10" s="13" t="s">
        <v>21</v>
      </c>
      <c r="M10" s="41">
        <v>144</v>
      </c>
      <c r="N10" s="14" t="s">
        <v>22</v>
      </c>
      <c r="O10" s="14" t="s">
        <v>51</v>
      </c>
      <c r="P10" s="13" t="s">
        <v>23</v>
      </c>
      <c r="Q10" s="12">
        <v>1</v>
      </c>
      <c r="R10" s="12">
        <v>12</v>
      </c>
      <c r="S10" s="13">
        <v>69042</v>
      </c>
      <c r="T10" s="3">
        <v>32560</v>
      </c>
      <c r="U10" s="3">
        <v>11039</v>
      </c>
      <c r="V10" s="3">
        <v>5610</v>
      </c>
      <c r="W10" s="13">
        <f>VLOOKUP(A10,repayments_data!A:J,5,0)</f>
        <v>225231</v>
      </c>
      <c r="X10" s="13" t="str">
        <f>VLOOKUP(A10,repayments_data!A:J,9,0)</f>
        <v>Live</v>
      </c>
      <c r="Y10" s="13">
        <f>VLOOKUP(A10,repayments_data!A:J,10,0)</f>
        <v>0</v>
      </c>
      <c r="Z10" s="13" t="str">
        <f t="shared" si="0"/>
        <v>Good</v>
      </c>
    </row>
    <row r="11" spans="1:26" x14ac:dyDescent="0.25">
      <c r="A11" s="13">
        <v>622619</v>
      </c>
      <c r="B11" s="39">
        <v>42964.078587962962</v>
      </c>
      <c r="C11" s="12">
        <v>16776</v>
      </c>
      <c r="D11" s="39">
        <v>42997</v>
      </c>
      <c r="E11" s="62" t="s">
        <v>1055</v>
      </c>
      <c r="F11" s="13" t="s">
        <v>19</v>
      </c>
      <c r="G11" s="40">
        <v>31865</v>
      </c>
      <c r="H11" s="63">
        <v>31.701369863013699</v>
      </c>
      <c r="I11" s="13" t="s">
        <v>34</v>
      </c>
      <c r="J11" s="13">
        <v>401107</v>
      </c>
      <c r="K11" s="12" t="s">
        <v>52</v>
      </c>
      <c r="L11" s="13" t="s">
        <v>21</v>
      </c>
      <c r="M11" s="41">
        <v>12</v>
      </c>
      <c r="N11" s="13" t="s">
        <v>22</v>
      </c>
      <c r="O11" s="13" t="s">
        <v>53</v>
      </c>
      <c r="P11" s="13" t="s">
        <v>23</v>
      </c>
      <c r="Q11" s="12">
        <v>1</v>
      </c>
      <c r="R11" s="12">
        <v>7</v>
      </c>
      <c r="S11" s="13">
        <v>31182</v>
      </c>
      <c r="T11" s="3">
        <v>13815.23</v>
      </c>
      <c r="U11" s="3">
        <v>4482.34</v>
      </c>
      <c r="V11" s="3">
        <v>3245.13</v>
      </c>
      <c r="W11" s="13">
        <f>VLOOKUP(A11,repayments_data!A:J,5,0)</f>
        <v>150000</v>
      </c>
      <c r="X11" s="13" t="str">
        <f>VLOOKUP(A11,repayments_data!A:J,9,0)</f>
        <v>Live</v>
      </c>
      <c r="Y11" s="13">
        <f>VLOOKUP(A11,repayments_data!A:J,10,0)</f>
        <v>0</v>
      </c>
      <c r="Z11" s="13" t="str">
        <f t="shared" si="0"/>
        <v>Good</v>
      </c>
    </row>
    <row r="12" spans="1:26" x14ac:dyDescent="0.25">
      <c r="A12" s="13">
        <v>622619</v>
      </c>
      <c r="B12" s="39">
        <v>43136.555625000001</v>
      </c>
      <c r="C12" s="12">
        <v>8528</v>
      </c>
      <c r="D12" s="39">
        <v>43179.555625000001</v>
      </c>
      <c r="E12" s="62" t="s">
        <v>1054</v>
      </c>
      <c r="F12" s="13" t="s">
        <v>19</v>
      </c>
      <c r="G12" s="40">
        <v>31865</v>
      </c>
      <c r="H12" s="63">
        <v>31.701369863013699</v>
      </c>
      <c r="I12" s="13" t="s">
        <v>34</v>
      </c>
      <c r="J12" s="13">
        <v>401107</v>
      </c>
      <c r="K12" s="12" t="s">
        <v>52</v>
      </c>
      <c r="L12" s="13" t="s">
        <v>21</v>
      </c>
      <c r="M12" s="41">
        <v>12</v>
      </c>
      <c r="N12" s="13" t="s">
        <v>22</v>
      </c>
      <c r="O12" s="13" t="s">
        <v>53</v>
      </c>
      <c r="P12" s="13" t="s">
        <v>23</v>
      </c>
      <c r="Q12" s="12">
        <v>1</v>
      </c>
      <c r="R12" s="12">
        <v>7</v>
      </c>
      <c r="S12" s="13">
        <v>35770</v>
      </c>
      <c r="T12" s="3">
        <v>8725</v>
      </c>
      <c r="U12" s="3">
        <v>5181</v>
      </c>
      <c r="V12" s="3">
        <v>1158</v>
      </c>
      <c r="W12" s="13">
        <f>VLOOKUP(A12,repayments_data!A:J,5,0)</f>
        <v>150000</v>
      </c>
      <c r="X12" s="13" t="str">
        <f>VLOOKUP(A12,repayments_data!A:J,9,0)</f>
        <v>Live</v>
      </c>
      <c r="Y12" s="13">
        <f>VLOOKUP(A12,repayments_data!A:J,10,0)</f>
        <v>0</v>
      </c>
      <c r="Z12" s="13" t="str">
        <f t="shared" si="0"/>
        <v>Good</v>
      </c>
    </row>
    <row r="13" spans="1:26" x14ac:dyDescent="0.25">
      <c r="A13" s="13">
        <v>597583</v>
      </c>
      <c r="B13" s="39">
        <v>42941.612835648149</v>
      </c>
      <c r="C13" s="12">
        <v>16774</v>
      </c>
      <c r="D13" s="39">
        <v>42990</v>
      </c>
      <c r="E13" s="62" t="s">
        <v>1055</v>
      </c>
      <c r="F13" s="13" t="s">
        <v>19</v>
      </c>
      <c r="G13" s="40">
        <v>30052</v>
      </c>
      <c r="H13" s="63">
        <v>36.668493150684931</v>
      </c>
      <c r="I13" s="43" t="s">
        <v>25</v>
      </c>
      <c r="J13" s="43">
        <v>560066</v>
      </c>
      <c r="K13" s="44" t="s">
        <v>54</v>
      </c>
      <c r="L13" s="13" t="s">
        <v>21</v>
      </c>
      <c r="M13" s="41">
        <v>55</v>
      </c>
      <c r="N13" s="43" t="s">
        <v>22</v>
      </c>
      <c r="O13" s="43" t="s">
        <v>55</v>
      </c>
      <c r="P13" s="13" t="s">
        <v>23</v>
      </c>
      <c r="Q13" s="12">
        <v>1</v>
      </c>
      <c r="R13" s="12">
        <v>16</v>
      </c>
      <c r="S13" s="13">
        <v>72425</v>
      </c>
      <c r="T13" s="3">
        <v>2973.38</v>
      </c>
      <c r="U13" s="3">
        <v>423.33</v>
      </c>
      <c r="V13" s="3">
        <v>3048.13</v>
      </c>
      <c r="W13" s="13">
        <f>VLOOKUP(A13,repayments_data!A:J,5,0)</f>
        <v>180000</v>
      </c>
      <c r="X13" s="13" t="str">
        <f>VLOOKUP(A13,repayments_data!A:J,9,0)</f>
        <v>Live</v>
      </c>
      <c r="Y13" s="13">
        <f>VLOOKUP(A13,repayments_data!A:J,10,0)</f>
        <v>0</v>
      </c>
      <c r="Z13" s="13" t="str">
        <f t="shared" si="0"/>
        <v>Good</v>
      </c>
    </row>
    <row r="14" spans="1:26" x14ac:dyDescent="0.25">
      <c r="A14" s="13">
        <v>597583</v>
      </c>
      <c r="B14" s="39">
        <v>43186.498703703706</v>
      </c>
      <c r="C14" s="12">
        <v>13473</v>
      </c>
      <c r="D14" s="39">
        <v>43186.498703703706</v>
      </c>
      <c r="E14" s="62" t="s">
        <v>1054</v>
      </c>
      <c r="F14" s="13" t="s">
        <v>19</v>
      </c>
      <c r="G14" s="40">
        <v>30052</v>
      </c>
      <c r="H14" s="63">
        <v>36.668493150684931</v>
      </c>
      <c r="I14" s="13" t="s">
        <v>25</v>
      </c>
      <c r="J14" s="13">
        <v>560066</v>
      </c>
      <c r="K14" s="12" t="s">
        <v>54</v>
      </c>
      <c r="L14" s="13" t="s">
        <v>21</v>
      </c>
      <c r="M14" s="41">
        <v>63</v>
      </c>
      <c r="N14" s="13" t="s">
        <v>22</v>
      </c>
      <c r="O14" s="13" t="s">
        <v>55</v>
      </c>
      <c r="P14" s="13" t="s">
        <v>23</v>
      </c>
      <c r="Q14" s="12">
        <v>1</v>
      </c>
      <c r="R14" s="12">
        <v>16</v>
      </c>
      <c r="S14" s="13">
        <v>70462</v>
      </c>
      <c r="T14" s="3">
        <v>2973.38</v>
      </c>
      <c r="U14" s="3">
        <v>345.19</v>
      </c>
      <c r="V14" s="3">
        <v>1144.76</v>
      </c>
      <c r="W14" s="13">
        <f>VLOOKUP(A14,repayments_data!A:J,5,0)</f>
        <v>180000</v>
      </c>
      <c r="X14" s="13" t="str">
        <f>VLOOKUP(A14,repayments_data!A:J,9,0)</f>
        <v>Live</v>
      </c>
      <c r="Y14" s="13">
        <f>VLOOKUP(A14,repayments_data!A:J,10,0)</f>
        <v>0</v>
      </c>
      <c r="Z14" s="13" t="str">
        <f t="shared" si="0"/>
        <v>Good</v>
      </c>
    </row>
    <row r="15" spans="1:26" x14ac:dyDescent="0.25">
      <c r="A15" s="13">
        <v>390079</v>
      </c>
      <c r="B15" s="39">
        <v>43169.54078703704</v>
      </c>
      <c r="C15" s="12">
        <v>3759</v>
      </c>
      <c r="D15" s="39">
        <v>43169.54078703704</v>
      </c>
      <c r="E15" s="62" t="s">
        <v>1054</v>
      </c>
      <c r="F15" s="13" t="s">
        <v>19</v>
      </c>
      <c r="G15" s="40">
        <v>29244</v>
      </c>
      <c r="H15" s="63">
        <v>38.88219178082192</v>
      </c>
      <c r="I15" s="13" t="s">
        <v>34</v>
      </c>
      <c r="J15" s="13">
        <v>400089</v>
      </c>
      <c r="K15" s="12" t="s">
        <v>56</v>
      </c>
      <c r="L15" s="13" t="s">
        <v>21</v>
      </c>
      <c r="M15" s="41">
        <v>60</v>
      </c>
      <c r="N15" s="13" t="s">
        <v>22</v>
      </c>
      <c r="O15" s="13" t="s">
        <v>57</v>
      </c>
      <c r="P15" s="13" t="s">
        <v>33</v>
      </c>
      <c r="Q15" s="12">
        <v>3</v>
      </c>
      <c r="R15" s="12">
        <v>10</v>
      </c>
      <c r="S15" s="13">
        <v>42530</v>
      </c>
      <c r="T15" s="3">
        <v>32384</v>
      </c>
      <c r="U15" s="3">
        <v>27412</v>
      </c>
      <c r="V15" s="3">
        <v>10981</v>
      </c>
      <c r="W15" s="13">
        <f>VLOOKUP(A15,repayments_data!A:J,5,0)</f>
        <v>185000</v>
      </c>
      <c r="X15" s="13" t="str">
        <f>VLOOKUP(A15,repayments_data!A:J,9,0)</f>
        <v>Live</v>
      </c>
      <c r="Y15" s="13">
        <f>VLOOKUP(A15,repayments_data!A:J,10,0)</f>
        <v>0</v>
      </c>
      <c r="Z15" s="13" t="str">
        <f t="shared" si="0"/>
        <v>Good</v>
      </c>
    </row>
    <row r="16" spans="1:26" x14ac:dyDescent="0.25">
      <c r="A16" s="13">
        <v>165410</v>
      </c>
      <c r="B16" s="39">
        <v>42720.42050925926</v>
      </c>
      <c r="C16" s="12">
        <v>16773</v>
      </c>
      <c r="D16" s="45">
        <v>42739</v>
      </c>
      <c r="E16" s="62" t="s">
        <v>1055</v>
      </c>
      <c r="F16" s="13" t="s">
        <v>19</v>
      </c>
      <c r="G16" s="40">
        <v>31950</v>
      </c>
      <c r="H16" s="63">
        <v>31.468493150684932</v>
      </c>
      <c r="I16" s="13" t="s">
        <v>25</v>
      </c>
      <c r="J16" s="13">
        <v>560040</v>
      </c>
      <c r="K16" s="12" t="s">
        <v>58</v>
      </c>
      <c r="L16" s="13" t="s">
        <v>21</v>
      </c>
      <c r="M16" s="41">
        <v>12</v>
      </c>
      <c r="N16" s="13" t="s">
        <v>22</v>
      </c>
      <c r="O16" s="13" t="s">
        <v>59</v>
      </c>
      <c r="P16" s="13" t="s">
        <v>33</v>
      </c>
      <c r="Q16" s="12">
        <v>2</v>
      </c>
      <c r="R16" s="12">
        <v>10</v>
      </c>
      <c r="S16" s="13">
        <v>38125</v>
      </c>
      <c r="T16" s="3">
        <v>18426.47</v>
      </c>
      <c r="U16" s="3">
        <v>3902.08</v>
      </c>
      <c r="V16" s="3">
        <v>1106.6400000000001</v>
      </c>
      <c r="W16" s="13">
        <f>VLOOKUP(A16,repayments_data!A:J,5,0)</f>
        <v>125000</v>
      </c>
      <c r="X16" s="13" t="str">
        <f>VLOOKUP(A16,repayments_data!A:J,9,0)</f>
        <v>Live</v>
      </c>
      <c r="Y16" s="13">
        <f>VLOOKUP(A16,repayments_data!A:J,10,0)</f>
        <v>0</v>
      </c>
      <c r="Z16" s="13" t="str">
        <f t="shared" si="0"/>
        <v>Good</v>
      </c>
    </row>
    <row r="17" spans="1:26" x14ac:dyDescent="0.25">
      <c r="A17" s="13">
        <v>43147</v>
      </c>
      <c r="B17" s="39">
        <v>42860.363645833335</v>
      </c>
      <c r="C17" s="12">
        <v>16775</v>
      </c>
      <c r="D17" s="39">
        <v>42991</v>
      </c>
      <c r="E17" s="62" t="s">
        <v>1055</v>
      </c>
      <c r="F17" s="13" t="s">
        <v>19</v>
      </c>
      <c r="G17" s="40">
        <v>30626</v>
      </c>
      <c r="H17" s="63">
        <v>35.095890410958901</v>
      </c>
      <c r="I17" s="13" t="s">
        <v>34</v>
      </c>
      <c r="J17" s="13">
        <v>421201</v>
      </c>
      <c r="K17" s="12" t="s">
        <v>60</v>
      </c>
      <c r="L17" s="13" t="s">
        <v>21</v>
      </c>
      <c r="M17" s="41">
        <v>24</v>
      </c>
      <c r="N17" s="13" t="s">
        <v>22</v>
      </c>
      <c r="O17" s="13" t="s">
        <v>61</v>
      </c>
      <c r="P17" s="13" t="s">
        <v>29</v>
      </c>
      <c r="Q17" s="12">
        <v>2</v>
      </c>
      <c r="R17" s="12">
        <v>13</v>
      </c>
      <c r="S17" s="13">
        <v>84815</v>
      </c>
      <c r="T17" s="5">
        <v>27480.33</v>
      </c>
      <c r="U17" s="5">
        <v>4063.2</v>
      </c>
      <c r="V17" s="5">
        <v>58806.17</v>
      </c>
      <c r="W17" s="13">
        <f>VLOOKUP(A17,repayments_data!A:J,5,0)</f>
        <v>300000</v>
      </c>
      <c r="X17" s="13" t="str">
        <f>VLOOKUP(A17,repayments_data!A:J,9,0)</f>
        <v>Live</v>
      </c>
      <c r="Y17" s="13">
        <f>VLOOKUP(A17,repayments_data!A:J,10,0)</f>
        <v>0</v>
      </c>
      <c r="Z17" s="13" t="str">
        <f t="shared" si="0"/>
        <v>Good</v>
      </c>
    </row>
    <row r="18" spans="1:26" x14ac:dyDescent="0.25">
      <c r="A18" s="13">
        <v>43147</v>
      </c>
      <c r="B18" s="39">
        <v>43195.784236111111</v>
      </c>
      <c r="C18" s="12">
        <v>13971</v>
      </c>
      <c r="D18" s="39">
        <v>43196.784236111111</v>
      </c>
      <c r="E18" s="62" t="s">
        <v>1054</v>
      </c>
      <c r="F18" s="13" t="s">
        <v>19</v>
      </c>
      <c r="G18" s="40">
        <v>30626</v>
      </c>
      <c r="H18" s="63">
        <v>35.095890410958901</v>
      </c>
      <c r="I18" s="13" t="s">
        <v>34</v>
      </c>
      <c r="J18" s="13">
        <v>421201</v>
      </c>
      <c r="K18" s="12" t="s">
        <v>60</v>
      </c>
      <c r="L18" s="13" t="s">
        <v>21</v>
      </c>
      <c r="M18" s="41">
        <v>36</v>
      </c>
      <c r="N18" s="13" t="s">
        <v>22</v>
      </c>
      <c r="O18" s="13" t="s">
        <v>61</v>
      </c>
      <c r="P18" s="13" t="s">
        <v>29</v>
      </c>
      <c r="Q18" s="12">
        <v>3</v>
      </c>
      <c r="R18" s="12">
        <v>15</v>
      </c>
      <c r="S18" s="13">
        <v>84341</v>
      </c>
      <c r="T18" s="3">
        <v>31421</v>
      </c>
      <c r="U18" s="3">
        <v>22728</v>
      </c>
      <c r="V18" s="3">
        <v>2267</v>
      </c>
      <c r="W18" s="13">
        <f>VLOOKUP(A18,repayments_data!A:J,5,0)</f>
        <v>300000</v>
      </c>
      <c r="X18" s="13" t="str">
        <f>VLOOKUP(A18,repayments_data!A:J,9,0)</f>
        <v>Live</v>
      </c>
      <c r="Y18" s="13">
        <f>VLOOKUP(A18,repayments_data!A:J,10,0)</f>
        <v>0</v>
      </c>
      <c r="Z18" s="13" t="str">
        <f t="shared" si="0"/>
        <v>Good</v>
      </c>
    </row>
    <row r="19" spans="1:26" x14ac:dyDescent="0.25">
      <c r="A19" s="12">
        <v>820252</v>
      </c>
      <c r="B19" s="38">
        <v>43180.668310185203</v>
      </c>
      <c r="C19" s="13">
        <v>13059</v>
      </c>
      <c r="D19" s="39">
        <v>43180.681400463</v>
      </c>
      <c r="E19" s="62" t="s">
        <v>1054</v>
      </c>
      <c r="F19" s="13" t="s">
        <v>19</v>
      </c>
      <c r="G19" s="40">
        <v>30485</v>
      </c>
      <c r="H19" s="63">
        <v>35.482191780821921</v>
      </c>
      <c r="I19" s="13" t="s">
        <v>34</v>
      </c>
      <c r="J19" s="13">
        <v>401107</v>
      </c>
      <c r="K19" s="12" t="s">
        <v>63</v>
      </c>
      <c r="L19" s="13" t="s">
        <v>21</v>
      </c>
      <c r="M19" s="41">
        <v>24</v>
      </c>
      <c r="N19" s="13" t="s">
        <v>22</v>
      </c>
      <c r="O19" s="13" t="s">
        <v>64</v>
      </c>
      <c r="P19" s="13" t="s">
        <v>29</v>
      </c>
      <c r="Q19" s="12">
        <v>1</v>
      </c>
      <c r="R19" s="12">
        <v>12</v>
      </c>
      <c r="S19" s="13">
        <v>43014</v>
      </c>
      <c r="T19" s="3">
        <v>11169</v>
      </c>
      <c r="U19" s="3">
        <v>7162</v>
      </c>
      <c r="V19" s="3">
        <v>1794</v>
      </c>
      <c r="W19" s="13">
        <f>VLOOKUP(A19,repayments_data!A:J,5,0)</f>
        <v>128370.48</v>
      </c>
      <c r="X19" s="13" t="str">
        <f>VLOOKUP(A19,repayments_data!A:J,9,0)</f>
        <v>Live</v>
      </c>
      <c r="Y19" s="13">
        <f>VLOOKUP(A19,repayments_data!A:J,10,0)</f>
        <v>0</v>
      </c>
      <c r="Z19" s="13" t="str">
        <f t="shared" si="0"/>
        <v>Good</v>
      </c>
    </row>
    <row r="20" spans="1:26" x14ac:dyDescent="0.25">
      <c r="A20" s="12">
        <v>816975</v>
      </c>
      <c r="B20" s="38">
        <v>43176.697997685202</v>
      </c>
      <c r="C20" s="13">
        <v>12750</v>
      </c>
      <c r="D20" s="39">
        <v>43186.702974537038</v>
      </c>
      <c r="E20" s="62" t="s">
        <v>1054</v>
      </c>
      <c r="F20" s="13" t="s">
        <v>19</v>
      </c>
      <c r="G20" s="40">
        <v>33341</v>
      </c>
      <c r="H20" s="63">
        <v>27.657534246575342</v>
      </c>
      <c r="I20" s="13" t="s">
        <v>62</v>
      </c>
      <c r="J20" s="13">
        <v>110028</v>
      </c>
      <c r="K20" s="12" t="s">
        <v>66</v>
      </c>
      <c r="L20" s="13" t="s">
        <v>21</v>
      </c>
      <c r="M20" s="41">
        <v>24</v>
      </c>
      <c r="N20" s="13" t="s">
        <v>22</v>
      </c>
      <c r="O20" s="13" t="s">
        <v>67</v>
      </c>
      <c r="P20" s="13" t="s">
        <v>23</v>
      </c>
      <c r="Q20" s="12">
        <v>2</v>
      </c>
      <c r="R20" s="12">
        <v>6</v>
      </c>
      <c r="S20" s="13">
        <v>34544</v>
      </c>
      <c r="T20" s="3">
        <v>11707</v>
      </c>
      <c r="U20" s="3">
        <v>5163</v>
      </c>
      <c r="V20" s="3">
        <v>11762</v>
      </c>
      <c r="W20" s="13">
        <f>VLOOKUP(A20,repayments_data!A:J,5,0)</f>
        <v>268000</v>
      </c>
      <c r="X20" s="13" t="str">
        <f>VLOOKUP(A20,repayments_data!A:J,9,0)</f>
        <v>Live</v>
      </c>
      <c r="Y20" s="13">
        <f>VLOOKUP(A20,repayments_data!A:J,10,0)</f>
        <v>0</v>
      </c>
      <c r="Z20" s="13" t="str">
        <f t="shared" si="0"/>
        <v>Good</v>
      </c>
    </row>
    <row r="21" spans="1:26" x14ac:dyDescent="0.25">
      <c r="A21" s="12">
        <v>812233</v>
      </c>
      <c r="B21" s="38">
        <v>43171.699699074103</v>
      </c>
      <c r="C21" s="13">
        <v>12183</v>
      </c>
      <c r="D21" s="39">
        <v>43171.708333333299</v>
      </c>
      <c r="E21" s="62" t="s">
        <v>1054</v>
      </c>
      <c r="F21" s="13" t="s">
        <v>19</v>
      </c>
      <c r="G21" s="40">
        <v>33250</v>
      </c>
      <c r="H21" s="63">
        <v>27.906849315068492</v>
      </c>
      <c r="I21" s="43" t="s">
        <v>34</v>
      </c>
      <c r="J21" s="43">
        <v>400095</v>
      </c>
      <c r="K21" s="44" t="s">
        <v>68</v>
      </c>
      <c r="L21" s="13" t="s">
        <v>69</v>
      </c>
      <c r="M21" s="41">
        <v>12</v>
      </c>
      <c r="N21" s="13" t="s">
        <v>22</v>
      </c>
      <c r="O21" s="13" t="s">
        <v>70</v>
      </c>
      <c r="P21" s="13" t="s">
        <v>23</v>
      </c>
      <c r="Q21" s="12">
        <v>3</v>
      </c>
      <c r="R21" s="12">
        <v>4</v>
      </c>
      <c r="S21" s="13">
        <v>22870</v>
      </c>
      <c r="T21" s="3">
        <v>13340</v>
      </c>
      <c r="U21" s="3">
        <v>10691</v>
      </c>
      <c r="V21" s="3">
        <v>9346</v>
      </c>
      <c r="W21" s="13">
        <f>VLOOKUP(A21,repayments_data!A:J,5,0)</f>
        <v>100000</v>
      </c>
      <c r="X21" s="13" t="str">
        <f>VLOOKUP(A21,repayments_data!A:J,9,0)</f>
        <v>Live</v>
      </c>
      <c r="Y21" s="13">
        <f>VLOOKUP(A21,repayments_data!A:J,10,0)</f>
        <v>0</v>
      </c>
      <c r="Z21" s="13" t="str">
        <f t="shared" si="0"/>
        <v>Good</v>
      </c>
    </row>
    <row r="22" spans="1:26" x14ac:dyDescent="0.25">
      <c r="A22" s="12">
        <v>811515</v>
      </c>
      <c r="B22" s="38">
        <v>43169.962777777801</v>
      </c>
      <c r="C22" s="13">
        <v>12063</v>
      </c>
      <c r="D22" s="39">
        <v>43169.966712963003</v>
      </c>
      <c r="E22" s="62" t="s">
        <v>1054</v>
      </c>
      <c r="F22" s="13" t="s">
        <v>19</v>
      </c>
      <c r="G22" s="40">
        <v>29922</v>
      </c>
      <c r="H22" s="63">
        <v>37.024657534246572</v>
      </c>
      <c r="I22" s="43" t="s">
        <v>71</v>
      </c>
      <c r="J22" s="13">
        <v>201301</v>
      </c>
      <c r="K22" s="12" t="s">
        <v>72</v>
      </c>
      <c r="L22" s="13" t="s">
        <v>27</v>
      </c>
      <c r="M22" s="41">
        <v>408</v>
      </c>
      <c r="N22" s="13" t="s">
        <v>22</v>
      </c>
      <c r="O22" s="13" t="s">
        <v>73</v>
      </c>
      <c r="P22" s="13" t="s">
        <v>33</v>
      </c>
      <c r="Q22" s="12">
        <v>8</v>
      </c>
      <c r="R22" s="12">
        <v>16</v>
      </c>
      <c r="S22" s="13">
        <v>36241</v>
      </c>
      <c r="T22" s="3">
        <v>19574</v>
      </c>
      <c r="U22" s="3">
        <v>12237</v>
      </c>
      <c r="V22" s="3">
        <v>12871</v>
      </c>
      <c r="W22" s="13">
        <f>VLOOKUP(A22,repayments_data!A:J,5,0)</f>
        <v>101803.01</v>
      </c>
      <c r="X22" s="13" t="str">
        <f>VLOOKUP(A22,repayments_data!A:J,9,0)</f>
        <v>Live</v>
      </c>
      <c r="Y22" s="13">
        <f>VLOOKUP(A22,repayments_data!A:J,10,0)</f>
        <v>0</v>
      </c>
      <c r="Z22" s="13" t="str">
        <f t="shared" si="0"/>
        <v>Good</v>
      </c>
    </row>
    <row r="23" spans="1:26" x14ac:dyDescent="0.25">
      <c r="A23" s="12">
        <v>810493</v>
      </c>
      <c r="B23" s="38">
        <v>43168.518148148098</v>
      </c>
      <c r="C23" s="13">
        <v>11968</v>
      </c>
      <c r="D23" s="39">
        <v>43168.655567129601</v>
      </c>
      <c r="E23" s="62" t="s">
        <v>1054</v>
      </c>
      <c r="F23" s="13" t="s">
        <v>19</v>
      </c>
      <c r="G23" s="40">
        <v>32723</v>
      </c>
      <c r="H23" s="63">
        <v>29.350684931506848</v>
      </c>
      <c r="I23" s="43" t="s">
        <v>25</v>
      </c>
      <c r="J23" s="43">
        <v>560068</v>
      </c>
      <c r="K23" s="44" t="s">
        <v>74</v>
      </c>
      <c r="L23" s="13" t="s">
        <v>69</v>
      </c>
      <c r="M23" s="41">
        <v>12</v>
      </c>
      <c r="N23" s="13" t="s">
        <v>22</v>
      </c>
      <c r="O23" s="13" t="s">
        <v>75</v>
      </c>
      <c r="P23" s="13" t="s">
        <v>33</v>
      </c>
      <c r="Q23" s="12">
        <v>4</v>
      </c>
      <c r="R23" s="12">
        <v>8</v>
      </c>
      <c r="S23" s="13">
        <v>37253</v>
      </c>
      <c r="T23" s="3">
        <v>4020</v>
      </c>
      <c r="U23" s="3">
        <v>3420</v>
      </c>
      <c r="V23" s="3">
        <v>1708</v>
      </c>
      <c r="W23" s="13">
        <f>VLOOKUP(A23,repayments_data!A:J,5,0)</f>
        <v>53953.15</v>
      </c>
      <c r="X23" s="13" t="str">
        <f>VLOOKUP(A23,repayments_data!A:J,9,0)</f>
        <v>Live</v>
      </c>
      <c r="Y23" s="13">
        <f>VLOOKUP(A23,repayments_data!A:J,10,0)</f>
        <v>0</v>
      </c>
      <c r="Z23" s="13" t="str">
        <f t="shared" si="0"/>
        <v>Good</v>
      </c>
    </row>
    <row r="24" spans="1:26" x14ac:dyDescent="0.25">
      <c r="A24" s="12">
        <v>809687</v>
      </c>
      <c r="B24" s="38">
        <v>43167.431712963</v>
      </c>
      <c r="C24" s="13">
        <v>11782</v>
      </c>
      <c r="D24" s="39">
        <v>43201.435694444444</v>
      </c>
      <c r="E24" s="62" t="s">
        <v>1054</v>
      </c>
      <c r="F24" s="13" t="s">
        <v>19</v>
      </c>
      <c r="G24" s="40">
        <v>33490</v>
      </c>
      <c r="H24" s="63">
        <v>27.24931506849315</v>
      </c>
      <c r="I24" s="43" t="s">
        <v>24</v>
      </c>
      <c r="J24" s="43">
        <v>411045</v>
      </c>
      <c r="K24" s="44" t="s">
        <v>76</v>
      </c>
      <c r="L24" s="13" t="s">
        <v>69</v>
      </c>
      <c r="M24" s="41">
        <v>24</v>
      </c>
      <c r="N24" s="43" t="s">
        <v>22</v>
      </c>
      <c r="O24" s="43" t="s">
        <v>77</v>
      </c>
      <c r="P24" s="13" t="s">
        <v>23</v>
      </c>
      <c r="Q24" s="12">
        <v>3</v>
      </c>
      <c r="R24" s="12">
        <v>3</v>
      </c>
      <c r="S24" s="13">
        <v>30077</v>
      </c>
      <c r="T24" s="3">
        <v>14838</v>
      </c>
      <c r="U24" s="3">
        <v>16126</v>
      </c>
      <c r="V24" s="3">
        <v>11164</v>
      </c>
      <c r="W24" s="13">
        <f>VLOOKUP(A24,repayments_data!A:J,5,0)</f>
        <v>150000</v>
      </c>
      <c r="X24" s="13" t="str">
        <f>VLOOKUP(A24,repayments_data!A:J,9,0)</f>
        <v>Live</v>
      </c>
      <c r="Y24" s="13">
        <f>VLOOKUP(A24,repayments_data!A:J,10,0)</f>
        <v>0</v>
      </c>
      <c r="Z24" s="13" t="str">
        <f t="shared" si="0"/>
        <v>Good</v>
      </c>
    </row>
    <row r="25" spans="1:26" x14ac:dyDescent="0.25">
      <c r="A25" s="12">
        <v>805544</v>
      </c>
      <c r="B25" s="38">
        <v>43160.619375000002</v>
      </c>
      <c r="C25" s="13">
        <v>11361</v>
      </c>
      <c r="D25" s="39">
        <v>43160.638703703698</v>
      </c>
      <c r="E25" s="62" t="s">
        <v>1054</v>
      </c>
      <c r="F25" s="13" t="s">
        <v>19</v>
      </c>
      <c r="G25" s="40">
        <v>31259</v>
      </c>
      <c r="H25" s="63">
        <v>33.361643835616441</v>
      </c>
      <c r="I25" s="13" t="s">
        <v>25</v>
      </c>
      <c r="J25" s="13">
        <v>560078</v>
      </c>
      <c r="K25" s="12" t="s">
        <v>79</v>
      </c>
      <c r="L25" s="13" t="s">
        <v>21</v>
      </c>
      <c r="M25" s="41">
        <v>2</v>
      </c>
      <c r="N25" s="13" t="s">
        <v>22</v>
      </c>
      <c r="O25" s="13" t="s">
        <v>80</v>
      </c>
      <c r="P25" s="13" t="s">
        <v>23</v>
      </c>
      <c r="Q25" s="12">
        <v>2</v>
      </c>
      <c r="R25" s="12">
        <v>9</v>
      </c>
      <c r="S25" s="13">
        <v>63619</v>
      </c>
      <c r="T25" s="3">
        <v>38915</v>
      </c>
      <c r="U25" s="3">
        <v>68813</v>
      </c>
      <c r="V25" s="3">
        <v>37909</v>
      </c>
      <c r="W25" s="13">
        <f>VLOOKUP(A25,repayments_data!A:J,5,0)</f>
        <v>397695.74</v>
      </c>
      <c r="X25" s="13" t="str">
        <f>VLOOKUP(A25,repayments_data!A:J,9,0)</f>
        <v>Live</v>
      </c>
      <c r="Y25" s="13">
        <f>VLOOKUP(A25,repayments_data!A:J,10,0)</f>
        <v>0</v>
      </c>
      <c r="Z25" s="13" t="str">
        <f t="shared" si="0"/>
        <v>Good</v>
      </c>
    </row>
    <row r="26" spans="1:26" x14ac:dyDescent="0.25">
      <c r="A26" s="12">
        <v>801542</v>
      </c>
      <c r="B26" s="38">
        <v>43155.663229166697</v>
      </c>
      <c r="C26" s="13">
        <v>10944</v>
      </c>
      <c r="D26" s="39">
        <v>43155.752129629604</v>
      </c>
      <c r="E26" s="62" t="s">
        <v>1054</v>
      </c>
      <c r="F26" s="13" t="s">
        <v>19</v>
      </c>
      <c r="G26" s="40">
        <v>29553</v>
      </c>
      <c r="H26" s="63">
        <v>38.035616438356165</v>
      </c>
      <c r="I26" s="13" t="s">
        <v>24</v>
      </c>
      <c r="J26" s="13">
        <v>411043</v>
      </c>
      <c r="K26" s="12" t="s">
        <v>81</v>
      </c>
      <c r="L26" s="13" t="s">
        <v>27</v>
      </c>
      <c r="M26" s="41">
        <v>276</v>
      </c>
      <c r="N26" s="13" t="s">
        <v>22</v>
      </c>
      <c r="O26" s="13" t="s">
        <v>82</v>
      </c>
      <c r="P26" s="13" t="s">
        <v>33</v>
      </c>
      <c r="Q26" s="12">
        <v>1</v>
      </c>
      <c r="R26" s="12">
        <v>15</v>
      </c>
      <c r="S26" s="13">
        <v>67648</v>
      </c>
      <c r="T26" s="3">
        <v>47231</v>
      </c>
      <c r="U26" s="3">
        <v>29081</v>
      </c>
      <c r="V26" s="3">
        <v>23548</v>
      </c>
      <c r="W26" s="13">
        <f>VLOOKUP(A26,repayments_data!A:J,5,0)</f>
        <v>201914.71</v>
      </c>
      <c r="X26" s="13" t="str">
        <f>VLOOKUP(A26,repayments_data!A:J,9,0)</f>
        <v>Live</v>
      </c>
      <c r="Y26" s="13">
        <f>VLOOKUP(A26,repayments_data!A:J,10,0)</f>
        <v>0</v>
      </c>
      <c r="Z26" s="13" t="str">
        <f t="shared" si="0"/>
        <v>Good</v>
      </c>
    </row>
    <row r="27" spans="1:26" x14ac:dyDescent="0.25">
      <c r="A27" s="12">
        <v>801146</v>
      </c>
      <c r="B27" s="38">
        <v>43155.4546527778</v>
      </c>
      <c r="C27" s="13">
        <v>10815</v>
      </c>
      <c r="D27" s="39">
        <v>43155.459016203698</v>
      </c>
      <c r="E27" s="62" t="s">
        <v>1054</v>
      </c>
      <c r="F27" s="13" t="s">
        <v>19</v>
      </c>
      <c r="G27" s="40">
        <v>28507</v>
      </c>
      <c r="H27" s="63">
        <v>40.901369863013699</v>
      </c>
      <c r="I27" s="13" t="s">
        <v>25</v>
      </c>
      <c r="J27" s="13">
        <v>560102</v>
      </c>
      <c r="K27" s="12" t="s">
        <v>83</v>
      </c>
      <c r="L27" s="13" t="s">
        <v>21</v>
      </c>
      <c r="M27" s="41">
        <v>36</v>
      </c>
      <c r="N27" s="13" t="s">
        <v>22</v>
      </c>
      <c r="O27" s="13" t="s">
        <v>84</v>
      </c>
      <c r="P27" s="13" t="s">
        <v>29</v>
      </c>
      <c r="Q27" s="12">
        <v>12</v>
      </c>
      <c r="R27" s="12">
        <v>15</v>
      </c>
      <c r="S27" s="13">
        <v>144210</v>
      </c>
      <c r="T27" s="3">
        <v>269891</v>
      </c>
      <c r="U27" s="3">
        <v>212771</v>
      </c>
      <c r="V27" s="3">
        <v>200618</v>
      </c>
      <c r="W27" s="13">
        <f>VLOOKUP(A27,repayments_data!A:J,5,0)</f>
        <v>251237.5</v>
      </c>
      <c r="X27" s="13" t="str">
        <f>VLOOKUP(A27,repayments_data!A:J,9,0)</f>
        <v>Live</v>
      </c>
      <c r="Y27" s="13">
        <f>VLOOKUP(A27,repayments_data!A:J,10,0)</f>
        <v>0</v>
      </c>
      <c r="Z27" s="13" t="str">
        <f t="shared" si="0"/>
        <v>Good</v>
      </c>
    </row>
    <row r="28" spans="1:26" x14ac:dyDescent="0.25">
      <c r="A28" s="12">
        <v>800846</v>
      </c>
      <c r="B28" s="38">
        <v>43154.635081018503</v>
      </c>
      <c r="C28" s="13">
        <v>10924</v>
      </c>
      <c r="D28" s="39">
        <v>43155.700335648202</v>
      </c>
      <c r="E28" s="62" t="s">
        <v>1054</v>
      </c>
      <c r="F28" s="13" t="s">
        <v>19</v>
      </c>
      <c r="G28" s="40">
        <v>27001</v>
      </c>
      <c r="H28" s="63">
        <v>45.027397260273972</v>
      </c>
      <c r="I28" s="13" t="s">
        <v>62</v>
      </c>
      <c r="J28" s="13">
        <v>110087</v>
      </c>
      <c r="K28" s="12" t="s">
        <v>85</v>
      </c>
      <c r="L28" s="13" t="s">
        <v>21</v>
      </c>
      <c r="M28" s="41">
        <v>24</v>
      </c>
      <c r="N28" s="13" t="s">
        <v>22</v>
      </c>
      <c r="O28" s="13" t="s">
        <v>86</v>
      </c>
      <c r="P28" s="13" t="s">
        <v>23</v>
      </c>
      <c r="Q28" s="12">
        <v>5</v>
      </c>
      <c r="R28" s="12">
        <v>15</v>
      </c>
      <c r="S28" s="13">
        <v>77167</v>
      </c>
      <c r="T28" s="3">
        <v>95501</v>
      </c>
      <c r="U28" s="3">
        <v>79278</v>
      </c>
      <c r="V28" s="3">
        <v>73055</v>
      </c>
      <c r="W28" s="13">
        <f>VLOOKUP(A28,repayments_data!A:J,5,0)</f>
        <v>101961.16</v>
      </c>
      <c r="X28" s="13" t="str">
        <f>VLOOKUP(A28,repayments_data!A:J,9,0)</f>
        <v>Live</v>
      </c>
      <c r="Y28" s="13">
        <f>VLOOKUP(A28,repayments_data!A:J,10,0)</f>
        <v>0</v>
      </c>
      <c r="Z28" s="13" t="str">
        <f t="shared" si="0"/>
        <v>Good</v>
      </c>
    </row>
    <row r="29" spans="1:26" x14ac:dyDescent="0.25">
      <c r="A29" s="12">
        <v>800247</v>
      </c>
      <c r="B29" s="38">
        <v>43157.654849537001</v>
      </c>
      <c r="C29" s="13">
        <v>11121</v>
      </c>
      <c r="D29" s="39">
        <v>43157.6617708333</v>
      </c>
      <c r="E29" s="62" t="s">
        <v>1054</v>
      </c>
      <c r="F29" s="13" t="s">
        <v>19</v>
      </c>
      <c r="G29" s="40">
        <v>27788</v>
      </c>
      <c r="H29" s="63">
        <v>42.871232876712327</v>
      </c>
      <c r="I29" s="13" t="s">
        <v>24</v>
      </c>
      <c r="J29" s="43">
        <v>411015</v>
      </c>
      <c r="K29" s="44" t="s">
        <v>87</v>
      </c>
      <c r="L29" s="13" t="s">
        <v>41</v>
      </c>
      <c r="M29" s="41">
        <v>96</v>
      </c>
      <c r="N29" s="13" t="s">
        <v>22</v>
      </c>
      <c r="O29" s="13" t="s">
        <v>88</v>
      </c>
      <c r="P29" s="13" t="s">
        <v>23</v>
      </c>
      <c r="Q29" s="12">
        <v>4</v>
      </c>
      <c r="R29" s="12">
        <v>18</v>
      </c>
      <c r="S29" s="13">
        <v>72193</v>
      </c>
      <c r="T29" s="3">
        <v>14026</v>
      </c>
      <c r="U29" s="3">
        <v>12012</v>
      </c>
      <c r="V29" s="3">
        <v>11733</v>
      </c>
      <c r="W29" s="13">
        <f>VLOOKUP(A29,repayments_data!A:J,5,0)</f>
        <v>215436.47</v>
      </c>
      <c r="X29" s="13" t="str">
        <f>VLOOKUP(A29,repayments_data!A:J,9,0)</f>
        <v>Live</v>
      </c>
      <c r="Y29" s="13">
        <f>VLOOKUP(A29,repayments_data!A:J,10,0)</f>
        <v>0</v>
      </c>
      <c r="Z29" s="13" t="str">
        <f t="shared" si="0"/>
        <v>Good</v>
      </c>
    </row>
    <row r="30" spans="1:26" x14ac:dyDescent="0.25">
      <c r="A30" s="12">
        <v>799347</v>
      </c>
      <c r="B30" s="38">
        <v>43166.714826388903</v>
      </c>
      <c r="C30" s="13">
        <v>12152</v>
      </c>
      <c r="D30" s="39">
        <v>43171.618425925903</v>
      </c>
      <c r="E30" s="62" t="s">
        <v>1054</v>
      </c>
      <c r="F30" s="13" t="s">
        <v>19</v>
      </c>
      <c r="G30" s="40">
        <v>29586</v>
      </c>
      <c r="H30" s="63">
        <v>37.945205479452056</v>
      </c>
      <c r="I30" s="13" t="s">
        <v>24</v>
      </c>
      <c r="J30" s="13">
        <v>411048</v>
      </c>
      <c r="K30" s="12" t="s">
        <v>89</v>
      </c>
      <c r="L30" s="13" t="s">
        <v>21</v>
      </c>
      <c r="M30" s="41">
        <v>132</v>
      </c>
      <c r="N30" s="13" t="s">
        <v>22</v>
      </c>
      <c r="O30" s="13" t="s">
        <v>90</v>
      </c>
      <c r="P30" s="13" t="s">
        <v>29</v>
      </c>
      <c r="Q30" s="12">
        <v>2</v>
      </c>
      <c r="R30" s="12">
        <v>2</v>
      </c>
      <c r="S30" s="13">
        <v>29803</v>
      </c>
      <c r="T30" s="3">
        <v>29227</v>
      </c>
      <c r="U30" s="3">
        <v>27562</v>
      </c>
      <c r="V30" s="3">
        <v>22339</v>
      </c>
      <c r="W30" s="13">
        <f>VLOOKUP(A30,repayments_data!A:J,5,0)</f>
        <v>66878.44</v>
      </c>
      <c r="X30" s="13" t="str">
        <f>VLOOKUP(A30,repayments_data!A:J,9,0)</f>
        <v>Live</v>
      </c>
      <c r="Y30" s="13">
        <f>VLOOKUP(A30,repayments_data!A:J,10,0)</f>
        <v>0</v>
      </c>
      <c r="Z30" s="13" t="str">
        <f t="shared" si="0"/>
        <v>Good</v>
      </c>
    </row>
    <row r="31" spans="1:26" x14ac:dyDescent="0.25">
      <c r="A31" s="12">
        <v>794272</v>
      </c>
      <c r="B31" s="38">
        <v>43148.944016203699</v>
      </c>
      <c r="C31" s="13">
        <v>10112</v>
      </c>
      <c r="D31" s="39">
        <v>43148.948587963001</v>
      </c>
      <c r="E31" s="62" t="s">
        <v>1054</v>
      </c>
      <c r="F31" s="13" t="s">
        <v>19</v>
      </c>
      <c r="G31" s="40">
        <v>29885</v>
      </c>
      <c r="H31" s="63">
        <v>37.126027397260273</v>
      </c>
      <c r="I31" s="43" t="s">
        <v>25</v>
      </c>
      <c r="J31" s="43">
        <v>560076</v>
      </c>
      <c r="K31" s="44" t="s">
        <v>92</v>
      </c>
      <c r="L31" s="13" t="s">
        <v>21</v>
      </c>
      <c r="M31" s="41">
        <v>48</v>
      </c>
      <c r="N31" s="43" t="s">
        <v>22</v>
      </c>
      <c r="O31" s="43" t="s">
        <v>93</v>
      </c>
      <c r="P31" s="13" t="s">
        <v>23</v>
      </c>
      <c r="Q31" s="12">
        <v>2</v>
      </c>
      <c r="R31" s="12">
        <v>9</v>
      </c>
      <c r="S31" s="13">
        <v>151689</v>
      </c>
      <c r="T31" s="3">
        <v>58284</v>
      </c>
      <c r="U31" s="3">
        <v>27553</v>
      </c>
      <c r="V31" s="3">
        <v>8232</v>
      </c>
      <c r="W31" s="13">
        <f>VLOOKUP(A31,repayments_data!A:J,5,0)</f>
        <v>138579.87</v>
      </c>
      <c r="X31" s="13" t="str">
        <f>VLOOKUP(A31,repayments_data!A:J,9,0)</f>
        <v>Live</v>
      </c>
      <c r="Y31" s="13">
        <f>VLOOKUP(A31,repayments_data!A:J,10,0)</f>
        <v>0</v>
      </c>
      <c r="Z31" s="13" t="str">
        <f t="shared" si="0"/>
        <v>Good</v>
      </c>
    </row>
    <row r="32" spans="1:26" x14ac:dyDescent="0.25">
      <c r="A32" s="12">
        <v>790825</v>
      </c>
      <c r="B32" s="38">
        <v>43145.479363425897</v>
      </c>
      <c r="C32" s="13">
        <v>9919</v>
      </c>
      <c r="D32" s="39">
        <v>43146.725092592598</v>
      </c>
      <c r="E32" s="62" t="s">
        <v>1054</v>
      </c>
      <c r="F32" s="13" t="s">
        <v>19</v>
      </c>
      <c r="G32" s="40">
        <v>33036</v>
      </c>
      <c r="H32" s="63">
        <v>28.493150684931507</v>
      </c>
      <c r="I32" s="13" t="s">
        <v>78</v>
      </c>
      <c r="J32" s="13">
        <v>122004</v>
      </c>
      <c r="K32" s="12" t="s">
        <v>94</v>
      </c>
      <c r="L32" s="13" t="s">
        <v>21</v>
      </c>
      <c r="M32" s="41">
        <v>36</v>
      </c>
      <c r="N32" s="13" t="s">
        <v>22</v>
      </c>
      <c r="O32" s="13" t="s">
        <v>95</v>
      </c>
      <c r="P32" s="13" t="s">
        <v>33</v>
      </c>
      <c r="Q32" s="12">
        <v>7</v>
      </c>
      <c r="R32" s="12">
        <v>7</v>
      </c>
      <c r="S32" s="13">
        <v>54283</v>
      </c>
      <c r="T32" s="3">
        <v>28302</v>
      </c>
      <c r="U32" s="3">
        <v>17717</v>
      </c>
      <c r="V32" s="3">
        <v>14090</v>
      </c>
      <c r="W32" s="13">
        <f>VLOOKUP(A32,repayments_data!A:J,5,0)</f>
        <v>68501.45</v>
      </c>
      <c r="X32" s="13" t="str">
        <f>VLOOKUP(A32,repayments_data!A:J,9,0)</f>
        <v>Live</v>
      </c>
      <c r="Y32" s="13">
        <f>VLOOKUP(A32,repayments_data!A:J,10,0)</f>
        <v>0</v>
      </c>
      <c r="Z32" s="13" t="str">
        <f t="shared" si="0"/>
        <v>Good</v>
      </c>
    </row>
    <row r="33" spans="1:26" x14ac:dyDescent="0.25">
      <c r="A33" s="12">
        <v>790726</v>
      </c>
      <c r="B33" s="38">
        <v>43145.431840277801</v>
      </c>
      <c r="C33" s="13">
        <v>9701</v>
      </c>
      <c r="D33" s="39">
        <v>43168.440983796296</v>
      </c>
      <c r="E33" s="62" t="s">
        <v>1054</v>
      </c>
      <c r="F33" s="13" t="s">
        <v>19</v>
      </c>
      <c r="G33" s="40">
        <v>31142</v>
      </c>
      <c r="H33" s="63">
        <v>33.682191780821917</v>
      </c>
      <c r="I33" s="13" t="s">
        <v>20</v>
      </c>
      <c r="J33" s="13">
        <v>600082</v>
      </c>
      <c r="K33" s="12" t="s">
        <v>96</v>
      </c>
      <c r="L33" s="13" t="s">
        <v>21</v>
      </c>
      <c r="M33" s="41">
        <v>24</v>
      </c>
      <c r="N33" s="13" t="s">
        <v>22</v>
      </c>
      <c r="O33" s="13" t="s">
        <v>97</v>
      </c>
      <c r="P33" s="13" t="s">
        <v>33</v>
      </c>
      <c r="Q33" s="12">
        <v>4</v>
      </c>
      <c r="R33" s="12">
        <v>13</v>
      </c>
      <c r="S33" s="13">
        <v>68371</v>
      </c>
      <c r="T33" s="3">
        <v>54725</v>
      </c>
      <c r="U33" s="3">
        <v>38609</v>
      </c>
      <c r="V33" s="3">
        <v>19419</v>
      </c>
      <c r="W33" s="13">
        <f>VLOOKUP(A33,repayments_data!A:J,5,0)</f>
        <v>145227.04</v>
      </c>
      <c r="X33" s="13" t="str">
        <f>VLOOKUP(A33,repayments_data!A:J,9,0)</f>
        <v>Live</v>
      </c>
      <c r="Y33" s="13">
        <f>VLOOKUP(A33,repayments_data!A:J,10,0)</f>
        <v>0</v>
      </c>
      <c r="Z33" s="13" t="str">
        <f t="shared" si="0"/>
        <v>Good</v>
      </c>
    </row>
    <row r="34" spans="1:26" x14ac:dyDescent="0.25">
      <c r="A34" s="12">
        <v>785524</v>
      </c>
      <c r="B34" s="38">
        <v>43138.964004629597</v>
      </c>
      <c r="C34" s="13">
        <v>9829</v>
      </c>
      <c r="D34" s="39">
        <v>43146.533472222203</v>
      </c>
      <c r="E34" s="62" t="s">
        <v>1054</v>
      </c>
      <c r="F34" s="13" t="s">
        <v>19</v>
      </c>
      <c r="G34" s="40">
        <v>32264</v>
      </c>
      <c r="H34" s="63">
        <v>30.608219178082191</v>
      </c>
      <c r="I34" s="13" t="s">
        <v>25</v>
      </c>
      <c r="J34" s="13">
        <v>560100</v>
      </c>
      <c r="K34" s="12" t="s">
        <v>98</v>
      </c>
      <c r="L34" s="13" t="s">
        <v>21</v>
      </c>
      <c r="M34" s="41">
        <v>84</v>
      </c>
      <c r="N34" s="13" t="s">
        <v>22</v>
      </c>
      <c r="O34" s="13" t="s">
        <v>99</v>
      </c>
      <c r="P34" s="13" t="s">
        <v>33</v>
      </c>
      <c r="Q34" s="12">
        <v>6</v>
      </c>
      <c r="R34" s="12">
        <v>8</v>
      </c>
      <c r="S34" s="13">
        <v>64612</v>
      </c>
      <c r="T34" s="3">
        <v>36314</v>
      </c>
      <c r="U34" s="3">
        <v>29223</v>
      </c>
      <c r="V34" s="3">
        <v>6121</v>
      </c>
      <c r="W34" s="13">
        <f>VLOOKUP(A34,repayments_data!A:J,5,0)</f>
        <v>168541.88</v>
      </c>
      <c r="X34" s="13" t="str">
        <f>VLOOKUP(A34,repayments_data!A:J,9,0)</f>
        <v>Live</v>
      </c>
      <c r="Y34" s="13">
        <f>VLOOKUP(A34,repayments_data!A:J,10,0)</f>
        <v>26</v>
      </c>
      <c r="Z34" s="13" t="str">
        <f t="shared" si="0"/>
        <v>Good</v>
      </c>
    </row>
    <row r="35" spans="1:26" x14ac:dyDescent="0.25">
      <c r="A35" s="12">
        <v>785373</v>
      </c>
      <c r="B35" s="38">
        <v>43138.8432986111</v>
      </c>
      <c r="C35" s="13">
        <v>8862</v>
      </c>
      <c r="D35" s="39">
        <v>43157.848495370374</v>
      </c>
      <c r="E35" s="62" t="s">
        <v>1054</v>
      </c>
      <c r="F35" s="13" t="s">
        <v>19</v>
      </c>
      <c r="G35" s="40">
        <v>31583</v>
      </c>
      <c r="H35" s="63">
        <v>32.473972602739728</v>
      </c>
      <c r="I35" s="13" t="s">
        <v>25</v>
      </c>
      <c r="J35" s="13">
        <v>560066</v>
      </c>
      <c r="K35" s="12" t="s">
        <v>100</v>
      </c>
      <c r="L35" s="13" t="s">
        <v>21</v>
      </c>
      <c r="M35" s="41">
        <v>36</v>
      </c>
      <c r="N35" s="13" t="s">
        <v>22</v>
      </c>
      <c r="O35" s="13" t="s">
        <v>101</v>
      </c>
      <c r="P35" s="13" t="s">
        <v>33</v>
      </c>
      <c r="Q35" s="12">
        <v>2</v>
      </c>
      <c r="R35" s="12">
        <v>7</v>
      </c>
      <c r="S35" s="13">
        <v>48416</v>
      </c>
      <c r="T35" s="3">
        <v>108431</v>
      </c>
      <c r="U35" s="3">
        <v>77127</v>
      </c>
      <c r="V35" s="3">
        <v>10227</v>
      </c>
      <c r="W35" s="13">
        <f>VLOOKUP(A35,repayments_data!A:J,5,0)</f>
        <v>150000</v>
      </c>
      <c r="X35" s="13" t="str">
        <f>VLOOKUP(A35,repayments_data!A:J,9,0)</f>
        <v>Live</v>
      </c>
      <c r="Y35" s="13">
        <f>VLOOKUP(A35,repayments_data!A:J,10,0)</f>
        <v>0</v>
      </c>
      <c r="Z35" s="13" t="str">
        <f t="shared" si="0"/>
        <v>Good</v>
      </c>
    </row>
    <row r="36" spans="1:26" x14ac:dyDescent="0.25">
      <c r="A36" s="12">
        <v>785327</v>
      </c>
      <c r="B36" s="38">
        <v>43138.835833333302</v>
      </c>
      <c r="C36" s="13">
        <v>9658</v>
      </c>
      <c r="D36" s="39">
        <v>43144.703240740702</v>
      </c>
      <c r="E36" s="62" t="s">
        <v>1054</v>
      </c>
      <c r="F36" s="13" t="s">
        <v>19</v>
      </c>
      <c r="G36" s="40">
        <v>32314</v>
      </c>
      <c r="H36" s="63">
        <v>30.471232876712328</v>
      </c>
      <c r="I36" s="13" t="s">
        <v>25</v>
      </c>
      <c r="J36" s="13">
        <v>560034</v>
      </c>
      <c r="K36" s="12" t="s">
        <v>102</v>
      </c>
      <c r="L36" s="13" t="s">
        <v>21</v>
      </c>
      <c r="M36" s="41">
        <v>48</v>
      </c>
      <c r="N36" s="13" t="s">
        <v>22</v>
      </c>
      <c r="O36" s="13" t="s">
        <v>37</v>
      </c>
      <c r="P36" s="13" t="s">
        <v>38</v>
      </c>
      <c r="Q36" s="12">
        <v>4</v>
      </c>
      <c r="R36" s="12">
        <v>6</v>
      </c>
      <c r="S36" s="13">
        <v>34239</v>
      </c>
      <c r="T36" s="3">
        <v>11092</v>
      </c>
      <c r="U36" s="3">
        <v>4686</v>
      </c>
      <c r="V36" s="3">
        <v>2695</v>
      </c>
      <c r="W36" s="13">
        <f>VLOOKUP(A36,repayments_data!A:J,5,0)</f>
        <v>65175.48</v>
      </c>
      <c r="X36" s="13" t="str">
        <f>VLOOKUP(A36,repayments_data!A:J,9,0)</f>
        <v>Live</v>
      </c>
      <c r="Y36" s="13">
        <f>VLOOKUP(A36,repayments_data!A:J,10,0)</f>
        <v>0</v>
      </c>
      <c r="Z36" s="13" t="str">
        <f t="shared" si="0"/>
        <v>Good</v>
      </c>
    </row>
    <row r="37" spans="1:26" x14ac:dyDescent="0.25">
      <c r="A37" s="12">
        <v>780939</v>
      </c>
      <c r="B37" s="38">
        <v>43133.6266203704</v>
      </c>
      <c r="C37" s="13">
        <v>8316</v>
      </c>
      <c r="D37" s="39">
        <v>43133.629351851901</v>
      </c>
      <c r="E37" s="62" t="s">
        <v>1054</v>
      </c>
      <c r="F37" s="13" t="s">
        <v>19</v>
      </c>
      <c r="G37" s="40">
        <v>32358</v>
      </c>
      <c r="H37" s="63">
        <v>30.350684931506848</v>
      </c>
      <c r="I37" s="13" t="s">
        <v>49</v>
      </c>
      <c r="J37" s="13">
        <v>500081</v>
      </c>
      <c r="K37" s="12" t="s">
        <v>103</v>
      </c>
      <c r="L37" s="13" t="s">
        <v>69</v>
      </c>
      <c r="M37" s="41">
        <v>12</v>
      </c>
      <c r="N37" s="13" t="s">
        <v>22</v>
      </c>
      <c r="O37" s="13" t="s">
        <v>104</v>
      </c>
      <c r="P37" s="13" t="s">
        <v>29</v>
      </c>
      <c r="Q37" s="12">
        <v>2</v>
      </c>
      <c r="R37" s="12">
        <v>7</v>
      </c>
      <c r="S37" s="13">
        <v>112132</v>
      </c>
      <c r="T37" s="3">
        <v>83903</v>
      </c>
      <c r="U37" s="3">
        <v>80621</v>
      </c>
      <c r="V37" s="3">
        <v>49410</v>
      </c>
      <c r="W37" s="13">
        <f>VLOOKUP(A37,repayments_data!A:J,5,0)</f>
        <v>268581.69</v>
      </c>
      <c r="X37" s="13" t="str">
        <f>VLOOKUP(A37,repayments_data!A:J,9,0)</f>
        <v>Live</v>
      </c>
      <c r="Y37" s="13">
        <f>VLOOKUP(A37,repayments_data!A:J,10,0)</f>
        <v>0</v>
      </c>
      <c r="Z37" s="13" t="str">
        <f t="shared" si="0"/>
        <v>Good</v>
      </c>
    </row>
    <row r="38" spans="1:26" x14ac:dyDescent="0.25">
      <c r="A38" s="12">
        <v>779597</v>
      </c>
      <c r="B38" s="38">
        <v>43132.527696759302</v>
      </c>
      <c r="C38" s="13">
        <v>8199</v>
      </c>
      <c r="D38" s="39">
        <v>43132.531620370399</v>
      </c>
      <c r="E38" s="62" t="s">
        <v>1054</v>
      </c>
      <c r="F38" s="13" t="s">
        <v>19</v>
      </c>
      <c r="G38" s="40">
        <v>31224</v>
      </c>
      <c r="H38" s="63">
        <v>33.457534246575342</v>
      </c>
      <c r="I38" s="13" t="s">
        <v>30</v>
      </c>
      <c r="J38" s="13">
        <v>421204</v>
      </c>
      <c r="K38" s="12" t="s">
        <v>105</v>
      </c>
      <c r="L38" s="13" t="s">
        <v>41</v>
      </c>
      <c r="M38" s="41">
        <v>48</v>
      </c>
      <c r="N38" s="13" t="s">
        <v>22</v>
      </c>
      <c r="O38" s="13" t="s">
        <v>106</v>
      </c>
      <c r="P38" s="13" t="s">
        <v>29</v>
      </c>
      <c r="Q38" s="12">
        <v>9</v>
      </c>
      <c r="R38" s="12">
        <v>9</v>
      </c>
      <c r="S38" s="13">
        <v>48531</v>
      </c>
      <c r="T38" s="3">
        <v>30303</v>
      </c>
      <c r="U38" s="3">
        <v>20509</v>
      </c>
      <c r="V38" s="3">
        <v>11765</v>
      </c>
      <c r="W38" s="13">
        <f>VLOOKUP(A38,repayments_data!A:J,5,0)</f>
        <v>160772.59</v>
      </c>
      <c r="X38" s="13" t="str">
        <f>VLOOKUP(A38,repayments_data!A:J,9,0)</f>
        <v>Live</v>
      </c>
      <c r="Y38" s="13">
        <f>VLOOKUP(A38,repayments_data!A:J,10,0)</f>
        <v>0</v>
      </c>
      <c r="Z38" s="13" t="str">
        <f t="shared" si="0"/>
        <v>Good</v>
      </c>
    </row>
    <row r="39" spans="1:26" x14ac:dyDescent="0.25">
      <c r="A39" s="12">
        <v>777911</v>
      </c>
      <c r="B39" s="38">
        <v>43130.734594907401</v>
      </c>
      <c r="C39" s="13">
        <v>8059</v>
      </c>
      <c r="D39" s="39">
        <v>43130.737094907403</v>
      </c>
      <c r="E39" s="62" t="s">
        <v>1054</v>
      </c>
      <c r="F39" s="13" t="s">
        <v>19</v>
      </c>
      <c r="G39" s="40">
        <v>31612</v>
      </c>
      <c r="H39" s="63">
        <v>32.394520547945206</v>
      </c>
      <c r="I39" s="13" t="s">
        <v>34</v>
      </c>
      <c r="J39" s="13">
        <v>400022</v>
      </c>
      <c r="K39" s="12" t="s">
        <v>107</v>
      </c>
      <c r="L39" s="13" t="s">
        <v>27</v>
      </c>
      <c r="M39" s="41">
        <v>60</v>
      </c>
      <c r="N39" s="13" t="s">
        <v>22</v>
      </c>
      <c r="O39" s="13" t="s">
        <v>108</v>
      </c>
      <c r="P39" s="13" t="s">
        <v>29</v>
      </c>
      <c r="Q39" s="12">
        <v>1</v>
      </c>
      <c r="R39" s="12">
        <v>6</v>
      </c>
      <c r="S39" s="13">
        <v>40552</v>
      </c>
      <c r="T39" s="3">
        <v>39362</v>
      </c>
      <c r="U39" s="3">
        <v>24742</v>
      </c>
      <c r="V39" s="3">
        <v>21705</v>
      </c>
      <c r="W39" s="13">
        <f>VLOOKUP(A39,repayments_data!A:J,5,0)</f>
        <v>300000</v>
      </c>
      <c r="X39" s="13" t="str">
        <f>VLOOKUP(A39,repayments_data!A:J,9,0)</f>
        <v>Live</v>
      </c>
      <c r="Y39" s="13">
        <f>VLOOKUP(A39,repayments_data!A:J,10,0)</f>
        <v>0</v>
      </c>
      <c r="Z39" s="13" t="str">
        <f t="shared" si="0"/>
        <v>Good</v>
      </c>
    </row>
    <row r="40" spans="1:26" x14ac:dyDescent="0.25">
      <c r="A40" s="12">
        <v>776083</v>
      </c>
      <c r="B40" s="38">
        <v>43128.607418981497</v>
      </c>
      <c r="C40" s="13">
        <v>7904</v>
      </c>
      <c r="D40" s="39">
        <v>43128.65</v>
      </c>
      <c r="E40" s="62" t="s">
        <v>1054</v>
      </c>
      <c r="F40" s="13" t="s">
        <v>19</v>
      </c>
      <c r="G40" s="40">
        <v>30513</v>
      </c>
      <c r="H40" s="63">
        <v>35.405479452054792</v>
      </c>
      <c r="I40" s="13" t="s">
        <v>25</v>
      </c>
      <c r="J40" s="13">
        <v>560076</v>
      </c>
      <c r="K40" s="12" t="s">
        <v>109</v>
      </c>
      <c r="L40" s="13" t="s">
        <v>21</v>
      </c>
      <c r="M40" s="41">
        <v>53</v>
      </c>
      <c r="N40" s="13" t="s">
        <v>22</v>
      </c>
      <c r="O40" s="13" t="s">
        <v>110</v>
      </c>
      <c r="P40" s="13" t="s">
        <v>29</v>
      </c>
      <c r="Q40" s="12">
        <v>4</v>
      </c>
      <c r="R40" s="12">
        <v>10</v>
      </c>
      <c r="S40" s="13">
        <v>97027</v>
      </c>
      <c r="T40" s="3">
        <v>15569</v>
      </c>
      <c r="U40" s="3">
        <v>459</v>
      </c>
      <c r="V40" s="3">
        <v>573</v>
      </c>
      <c r="W40" s="13">
        <f>VLOOKUP(A40,repayments_data!A:J,5,0)</f>
        <v>329598.46999999997</v>
      </c>
      <c r="X40" s="13" t="str">
        <f>VLOOKUP(A40,repayments_data!A:J,9,0)</f>
        <v>Live</v>
      </c>
      <c r="Y40" s="13">
        <f>VLOOKUP(A40,repayments_data!A:J,10,0)</f>
        <v>0</v>
      </c>
      <c r="Z40" s="13" t="str">
        <f t="shared" si="0"/>
        <v>Good</v>
      </c>
    </row>
    <row r="41" spans="1:26" x14ac:dyDescent="0.25">
      <c r="A41" s="12">
        <v>775868</v>
      </c>
      <c r="B41" s="38">
        <v>43128.370474536998</v>
      </c>
      <c r="C41" s="13">
        <v>7888</v>
      </c>
      <c r="D41" s="39">
        <v>43128.376701388901</v>
      </c>
      <c r="E41" s="62" t="s">
        <v>1054</v>
      </c>
      <c r="F41" s="13" t="s">
        <v>19</v>
      </c>
      <c r="G41" s="40">
        <v>30643</v>
      </c>
      <c r="H41" s="63">
        <v>35.049315068493151</v>
      </c>
      <c r="I41" s="13" t="s">
        <v>25</v>
      </c>
      <c r="J41" s="13">
        <v>560049</v>
      </c>
      <c r="K41" s="12" t="s">
        <v>111</v>
      </c>
      <c r="L41" s="13" t="s">
        <v>21</v>
      </c>
      <c r="M41" s="41">
        <v>24</v>
      </c>
      <c r="N41" s="13" t="s">
        <v>22</v>
      </c>
      <c r="O41" s="13" t="s">
        <v>112</v>
      </c>
      <c r="P41" s="13" t="s">
        <v>23</v>
      </c>
      <c r="Q41" s="12">
        <v>10</v>
      </c>
      <c r="R41" s="12">
        <v>14</v>
      </c>
      <c r="S41" s="13">
        <v>145682</v>
      </c>
      <c r="T41" s="7">
        <v>39763</v>
      </c>
      <c r="U41" s="7">
        <v>7131</v>
      </c>
      <c r="V41" s="7">
        <v>5739</v>
      </c>
      <c r="W41" s="13">
        <f>VLOOKUP(A41,repayments_data!A:J,5,0)</f>
        <v>159122.85999999999</v>
      </c>
      <c r="X41" s="13" t="str">
        <f>VLOOKUP(A41,repayments_data!A:J,9,0)</f>
        <v>Live</v>
      </c>
      <c r="Y41" s="13">
        <f>VLOOKUP(A41,repayments_data!A:J,10,0)</f>
        <v>0</v>
      </c>
      <c r="Z41" s="13" t="str">
        <f t="shared" si="0"/>
        <v>Good</v>
      </c>
    </row>
    <row r="42" spans="1:26" x14ac:dyDescent="0.25">
      <c r="A42" s="12">
        <v>772558</v>
      </c>
      <c r="B42" s="38">
        <v>43125.717210648101</v>
      </c>
      <c r="C42" s="13">
        <v>7752</v>
      </c>
      <c r="D42" s="39">
        <v>43125.724710648101</v>
      </c>
      <c r="E42" s="62" t="s">
        <v>1054</v>
      </c>
      <c r="F42" s="13" t="s">
        <v>19</v>
      </c>
      <c r="G42" s="40">
        <v>31203</v>
      </c>
      <c r="H42" s="63">
        <v>33.515068493150686</v>
      </c>
      <c r="I42" s="13" t="s">
        <v>25</v>
      </c>
      <c r="J42" s="13">
        <v>560045</v>
      </c>
      <c r="K42" s="12" t="s">
        <v>113</v>
      </c>
      <c r="L42" s="13" t="s">
        <v>21</v>
      </c>
      <c r="M42" s="41">
        <v>24</v>
      </c>
      <c r="N42" s="13" t="s">
        <v>22</v>
      </c>
      <c r="O42" s="13" t="s">
        <v>114</v>
      </c>
      <c r="P42" s="13" t="s">
        <v>33</v>
      </c>
      <c r="Q42" s="12">
        <v>10</v>
      </c>
      <c r="R42" s="12">
        <v>11</v>
      </c>
      <c r="S42" s="13">
        <v>83382</v>
      </c>
      <c r="T42" s="7">
        <v>64279</v>
      </c>
      <c r="U42" s="7">
        <v>43397</v>
      </c>
      <c r="V42" s="7">
        <v>23455</v>
      </c>
      <c r="W42" s="13">
        <f>VLOOKUP(A42,repayments_data!A:J,5,0)</f>
        <v>225033.5</v>
      </c>
      <c r="X42" s="13" t="str">
        <f>VLOOKUP(A42,repayments_data!A:J,9,0)</f>
        <v>Live</v>
      </c>
      <c r="Y42" s="13">
        <f>VLOOKUP(A42,repayments_data!A:J,10,0)</f>
        <v>0</v>
      </c>
      <c r="Z42" s="13" t="str">
        <f t="shared" si="0"/>
        <v>Good</v>
      </c>
    </row>
    <row r="43" spans="1:26" x14ac:dyDescent="0.25">
      <c r="A43" s="12">
        <v>767203</v>
      </c>
      <c r="B43" s="38">
        <v>43118.712638888901</v>
      </c>
      <c r="C43" s="13">
        <v>7319</v>
      </c>
      <c r="D43" s="39">
        <v>43120.643796296303</v>
      </c>
      <c r="E43" s="62" t="s">
        <v>1054</v>
      </c>
      <c r="F43" s="13" t="s">
        <v>19</v>
      </c>
      <c r="G43" s="40">
        <v>27485</v>
      </c>
      <c r="H43" s="63">
        <v>43.701369863013696</v>
      </c>
      <c r="I43" s="13" t="s">
        <v>30</v>
      </c>
      <c r="J43" s="13">
        <v>401208</v>
      </c>
      <c r="K43" s="12" t="s">
        <v>115</v>
      </c>
      <c r="L43" s="13" t="s">
        <v>21</v>
      </c>
      <c r="M43" s="41">
        <v>12</v>
      </c>
      <c r="N43" s="13" t="s">
        <v>22</v>
      </c>
      <c r="O43" s="13" t="s">
        <v>116</v>
      </c>
      <c r="P43" s="13" t="s">
        <v>23</v>
      </c>
      <c r="Q43" s="12">
        <v>2</v>
      </c>
      <c r="R43" s="12">
        <v>17</v>
      </c>
      <c r="S43" s="13">
        <v>41466</v>
      </c>
      <c r="T43" s="7">
        <v>19376</v>
      </c>
      <c r="U43" s="7">
        <v>15207</v>
      </c>
      <c r="V43" s="7">
        <v>2124</v>
      </c>
      <c r="W43" s="13">
        <f>VLOOKUP(A43,repayments_data!A:J,5,0)</f>
        <v>33147.519999999997</v>
      </c>
      <c r="X43" s="13" t="str">
        <f>VLOOKUP(A43,repayments_data!A:J,9,0)</f>
        <v>Live</v>
      </c>
      <c r="Y43" s="13">
        <f>VLOOKUP(A43,repayments_data!A:J,10,0)</f>
        <v>0</v>
      </c>
      <c r="Z43" s="13" t="str">
        <f t="shared" si="0"/>
        <v>Good</v>
      </c>
    </row>
    <row r="44" spans="1:26" x14ac:dyDescent="0.25">
      <c r="A44" s="12">
        <v>765013</v>
      </c>
      <c r="B44" s="38">
        <v>43116.551273148201</v>
      </c>
      <c r="C44" s="13">
        <v>6913</v>
      </c>
      <c r="D44" s="39">
        <v>43182.555879629632</v>
      </c>
      <c r="E44" s="62" t="s">
        <v>1054</v>
      </c>
      <c r="F44" s="13" t="s">
        <v>19</v>
      </c>
      <c r="G44" s="40">
        <v>31771</v>
      </c>
      <c r="H44" s="63">
        <v>31.958904109589042</v>
      </c>
      <c r="I44" s="13" t="s">
        <v>24</v>
      </c>
      <c r="J44" s="13">
        <v>411014</v>
      </c>
      <c r="K44" s="12" t="s">
        <v>117</v>
      </c>
      <c r="L44" s="13" t="s">
        <v>21</v>
      </c>
      <c r="M44" s="41">
        <v>13</v>
      </c>
      <c r="N44" s="13" t="s">
        <v>22</v>
      </c>
      <c r="O44" s="13" t="s">
        <v>118</v>
      </c>
      <c r="P44" s="13" t="s">
        <v>29</v>
      </c>
      <c r="Q44" s="12">
        <v>1</v>
      </c>
      <c r="R44" s="12">
        <v>8</v>
      </c>
      <c r="S44" s="13">
        <v>40276</v>
      </c>
      <c r="T44" s="7">
        <v>39688</v>
      </c>
      <c r="U44" s="7">
        <v>32571</v>
      </c>
      <c r="V44" s="7">
        <v>9684</v>
      </c>
      <c r="W44" s="13">
        <f>VLOOKUP(A44,repayments_data!A:J,5,0)</f>
        <v>46352.01</v>
      </c>
      <c r="X44" s="13" t="str">
        <f>VLOOKUP(A44,repayments_data!A:J,9,0)</f>
        <v>Live</v>
      </c>
      <c r="Y44" s="13">
        <f>VLOOKUP(A44,repayments_data!A:J,10,0)</f>
        <v>0</v>
      </c>
      <c r="Z44" s="13" t="str">
        <f t="shared" si="0"/>
        <v>Good</v>
      </c>
    </row>
    <row r="45" spans="1:26" x14ac:dyDescent="0.25">
      <c r="A45" s="12">
        <v>764622</v>
      </c>
      <c r="B45" s="38">
        <v>43115.8414583333</v>
      </c>
      <c r="C45" s="13">
        <v>6842</v>
      </c>
      <c r="D45" s="39">
        <v>43115.856504629599</v>
      </c>
      <c r="E45" s="62" t="s">
        <v>1054</v>
      </c>
      <c r="F45" s="13" t="s">
        <v>19</v>
      </c>
      <c r="G45" s="40">
        <v>29823</v>
      </c>
      <c r="H45" s="63">
        <v>37.295890410958904</v>
      </c>
      <c r="I45" s="13" t="s">
        <v>49</v>
      </c>
      <c r="J45" s="13">
        <v>500091</v>
      </c>
      <c r="K45" s="12" t="s">
        <v>119</v>
      </c>
      <c r="L45" s="13" t="s">
        <v>21</v>
      </c>
      <c r="M45" s="41">
        <v>24</v>
      </c>
      <c r="N45" s="13" t="s">
        <v>22</v>
      </c>
      <c r="O45" s="13" t="s">
        <v>120</v>
      </c>
      <c r="P45" s="13" t="s">
        <v>23</v>
      </c>
      <c r="Q45" s="12">
        <v>1</v>
      </c>
      <c r="R45" s="12">
        <v>11</v>
      </c>
      <c r="S45" s="13">
        <v>115485</v>
      </c>
      <c r="T45" s="7">
        <v>26267</v>
      </c>
      <c r="U45" s="7">
        <v>7333</v>
      </c>
      <c r="V45" s="7">
        <v>13718</v>
      </c>
      <c r="W45" s="13">
        <f>VLOOKUP(A45,repayments_data!A:J,5,0)</f>
        <v>78949.77</v>
      </c>
      <c r="X45" s="13" t="str">
        <f>VLOOKUP(A45,repayments_data!A:J,9,0)</f>
        <v>Live</v>
      </c>
      <c r="Y45" s="13">
        <f>VLOOKUP(A45,repayments_data!A:J,10,0)</f>
        <v>0</v>
      </c>
      <c r="Z45" s="13" t="str">
        <f t="shared" si="0"/>
        <v>Good</v>
      </c>
    </row>
    <row r="46" spans="1:26" x14ac:dyDescent="0.25">
      <c r="A46" s="12">
        <v>762777</v>
      </c>
      <c r="B46" s="38">
        <v>43118.715868055602</v>
      </c>
      <c r="C46" s="13">
        <v>7181</v>
      </c>
      <c r="D46" s="39">
        <v>43119.512094907397</v>
      </c>
      <c r="E46" s="62" t="s">
        <v>1054</v>
      </c>
      <c r="F46" s="13" t="s">
        <v>19</v>
      </c>
      <c r="G46" s="40">
        <v>29965</v>
      </c>
      <c r="H46" s="63">
        <v>36.906849315068492</v>
      </c>
      <c r="I46" s="13" t="s">
        <v>121</v>
      </c>
      <c r="J46" s="13">
        <v>201308</v>
      </c>
      <c r="K46" s="12" t="s">
        <v>122</v>
      </c>
      <c r="L46" s="13" t="s">
        <v>21</v>
      </c>
      <c r="M46" s="41">
        <v>60</v>
      </c>
      <c r="N46" s="13" t="s">
        <v>22</v>
      </c>
      <c r="O46" s="13" t="s">
        <v>123</v>
      </c>
      <c r="P46" s="13" t="s">
        <v>33</v>
      </c>
      <c r="Q46" s="12">
        <v>13</v>
      </c>
      <c r="R46" s="12">
        <v>14</v>
      </c>
      <c r="S46" s="13">
        <v>60722</v>
      </c>
      <c r="T46" s="7">
        <v>128137</v>
      </c>
      <c r="U46" s="7">
        <v>117270</v>
      </c>
      <c r="V46" s="7">
        <v>96840</v>
      </c>
      <c r="W46" s="13">
        <f>VLOOKUP(A46,repayments_data!A:J,5,0)</f>
        <v>187791.57</v>
      </c>
      <c r="X46" s="13" t="str">
        <f>VLOOKUP(A46,repayments_data!A:J,9,0)</f>
        <v>Live</v>
      </c>
      <c r="Y46" s="13">
        <f>VLOOKUP(A46,repayments_data!A:J,10,0)</f>
        <v>0</v>
      </c>
      <c r="Z46" s="13" t="str">
        <f t="shared" si="0"/>
        <v>Good</v>
      </c>
    </row>
    <row r="47" spans="1:26" x14ac:dyDescent="0.25">
      <c r="A47" s="12">
        <v>757953</v>
      </c>
      <c r="B47" s="38">
        <v>43109.714305555601</v>
      </c>
      <c r="C47" s="13">
        <v>6187</v>
      </c>
      <c r="D47" s="39">
        <v>43109.7241782407</v>
      </c>
      <c r="E47" s="62" t="s">
        <v>1054</v>
      </c>
      <c r="F47" s="13" t="s">
        <v>19</v>
      </c>
      <c r="G47" s="40">
        <v>25385</v>
      </c>
      <c r="H47" s="63">
        <v>49.454794520547942</v>
      </c>
      <c r="I47" s="13" t="s">
        <v>49</v>
      </c>
      <c r="J47" s="13">
        <v>500015</v>
      </c>
      <c r="K47" s="12" t="s">
        <v>124</v>
      </c>
      <c r="L47" s="13" t="s">
        <v>41</v>
      </c>
      <c r="M47" s="41">
        <v>336</v>
      </c>
      <c r="N47" s="13" t="s">
        <v>22</v>
      </c>
      <c r="O47" s="13" t="s">
        <v>125</v>
      </c>
      <c r="P47" s="13" t="s">
        <v>33</v>
      </c>
      <c r="Q47" s="12">
        <v>1</v>
      </c>
      <c r="R47" s="12">
        <v>24</v>
      </c>
      <c r="S47" s="13">
        <v>111134</v>
      </c>
      <c r="T47" s="7">
        <v>94004</v>
      </c>
      <c r="U47" s="7">
        <v>74617</v>
      </c>
      <c r="V47" s="7">
        <v>22283</v>
      </c>
      <c r="W47" s="13">
        <f>VLOOKUP(A47,repayments_data!A:J,5,0)</f>
        <v>300000</v>
      </c>
      <c r="X47" s="13" t="str">
        <f>VLOOKUP(A47,repayments_data!A:J,9,0)</f>
        <v>Live</v>
      </c>
      <c r="Y47" s="13">
        <f>VLOOKUP(A47,repayments_data!A:J,10,0)</f>
        <v>13</v>
      </c>
      <c r="Z47" s="13" t="str">
        <f t="shared" si="0"/>
        <v>Good</v>
      </c>
    </row>
    <row r="48" spans="1:26" x14ac:dyDescent="0.25">
      <c r="A48" s="12">
        <v>752225</v>
      </c>
      <c r="B48" s="38">
        <v>43102.752986111103</v>
      </c>
      <c r="C48" s="13">
        <v>5842</v>
      </c>
      <c r="D48" s="39">
        <v>43105.800034722197</v>
      </c>
      <c r="E48" s="62" t="s">
        <v>1054</v>
      </c>
      <c r="F48" s="13" t="s">
        <v>19</v>
      </c>
      <c r="G48" s="40">
        <v>32071</v>
      </c>
      <c r="H48" s="63">
        <v>31.136986301369863</v>
      </c>
      <c r="I48" s="13" t="s">
        <v>71</v>
      </c>
      <c r="J48" s="13">
        <v>110059</v>
      </c>
      <c r="K48" s="12" t="s">
        <v>126</v>
      </c>
      <c r="L48" s="13" t="s">
        <v>21</v>
      </c>
      <c r="M48" s="41">
        <v>12</v>
      </c>
      <c r="N48" s="13" t="s">
        <v>22</v>
      </c>
      <c r="O48" s="13" t="s">
        <v>127</v>
      </c>
      <c r="P48" s="13" t="s">
        <v>23</v>
      </c>
      <c r="Q48" s="12">
        <v>2</v>
      </c>
      <c r="R48" s="12">
        <v>6</v>
      </c>
      <c r="S48" s="13">
        <v>35128</v>
      </c>
      <c r="T48" s="7">
        <v>31160</v>
      </c>
      <c r="U48" s="7">
        <v>40502</v>
      </c>
      <c r="V48" s="7">
        <v>16971</v>
      </c>
      <c r="W48" s="13">
        <f>VLOOKUP(A48,repayments_data!A:J,5,0)</f>
        <v>93432.36</v>
      </c>
      <c r="X48" s="13" t="str">
        <f>VLOOKUP(A48,repayments_data!A:J,9,0)</f>
        <v>Live</v>
      </c>
      <c r="Y48" s="13">
        <f>VLOOKUP(A48,repayments_data!A:J,10,0)</f>
        <v>0</v>
      </c>
      <c r="Z48" s="13" t="str">
        <f t="shared" si="0"/>
        <v>Good</v>
      </c>
    </row>
    <row r="49" spans="1:26" x14ac:dyDescent="0.25">
      <c r="A49" s="12">
        <v>746954</v>
      </c>
      <c r="B49" s="38">
        <v>43095.732164351903</v>
      </c>
      <c r="C49" s="13">
        <v>5141</v>
      </c>
      <c r="D49" s="39">
        <v>43095.7408796296</v>
      </c>
      <c r="E49" s="62" t="s">
        <v>1055</v>
      </c>
      <c r="F49" s="13" t="s">
        <v>19</v>
      </c>
      <c r="G49" s="40">
        <v>29952</v>
      </c>
      <c r="H49" s="63">
        <v>36.942465753424656</v>
      </c>
      <c r="I49" s="13" t="s">
        <v>128</v>
      </c>
      <c r="J49" s="13">
        <v>201301</v>
      </c>
      <c r="K49" s="12" t="s">
        <v>129</v>
      </c>
      <c r="L49" s="13" t="s">
        <v>21</v>
      </c>
      <c r="M49" s="41">
        <v>48</v>
      </c>
      <c r="N49" s="13" t="s">
        <v>22</v>
      </c>
      <c r="O49" s="13" t="s">
        <v>130</v>
      </c>
      <c r="P49" s="13" t="s">
        <v>23</v>
      </c>
      <c r="Q49" s="12">
        <v>6</v>
      </c>
      <c r="R49" s="12">
        <v>12</v>
      </c>
      <c r="S49" s="13">
        <v>49416</v>
      </c>
      <c r="T49" s="7">
        <v>8736</v>
      </c>
      <c r="U49" s="7">
        <v>4750</v>
      </c>
      <c r="V49" s="7">
        <v>262</v>
      </c>
      <c r="W49" s="13">
        <f>VLOOKUP(A49,repayments_data!A:J,5,0)</f>
        <v>192363.89</v>
      </c>
      <c r="X49" s="13" t="str">
        <f>VLOOKUP(A49,repayments_data!A:J,9,0)</f>
        <v>Live</v>
      </c>
      <c r="Y49" s="13">
        <f>VLOOKUP(A49,repayments_data!A:J,10,0)</f>
        <v>0</v>
      </c>
      <c r="Z49" s="13" t="str">
        <f t="shared" si="0"/>
        <v>Good</v>
      </c>
    </row>
    <row r="50" spans="1:26" x14ac:dyDescent="0.25">
      <c r="A50" s="12">
        <v>746261</v>
      </c>
      <c r="B50" s="38">
        <v>43095.493125000001</v>
      </c>
      <c r="C50" s="13">
        <v>5083</v>
      </c>
      <c r="D50" s="39">
        <v>43095.498900462997</v>
      </c>
      <c r="E50" s="62" t="s">
        <v>1055</v>
      </c>
      <c r="F50" s="13" t="s">
        <v>19</v>
      </c>
      <c r="G50" s="40">
        <v>32908</v>
      </c>
      <c r="H50" s="63">
        <v>28.843835616438355</v>
      </c>
      <c r="I50" s="13" t="s">
        <v>62</v>
      </c>
      <c r="J50" s="13">
        <v>110094</v>
      </c>
      <c r="K50" s="12" t="s">
        <v>131</v>
      </c>
      <c r="L50" s="13" t="s">
        <v>27</v>
      </c>
      <c r="M50" s="41">
        <v>312</v>
      </c>
      <c r="N50" s="13" t="s">
        <v>22</v>
      </c>
      <c r="O50" s="13" t="s">
        <v>132</v>
      </c>
      <c r="P50" s="13" t="s">
        <v>23</v>
      </c>
      <c r="Q50" s="12">
        <v>2</v>
      </c>
      <c r="R50" s="12">
        <v>7</v>
      </c>
      <c r="S50" s="13">
        <v>37688</v>
      </c>
      <c r="T50" s="7">
        <v>23747</v>
      </c>
      <c r="U50" s="7">
        <v>18749</v>
      </c>
      <c r="V50" s="7">
        <v>10673</v>
      </c>
      <c r="W50" s="13">
        <f>VLOOKUP(A50,repayments_data!A:J,5,0)</f>
        <v>200000</v>
      </c>
      <c r="X50" s="13" t="str">
        <f>VLOOKUP(A50,repayments_data!A:J,9,0)</f>
        <v>Live</v>
      </c>
      <c r="Y50" s="13">
        <f>VLOOKUP(A50,repayments_data!A:J,10,0)</f>
        <v>0</v>
      </c>
      <c r="Z50" s="13" t="str">
        <f t="shared" si="0"/>
        <v>Good</v>
      </c>
    </row>
    <row r="51" spans="1:26" x14ac:dyDescent="0.25">
      <c r="A51" s="12">
        <v>742334</v>
      </c>
      <c r="B51" s="38">
        <v>43090.300081018497</v>
      </c>
      <c r="C51" s="13">
        <v>4830</v>
      </c>
      <c r="D51" s="39">
        <v>43090.3065740741</v>
      </c>
      <c r="E51" s="62" t="s">
        <v>1055</v>
      </c>
      <c r="F51" s="13" t="s">
        <v>19</v>
      </c>
      <c r="G51" s="40">
        <v>29550</v>
      </c>
      <c r="H51" s="63">
        <v>38.043835616438358</v>
      </c>
      <c r="I51" s="13" t="s">
        <v>20</v>
      </c>
      <c r="J51" s="13">
        <v>600077</v>
      </c>
      <c r="K51" s="12" t="s">
        <v>133</v>
      </c>
      <c r="L51" s="13" t="s">
        <v>21</v>
      </c>
      <c r="M51" s="41">
        <v>24</v>
      </c>
      <c r="N51" s="13" t="s">
        <v>22</v>
      </c>
      <c r="O51" s="13" t="s">
        <v>134</v>
      </c>
      <c r="P51" s="13" t="s">
        <v>23</v>
      </c>
      <c r="Q51" s="12">
        <v>11</v>
      </c>
      <c r="R51" s="12">
        <v>13</v>
      </c>
      <c r="S51" s="13">
        <v>37471</v>
      </c>
      <c r="T51" s="7">
        <v>9108</v>
      </c>
      <c r="U51" s="7">
        <v>5005</v>
      </c>
      <c r="V51" s="7">
        <v>9224</v>
      </c>
      <c r="W51" s="13">
        <f>VLOOKUP(A51,repayments_data!A:J,5,0)</f>
        <v>87811.21</v>
      </c>
      <c r="X51" s="13" t="str">
        <f>VLOOKUP(A51,repayments_data!A:J,9,0)</f>
        <v>Live</v>
      </c>
      <c r="Y51" s="13">
        <f>VLOOKUP(A51,repayments_data!A:J,10,0)</f>
        <v>0</v>
      </c>
      <c r="Z51" s="13" t="str">
        <f t="shared" si="0"/>
        <v>Good</v>
      </c>
    </row>
    <row r="52" spans="1:26" x14ac:dyDescent="0.25">
      <c r="A52" s="12">
        <v>739242</v>
      </c>
      <c r="B52" s="38">
        <v>43087.216828703698</v>
      </c>
      <c r="C52" s="13">
        <v>4642</v>
      </c>
      <c r="D52" s="39">
        <v>43087.2253472222</v>
      </c>
      <c r="E52" s="62" t="s">
        <v>1055</v>
      </c>
      <c r="F52" s="13" t="s">
        <v>19</v>
      </c>
      <c r="G52" s="40">
        <v>29722</v>
      </c>
      <c r="H52" s="63">
        <v>37.57260273972603</v>
      </c>
      <c r="I52" s="43" t="s">
        <v>49</v>
      </c>
      <c r="J52" s="46">
        <v>500027</v>
      </c>
      <c r="K52" s="47" t="s">
        <v>135</v>
      </c>
      <c r="L52" s="13" t="s">
        <v>21</v>
      </c>
      <c r="M52" s="41">
        <v>48</v>
      </c>
      <c r="N52" s="46" t="s">
        <v>22</v>
      </c>
      <c r="O52" s="46" t="s">
        <v>136</v>
      </c>
      <c r="P52" s="13" t="s">
        <v>29</v>
      </c>
      <c r="Q52" s="12">
        <v>7</v>
      </c>
      <c r="R52" s="12">
        <v>8</v>
      </c>
      <c r="S52" s="43">
        <v>42949</v>
      </c>
      <c r="T52" s="7">
        <v>8835</v>
      </c>
      <c r="U52" s="7">
        <v>3137</v>
      </c>
      <c r="V52" s="7">
        <v>2804</v>
      </c>
      <c r="W52" s="13">
        <f>VLOOKUP(A52,repayments_data!A:J,5,0)</f>
        <v>106628.63</v>
      </c>
      <c r="X52" s="13" t="str">
        <f>VLOOKUP(A52,repayments_data!A:J,9,0)</f>
        <v>Live</v>
      </c>
      <c r="Y52" s="13">
        <f>VLOOKUP(A52,repayments_data!A:J,10,0)</f>
        <v>0</v>
      </c>
      <c r="Z52" s="13" t="str">
        <f t="shared" si="0"/>
        <v>Good</v>
      </c>
    </row>
    <row r="53" spans="1:26" x14ac:dyDescent="0.25">
      <c r="A53" s="12">
        <v>734596</v>
      </c>
      <c r="B53" s="38">
        <v>43082.672939814802</v>
      </c>
      <c r="C53" s="13">
        <v>4394</v>
      </c>
      <c r="D53" s="39">
        <v>43082.676122685203</v>
      </c>
      <c r="E53" s="62" t="s">
        <v>1055</v>
      </c>
      <c r="F53" s="13" t="s">
        <v>19</v>
      </c>
      <c r="G53" s="40">
        <v>31169</v>
      </c>
      <c r="H53" s="63">
        <v>33.608219178082194</v>
      </c>
      <c r="I53" s="13" t="s">
        <v>71</v>
      </c>
      <c r="J53" s="13">
        <v>110065</v>
      </c>
      <c r="K53" s="12" t="s">
        <v>137</v>
      </c>
      <c r="L53" s="13" t="s">
        <v>69</v>
      </c>
      <c r="M53" s="41">
        <v>36</v>
      </c>
      <c r="N53" s="13" t="s">
        <v>22</v>
      </c>
      <c r="O53" s="13" t="s">
        <v>138</v>
      </c>
      <c r="P53" s="13" t="s">
        <v>33</v>
      </c>
      <c r="Q53" s="12">
        <v>8</v>
      </c>
      <c r="R53" s="12">
        <v>13</v>
      </c>
      <c r="S53" s="13">
        <v>80297</v>
      </c>
      <c r="T53" s="7">
        <v>32718</v>
      </c>
      <c r="U53" s="7">
        <v>14670</v>
      </c>
      <c r="V53" s="7">
        <v>4708</v>
      </c>
      <c r="W53" s="13">
        <f>VLOOKUP(A53,repayments_data!A:J,5,0)</f>
        <v>199759.34</v>
      </c>
      <c r="X53" s="13" t="str">
        <f>VLOOKUP(A53,repayments_data!A:J,9,0)</f>
        <v>Live</v>
      </c>
      <c r="Y53" s="13">
        <f>VLOOKUP(A53,repayments_data!A:J,10,0)</f>
        <v>0</v>
      </c>
      <c r="Z53" s="13" t="str">
        <f t="shared" si="0"/>
        <v>Good</v>
      </c>
    </row>
    <row r="54" spans="1:26" x14ac:dyDescent="0.25">
      <c r="A54" s="12">
        <v>733589</v>
      </c>
      <c r="B54" s="38">
        <v>43173.807847222197</v>
      </c>
      <c r="C54" s="13">
        <v>12574</v>
      </c>
      <c r="D54" s="39">
        <v>43174.698900463001</v>
      </c>
      <c r="E54" s="62" t="s">
        <v>1054</v>
      </c>
      <c r="F54" s="13" t="s">
        <v>19</v>
      </c>
      <c r="G54" s="40">
        <v>28533</v>
      </c>
      <c r="H54" s="63">
        <v>40.830136986301369</v>
      </c>
      <c r="I54" s="13" t="s">
        <v>30</v>
      </c>
      <c r="J54" s="13">
        <v>401501</v>
      </c>
      <c r="K54" s="12" t="s">
        <v>139</v>
      </c>
      <c r="L54" s="13" t="s">
        <v>21</v>
      </c>
      <c r="M54" s="41">
        <v>480</v>
      </c>
      <c r="N54" s="13" t="s">
        <v>22</v>
      </c>
      <c r="O54" s="13" t="s">
        <v>140</v>
      </c>
      <c r="P54" s="13" t="s">
        <v>29</v>
      </c>
      <c r="Q54" s="12">
        <v>1</v>
      </c>
      <c r="R54" s="12">
        <v>12</v>
      </c>
      <c r="S54" s="13">
        <v>54439</v>
      </c>
      <c r="T54" s="7">
        <v>40453</v>
      </c>
      <c r="U54" s="7">
        <v>31386</v>
      </c>
      <c r="V54" s="7">
        <v>18908</v>
      </c>
      <c r="W54" s="13">
        <f>VLOOKUP(A54,repayments_data!A:J,5,0)</f>
        <v>128284.84</v>
      </c>
      <c r="X54" s="13" t="str">
        <f>VLOOKUP(A54,repayments_data!A:J,9,0)</f>
        <v>Live</v>
      </c>
      <c r="Y54" s="13">
        <f>VLOOKUP(A54,repayments_data!A:J,10,0)</f>
        <v>0</v>
      </c>
      <c r="Z54" s="13" t="str">
        <f t="shared" si="0"/>
        <v>Good</v>
      </c>
    </row>
    <row r="55" spans="1:26" x14ac:dyDescent="0.25">
      <c r="A55" s="12">
        <v>731523</v>
      </c>
      <c r="B55" s="38">
        <v>43079.469386574099</v>
      </c>
      <c r="C55" s="13">
        <v>4227</v>
      </c>
      <c r="D55" s="39">
        <v>43079.476712962998</v>
      </c>
      <c r="E55" s="62" t="s">
        <v>1055</v>
      </c>
      <c r="F55" s="13" t="s">
        <v>19</v>
      </c>
      <c r="G55" s="40">
        <v>32197</v>
      </c>
      <c r="H55" s="63">
        <v>30.791780821917808</v>
      </c>
      <c r="I55" s="13" t="s">
        <v>49</v>
      </c>
      <c r="J55" s="13">
        <v>500081</v>
      </c>
      <c r="K55" s="12" t="s">
        <v>141</v>
      </c>
      <c r="L55" s="13" t="s">
        <v>21</v>
      </c>
      <c r="M55" s="41">
        <v>12</v>
      </c>
      <c r="N55" s="13" t="s">
        <v>22</v>
      </c>
      <c r="O55" s="13" t="s">
        <v>142</v>
      </c>
      <c r="P55" s="13" t="s">
        <v>29</v>
      </c>
      <c r="Q55" s="12">
        <v>1</v>
      </c>
      <c r="R55" s="12">
        <v>6</v>
      </c>
      <c r="S55" s="13">
        <v>35200</v>
      </c>
      <c r="T55" s="7">
        <v>17939</v>
      </c>
      <c r="U55" s="7">
        <v>7949</v>
      </c>
      <c r="V55" s="7">
        <v>7701</v>
      </c>
      <c r="W55" s="13">
        <f>VLOOKUP(A55,repayments_data!A:J,5,0)</f>
        <v>125348.91</v>
      </c>
      <c r="X55" s="13" t="str">
        <f>VLOOKUP(A55,repayments_data!A:J,9,0)</f>
        <v>Live</v>
      </c>
      <c r="Y55" s="13">
        <f>VLOOKUP(A55,repayments_data!A:J,10,0)</f>
        <v>0</v>
      </c>
      <c r="Z55" s="13" t="str">
        <f t="shared" si="0"/>
        <v>Good</v>
      </c>
    </row>
    <row r="56" spans="1:26" x14ac:dyDescent="0.25">
      <c r="A56" s="12">
        <v>730779</v>
      </c>
      <c r="B56" s="38">
        <v>43078.012881944502</v>
      </c>
      <c r="C56" s="13">
        <v>4446</v>
      </c>
      <c r="D56" s="39">
        <v>43083.518425925897</v>
      </c>
      <c r="E56" s="62" t="s">
        <v>1055</v>
      </c>
      <c r="F56" s="13" t="s">
        <v>19</v>
      </c>
      <c r="G56" s="40">
        <v>29518</v>
      </c>
      <c r="H56" s="63">
        <v>38.131506849315066</v>
      </c>
      <c r="I56" s="13" t="s">
        <v>34</v>
      </c>
      <c r="J56" s="13">
        <v>400605</v>
      </c>
      <c r="K56" s="12" t="s">
        <v>143</v>
      </c>
      <c r="L56" s="13" t="s">
        <v>69</v>
      </c>
      <c r="M56" s="41">
        <v>36</v>
      </c>
      <c r="N56" s="13" t="s">
        <v>22</v>
      </c>
      <c r="O56" s="13" t="s">
        <v>144</v>
      </c>
      <c r="P56" s="13" t="s">
        <v>29</v>
      </c>
      <c r="Q56" s="12">
        <v>6</v>
      </c>
      <c r="R56" s="12">
        <v>12</v>
      </c>
      <c r="S56" s="13">
        <v>60371</v>
      </c>
      <c r="T56" s="7">
        <v>40538</v>
      </c>
      <c r="U56" s="7">
        <v>36922</v>
      </c>
      <c r="V56" s="7">
        <v>16474</v>
      </c>
      <c r="W56" s="13">
        <f>VLOOKUP(A56,repayments_data!A:J,5,0)</f>
        <v>130034</v>
      </c>
      <c r="X56" s="13" t="str">
        <f>VLOOKUP(A56,repayments_data!A:J,9,0)</f>
        <v>Live</v>
      </c>
      <c r="Y56" s="13">
        <f>VLOOKUP(A56,repayments_data!A:J,10,0)</f>
        <v>0</v>
      </c>
      <c r="Z56" s="13" t="str">
        <f t="shared" si="0"/>
        <v>Good</v>
      </c>
    </row>
    <row r="57" spans="1:26" x14ac:dyDescent="0.25">
      <c r="A57" s="12">
        <v>729002</v>
      </c>
      <c r="B57" s="38">
        <v>43075.965474536999</v>
      </c>
      <c r="C57" s="13">
        <v>4120</v>
      </c>
      <c r="D57" s="39">
        <v>43076.835555555597</v>
      </c>
      <c r="E57" s="62" t="s">
        <v>1055</v>
      </c>
      <c r="F57" s="13" t="s">
        <v>19</v>
      </c>
      <c r="G57" s="40">
        <v>31012</v>
      </c>
      <c r="H57" s="63">
        <v>34.038356164383565</v>
      </c>
      <c r="I57" s="13" t="s">
        <v>20</v>
      </c>
      <c r="J57" s="13">
        <v>600117</v>
      </c>
      <c r="K57" s="12" t="s">
        <v>145</v>
      </c>
      <c r="L57" s="13" t="s">
        <v>21</v>
      </c>
      <c r="M57" s="41">
        <v>18</v>
      </c>
      <c r="N57" s="13" t="s">
        <v>22</v>
      </c>
      <c r="O57" s="13" t="s">
        <v>146</v>
      </c>
      <c r="P57" s="13" t="s">
        <v>29</v>
      </c>
      <c r="Q57" s="12">
        <v>3</v>
      </c>
      <c r="R57" s="12">
        <v>9</v>
      </c>
      <c r="S57" s="13">
        <v>50222</v>
      </c>
      <c r="T57" s="7">
        <v>17393</v>
      </c>
      <c r="U57" s="7">
        <v>10828</v>
      </c>
      <c r="V57" s="7">
        <v>6224</v>
      </c>
      <c r="W57" s="13">
        <f>VLOOKUP(A57,repayments_data!A:J,5,0)</f>
        <v>89162</v>
      </c>
      <c r="X57" s="13" t="str">
        <f>VLOOKUP(A57,repayments_data!A:J,9,0)</f>
        <v>Live</v>
      </c>
      <c r="Y57" s="13">
        <f>VLOOKUP(A57,repayments_data!A:J,10,0)</f>
        <v>0</v>
      </c>
      <c r="Z57" s="13" t="str">
        <f t="shared" si="0"/>
        <v>Good</v>
      </c>
    </row>
    <row r="58" spans="1:26" x14ac:dyDescent="0.25">
      <c r="A58" s="12">
        <v>728600</v>
      </c>
      <c r="B58" s="38">
        <v>43078.644699074102</v>
      </c>
      <c r="C58" s="13">
        <v>4266</v>
      </c>
      <c r="D58" s="39">
        <v>43080.471296296302</v>
      </c>
      <c r="E58" s="62" t="s">
        <v>1055</v>
      </c>
      <c r="F58" s="13" t="s">
        <v>19</v>
      </c>
      <c r="G58" s="40">
        <v>27988</v>
      </c>
      <c r="H58" s="63">
        <v>42.323287671232876</v>
      </c>
      <c r="I58" s="13" t="s">
        <v>30</v>
      </c>
      <c r="J58" s="13">
        <v>400604</v>
      </c>
      <c r="K58" s="12" t="s">
        <v>147</v>
      </c>
      <c r="L58" s="13" t="s">
        <v>21</v>
      </c>
      <c r="M58" s="41">
        <v>12</v>
      </c>
      <c r="N58" s="13" t="s">
        <v>22</v>
      </c>
      <c r="O58" s="13" t="s">
        <v>148</v>
      </c>
      <c r="P58" s="13" t="s">
        <v>29</v>
      </c>
      <c r="Q58" s="12">
        <v>1</v>
      </c>
      <c r="R58" s="12">
        <v>23</v>
      </c>
      <c r="S58" s="13">
        <v>65123</v>
      </c>
      <c r="T58" s="7">
        <v>50420</v>
      </c>
      <c r="U58" s="7">
        <v>33157</v>
      </c>
      <c r="V58" s="7">
        <v>19442</v>
      </c>
      <c r="W58" s="13">
        <f>VLOOKUP(A58,repayments_data!A:J,5,0)</f>
        <v>54711.02</v>
      </c>
      <c r="X58" s="13" t="str">
        <f>VLOOKUP(A58,repayments_data!A:J,9,0)</f>
        <v>Live</v>
      </c>
      <c r="Y58" s="13">
        <f>VLOOKUP(A58,repayments_data!A:J,10,0)</f>
        <v>0</v>
      </c>
      <c r="Z58" s="13" t="str">
        <f t="shared" si="0"/>
        <v>Good</v>
      </c>
    </row>
    <row r="59" spans="1:26" x14ac:dyDescent="0.25">
      <c r="A59" s="12">
        <v>727213</v>
      </c>
      <c r="B59" s="38">
        <v>43073.590706018498</v>
      </c>
      <c r="C59" s="13">
        <v>3933</v>
      </c>
      <c r="D59" s="39">
        <v>43073.599259259303</v>
      </c>
      <c r="E59" s="62" t="s">
        <v>1055</v>
      </c>
      <c r="F59" s="13" t="s">
        <v>19</v>
      </c>
      <c r="G59" s="40">
        <v>31299</v>
      </c>
      <c r="H59" s="63">
        <v>33.252054794520546</v>
      </c>
      <c r="I59" s="13" t="s">
        <v>24</v>
      </c>
      <c r="J59" s="13">
        <v>411043</v>
      </c>
      <c r="K59" s="12" t="s">
        <v>149</v>
      </c>
      <c r="L59" s="13" t="s">
        <v>27</v>
      </c>
      <c r="M59" s="41">
        <v>96</v>
      </c>
      <c r="N59" s="13" t="s">
        <v>22</v>
      </c>
      <c r="O59" s="13" t="s">
        <v>150</v>
      </c>
      <c r="P59" s="13" t="s">
        <v>29</v>
      </c>
      <c r="Q59" s="12">
        <v>9</v>
      </c>
      <c r="R59" s="12">
        <v>13</v>
      </c>
      <c r="S59" s="13">
        <v>38917</v>
      </c>
      <c r="T59" s="7">
        <v>10545</v>
      </c>
      <c r="U59" s="7">
        <v>7662</v>
      </c>
      <c r="V59" s="7">
        <v>1565</v>
      </c>
      <c r="W59" s="13">
        <f>VLOOKUP(A59,repayments_data!A:J,5,0)</f>
        <v>191014.58</v>
      </c>
      <c r="X59" s="13" t="str">
        <f>VLOOKUP(A59,repayments_data!A:J,9,0)</f>
        <v>Live</v>
      </c>
      <c r="Y59" s="13">
        <f>VLOOKUP(A59,repayments_data!A:J,10,0)</f>
        <v>0</v>
      </c>
      <c r="Z59" s="13" t="str">
        <f t="shared" si="0"/>
        <v>Good</v>
      </c>
    </row>
    <row r="60" spans="1:26" x14ac:dyDescent="0.25">
      <c r="A60" s="12">
        <v>726683</v>
      </c>
      <c r="B60" s="38">
        <v>43072.481076388904</v>
      </c>
      <c r="C60" s="13">
        <v>3888</v>
      </c>
      <c r="D60" s="39">
        <v>43072.4866666667</v>
      </c>
      <c r="E60" s="62" t="s">
        <v>1055</v>
      </c>
      <c r="F60" s="13" t="s">
        <v>19</v>
      </c>
      <c r="G60" s="40">
        <v>32813</v>
      </c>
      <c r="H60" s="63">
        <v>29.104109589041094</v>
      </c>
      <c r="I60" s="13" t="s">
        <v>49</v>
      </c>
      <c r="J60" s="43">
        <v>500055</v>
      </c>
      <c r="K60" s="44" t="s">
        <v>151</v>
      </c>
      <c r="L60" s="13" t="s">
        <v>27</v>
      </c>
      <c r="M60" s="41">
        <v>324</v>
      </c>
      <c r="N60" s="43" t="s">
        <v>22</v>
      </c>
      <c r="O60" s="43" t="s">
        <v>152</v>
      </c>
      <c r="P60" s="13" t="s">
        <v>29</v>
      </c>
      <c r="Q60" s="12">
        <v>5</v>
      </c>
      <c r="R60" s="12">
        <v>5</v>
      </c>
      <c r="S60" s="13">
        <v>33212</v>
      </c>
      <c r="T60" s="7">
        <v>11934</v>
      </c>
      <c r="U60" s="7">
        <v>4036</v>
      </c>
      <c r="V60" s="7">
        <v>6001</v>
      </c>
      <c r="W60" s="13">
        <f>VLOOKUP(A60,repayments_data!A:J,5,0)</f>
        <v>50000</v>
      </c>
      <c r="X60" s="13" t="str">
        <f>VLOOKUP(A60,repayments_data!A:J,9,0)</f>
        <v>Live</v>
      </c>
      <c r="Y60" s="13">
        <f>VLOOKUP(A60,repayments_data!A:J,10,0)</f>
        <v>0</v>
      </c>
      <c r="Z60" s="13" t="str">
        <f t="shared" si="0"/>
        <v>Good</v>
      </c>
    </row>
    <row r="61" spans="1:26" x14ac:dyDescent="0.25">
      <c r="A61" s="12">
        <v>723601</v>
      </c>
      <c r="B61" s="38">
        <v>43067.597766203697</v>
      </c>
      <c r="C61" s="13">
        <v>3656</v>
      </c>
      <c r="D61" s="39">
        <v>43067.6105902778</v>
      </c>
      <c r="E61" s="62" t="s">
        <v>1055</v>
      </c>
      <c r="F61" s="13" t="s">
        <v>19</v>
      </c>
      <c r="G61" s="40">
        <v>33055</v>
      </c>
      <c r="H61" s="63">
        <v>28.44109589041096</v>
      </c>
      <c r="I61" s="13" t="s">
        <v>62</v>
      </c>
      <c r="J61" s="13">
        <v>110086</v>
      </c>
      <c r="K61" s="12" t="s">
        <v>153</v>
      </c>
      <c r="L61" s="13" t="s">
        <v>21</v>
      </c>
      <c r="M61" s="41">
        <v>120</v>
      </c>
      <c r="N61" s="13" t="s">
        <v>22</v>
      </c>
      <c r="O61" s="13" t="s">
        <v>154</v>
      </c>
      <c r="P61" s="13" t="s">
        <v>29</v>
      </c>
      <c r="Q61" s="12">
        <v>1</v>
      </c>
      <c r="R61" s="12">
        <v>5</v>
      </c>
      <c r="S61" s="46">
        <v>51355</v>
      </c>
      <c r="T61" s="7">
        <v>14711</v>
      </c>
      <c r="U61" s="7">
        <v>12322</v>
      </c>
      <c r="V61" s="7">
        <v>4713</v>
      </c>
      <c r="W61" s="13">
        <f>VLOOKUP(A61,repayments_data!A:J,5,0)</f>
        <v>108824</v>
      </c>
      <c r="X61" s="13" t="str">
        <f>VLOOKUP(A61,repayments_data!A:J,9,0)</f>
        <v>Live</v>
      </c>
      <c r="Y61" s="13">
        <f>VLOOKUP(A61,repayments_data!A:J,10,0)</f>
        <v>56</v>
      </c>
      <c r="Z61" s="13" t="str">
        <f t="shared" si="0"/>
        <v>Bad</v>
      </c>
    </row>
    <row r="62" spans="1:26" x14ac:dyDescent="0.25">
      <c r="A62" s="12">
        <v>723459</v>
      </c>
      <c r="B62" s="38">
        <v>43067.498761574097</v>
      </c>
      <c r="C62" s="13">
        <v>3642</v>
      </c>
      <c r="D62" s="39">
        <v>43067.505810185197</v>
      </c>
      <c r="E62" s="62" t="s">
        <v>1055</v>
      </c>
      <c r="F62" s="13" t="s">
        <v>19</v>
      </c>
      <c r="G62" s="40">
        <v>31568</v>
      </c>
      <c r="H62" s="63">
        <v>32.515068493150686</v>
      </c>
      <c r="I62" s="46" t="s">
        <v>78</v>
      </c>
      <c r="J62" s="46">
        <v>122002</v>
      </c>
      <c r="K62" s="47" t="s">
        <v>155</v>
      </c>
      <c r="L62" s="13" t="s">
        <v>69</v>
      </c>
      <c r="M62" s="41">
        <v>8</v>
      </c>
      <c r="N62" s="13" t="s">
        <v>22</v>
      </c>
      <c r="O62" s="13" t="s">
        <v>156</v>
      </c>
      <c r="P62" s="13" t="s">
        <v>33</v>
      </c>
      <c r="Q62" s="12">
        <v>0</v>
      </c>
      <c r="R62" s="12">
        <v>8</v>
      </c>
      <c r="S62" s="13">
        <v>119212</v>
      </c>
      <c r="T62" s="7">
        <v>120172</v>
      </c>
      <c r="U62" s="7">
        <v>92859</v>
      </c>
      <c r="V62" s="7">
        <v>68283</v>
      </c>
      <c r="W62" s="13">
        <f>VLOOKUP(A62,repayments_data!A:J,5,0)</f>
        <v>253831.64</v>
      </c>
      <c r="X62" s="13" t="str">
        <f>VLOOKUP(A62,repayments_data!A:J,9,0)</f>
        <v>Live</v>
      </c>
      <c r="Y62" s="13">
        <f>VLOOKUP(A62,repayments_data!A:J,10,0)</f>
        <v>0</v>
      </c>
      <c r="Z62" s="13" t="str">
        <f t="shared" si="0"/>
        <v>Good</v>
      </c>
    </row>
    <row r="63" spans="1:26" x14ac:dyDescent="0.25">
      <c r="A63" s="12">
        <v>722998</v>
      </c>
      <c r="B63" s="38">
        <v>43067.473518518498</v>
      </c>
      <c r="C63" s="13">
        <v>3637</v>
      </c>
      <c r="D63" s="39">
        <v>43067.479328703703</v>
      </c>
      <c r="E63" s="62" t="s">
        <v>1055</v>
      </c>
      <c r="F63" s="13" t="s">
        <v>19</v>
      </c>
      <c r="G63" s="40">
        <v>26372</v>
      </c>
      <c r="H63" s="63">
        <v>46.750684931506846</v>
      </c>
      <c r="I63" s="13" t="s">
        <v>34</v>
      </c>
      <c r="J63" s="13">
        <v>400026</v>
      </c>
      <c r="K63" s="12" t="s">
        <v>157</v>
      </c>
      <c r="L63" s="13" t="s">
        <v>27</v>
      </c>
      <c r="M63" s="41">
        <v>540</v>
      </c>
      <c r="N63" s="13" t="s">
        <v>22</v>
      </c>
      <c r="O63" s="13" t="s">
        <v>158</v>
      </c>
      <c r="P63" s="13" t="s">
        <v>29</v>
      </c>
      <c r="Q63" s="12">
        <v>5</v>
      </c>
      <c r="R63" s="12">
        <v>25</v>
      </c>
      <c r="S63" s="13">
        <v>89493</v>
      </c>
      <c r="T63" s="7">
        <v>122094</v>
      </c>
      <c r="U63" s="7">
        <v>115212</v>
      </c>
      <c r="V63" s="7">
        <v>107433</v>
      </c>
      <c r="W63" s="13">
        <f>VLOOKUP(A63,repayments_data!A:J,5,0)</f>
        <v>299977</v>
      </c>
      <c r="X63" s="13" t="str">
        <f>VLOOKUP(A63,repayments_data!A:J,9,0)</f>
        <v>Live</v>
      </c>
      <c r="Y63" s="13">
        <f>VLOOKUP(A63,repayments_data!A:J,10,0)</f>
        <v>0</v>
      </c>
      <c r="Z63" s="13" t="str">
        <f t="shared" si="0"/>
        <v>Good</v>
      </c>
    </row>
    <row r="64" spans="1:26" x14ac:dyDescent="0.25">
      <c r="A64" s="12">
        <v>722850</v>
      </c>
      <c r="B64" s="38">
        <v>43066.613773148201</v>
      </c>
      <c r="C64" s="13">
        <v>3604</v>
      </c>
      <c r="D64" s="39">
        <v>43066.676736111098</v>
      </c>
      <c r="E64" s="62" t="s">
        <v>1055</v>
      </c>
      <c r="F64" s="13" t="s">
        <v>19</v>
      </c>
      <c r="G64" s="40">
        <v>29872</v>
      </c>
      <c r="H64" s="63">
        <v>37.161643835616438</v>
      </c>
      <c r="I64" s="13" t="s">
        <v>34</v>
      </c>
      <c r="J64" s="13">
        <v>400058</v>
      </c>
      <c r="K64" s="12" t="s">
        <v>159</v>
      </c>
      <c r="L64" s="13" t="s">
        <v>27</v>
      </c>
      <c r="M64" s="41">
        <v>144</v>
      </c>
      <c r="N64" s="13" t="s">
        <v>22</v>
      </c>
      <c r="O64" s="13" t="s">
        <v>160</v>
      </c>
      <c r="P64" s="13" t="s">
        <v>29</v>
      </c>
      <c r="Q64" s="12">
        <v>3</v>
      </c>
      <c r="R64" s="12">
        <v>9</v>
      </c>
      <c r="S64" s="13">
        <v>76446</v>
      </c>
      <c r="T64" s="7">
        <v>36660</v>
      </c>
      <c r="U64" s="7">
        <v>28819</v>
      </c>
      <c r="V64" s="7">
        <v>12412</v>
      </c>
      <c r="W64" s="13">
        <f>VLOOKUP(A64,repayments_data!A:J,5,0)</f>
        <v>124808.72</v>
      </c>
      <c r="X64" s="13" t="str">
        <f>VLOOKUP(A64,repayments_data!A:J,9,0)</f>
        <v>Live</v>
      </c>
      <c r="Y64" s="13">
        <f>VLOOKUP(A64,repayments_data!A:J,10,0)</f>
        <v>0</v>
      </c>
      <c r="Z64" s="13" t="str">
        <f t="shared" si="0"/>
        <v>Good</v>
      </c>
    </row>
    <row r="65" spans="1:26" x14ac:dyDescent="0.25">
      <c r="A65" s="12">
        <v>722836</v>
      </c>
      <c r="B65" s="38">
        <v>43066.606828703698</v>
      </c>
      <c r="C65" s="13">
        <v>3596</v>
      </c>
      <c r="D65" s="39">
        <v>43077.610810185186</v>
      </c>
      <c r="E65" s="62" t="s">
        <v>1055</v>
      </c>
      <c r="F65" s="13" t="s">
        <v>19</v>
      </c>
      <c r="G65" s="40">
        <v>27583</v>
      </c>
      <c r="H65" s="63">
        <v>43.43287671232877</v>
      </c>
      <c r="I65" s="13" t="s">
        <v>24</v>
      </c>
      <c r="J65" s="13">
        <v>411027</v>
      </c>
      <c r="K65" s="12" t="s">
        <v>161</v>
      </c>
      <c r="L65" s="13" t="s">
        <v>41</v>
      </c>
      <c r="M65" s="41">
        <v>84</v>
      </c>
      <c r="N65" s="13" t="s">
        <v>22</v>
      </c>
      <c r="O65" s="13" t="s">
        <v>162</v>
      </c>
      <c r="P65" s="13" t="s">
        <v>29</v>
      </c>
      <c r="Q65" s="12">
        <v>6</v>
      </c>
      <c r="R65" s="12">
        <v>17</v>
      </c>
      <c r="S65" s="13">
        <v>73130</v>
      </c>
      <c r="T65" s="7">
        <v>81697</v>
      </c>
      <c r="U65" s="7">
        <v>43452</v>
      </c>
      <c r="V65" s="7">
        <v>11605</v>
      </c>
      <c r="W65" s="13">
        <f>VLOOKUP(A65,repayments_data!A:J,5,0)</f>
        <v>109660.7</v>
      </c>
      <c r="X65" s="13" t="str">
        <f>VLOOKUP(A65,repayments_data!A:J,9,0)</f>
        <v>Live</v>
      </c>
      <c r="Y65" s="13">
        <f>VLOOKUP(A65,repayments_data!A:J,10,0)</f>
        <v>0</v>
      </c>
      <c r="Z65" s="13" t="str">
        <f t="shared" si="0"/>
        <v>Good</v>
      </c>
    </row>
    <row r="66" spans="1:26" x14ac:dyDescent="0.25">
      <c r="A66" s="12">
        <v>721409</v>
      </c>
      <c r="B66" s="38">
        <v>43055</v>
      </c>
      <c r="C66" s="13">
        <v>5462</v>
      </c>
      <c r="D66" s="39">
        <v>43055</v>
      </c>
      <c r="E66" s="62" t="s">
        <v>1055</v>
      </c>
      <c r="F66" s="13" t="s">
        <v>19</v>
      </c>
      <c r="G66" s="40">
        <v>31288</v>
      </c>
      <c r="H66" s="63">
        <v>33.282191780821918</v>
      </c>
      <c r="I66" s="13" t="s">
        <v>25</v>
      </c>
      <c r="J66" s="14">
        <v>560060</v>
      </c>
      <c r="K66" s="42" t="s">
        <v>163</v>
      </c>
      <c r="L66" s="13" t="s">
        <v>27</v>
      </c>
      <c r="M66" s="41">
        <v>12</v>
      </c>
      <c r="N66" s="13" t="s">
        <v>22</v>
      </c>
      <c r="O66" s="13" t="s">
        <v>164</v>
      </c>
      <c r="P66" s="13" t="s">
        <v>29</v>
      </c>
      <c r="Q66" s="12">
        <v>2</v>
      </c>
      <c r="R66" s="12">
        <v>6</v>
      </c>
      <c r="S66" s="13">
        <v>35903</v>
      </c>
      <c r="T66" s="7">
        <v>21556.71</v>
      </c>
      <c r="U66" s="7">
        <v>17444.05</v>
      </c>
      <c r="V66" s="7">
        <v>6100.42</v>
      </c>
      <c r="W66" s="13">
        <f>VLOOKUP(A66,repayments_data!A:J,5,0)</f>
        <v>109605</v>
      </c>
      <c r="X66" s="13" t="str">
        <f>VLOOKUP(A66,repayments_data!A:J,9,0)</f>
        <v>Live</v>
      </c>
      <c r="Y66" s="13">
        <f>VLOOKUP(A66,repayments_data!A:J,10,0)</f>
        <v>177</v>
      </c>
      <c r="Z66" s="13" t="str">
        <f t="shared" si="0"/>
        <v>Bad</v>
      </c>
    </row>
    <row r="67" spans="1:26" x14ac:dyDescent="0.25">
      <c r="A67" s="12">
        <v>719861</v>
      </c>
      <c r="B67" s="38">
        <v>43062.425104166701</v>
      </c>
      <c r="C67" s="13">
        <v>3472</v>
      </c>
      <c r="D67" s="39">
        <v>43063.802743055603</v>
      </c>
      <c r="E67" s="62" t="s">
        <v>1055</v>
      </c>
      <c r="F67" s="13" t="s">
        <v>19</v>
      </c>
      <c r="G67" s="40">
        <v>30836</v>
      </c>
      <c r="H67" s="63">
        <v>34.520547945205479</v>
      </c>
      <c r="I67" s="13" t="s">
        <v>34</v>
      </c>
      <c r="J67" s="13">
        <v>400064</v>
      </c>
      <c r="K67" s="12" t="s">
        <v>165</v>
      </c>
      <c r="L67" s="13" t="s">
        <v>21</v>
      </c>
      <c r="M67" s="41">
        <v>60</v>
      </c>
      <c r="N67" s="13" t="s">
        <v>22</v>
      </c>
      <c r="O67" s="13" t="s">
        <v>166</v>
      </c>
      <c r="P67" s="13" t="s">
        <v>33</v>
      </c>
      <c r="Q67" s="12">
        <v>1</v>
      </c>
      <c r="R67" s="12">
        <v>12</v>
      </c>
      <c r="S67" s="13">
        <v>48000</v>
      </c>
      <c r="T67" s="7">
        <v>43115</v>
      </c>
      <c r="U67" s="7">
        <v>34875</v>
      </c>
      <c r="V67" s="7">
        <v>24186</v>
      </c>
      <c r="W67" s="13">
        <f>VLOOKUP(A67,repayments_data!A:J,5,0)</f>
        <v>164794</v>
      </c>
      <c r="X67" s="13" t="str">
        <f>VLOOKUP(A67,repayments_data!A:J,9,0)</f>
        <v>Live</v>
      </c>
      <c r="Y67" s="13">
        <f>VLOOKUP(A67,repayments_data!A:J,10,0)</f>
        <v>0</v>
      </c>
      <c r="Z67" s="13" t="str">
        <f t="shared" ref="Z67:Z130" si="1">IF(Y67&gt;30,"Bad","Good")</f>
        <v>Good</v>
      </c>
    </row>
    <row r="68" spans="1:26" x14ac:dyDescent="0.25">
      <c r="A68" s="12">
        <v>711132</v>
      </c>
      <c r="B68" s="38">
        <v>43054.532164351898</v>
      </c>
      <c r="C68" s="13">
        <v>2776</v>
      </c>
      <c r="D68" s="39">
        <v>43069.535509259258</v>
      </c>
      <c r="E68" s="62" t="s">
        <v>1055</v>
      </c>
      <c r="F68" s="13" t="s">
        <v>19</v>
      </c>
      <c r="G68" s="40">
        <v>31873</v>
      </c>
      <c r="H68" s="63">
        <v>31.67945205479452</v>
      </c>
      <c r="I68" s="13" t="s">
        <v>49</v>
      </c>
      <c r="J68" s="13">
        <v>500049</v>
      </c>
      <c r="K68" s="12" t="s">
        <v>167</v>
      </c>
      <c r="L68" s="13" t="s">
        <v>21</v>
      </c>
      <c r="M68" s="41">
        <v>120</v>
      </c>
      <c r="N68" s="13" t="s">
        <v>22</v>
      </c>
      <c r="O68" s="13" t="s">
        <v>168</v>
      </c>
      <c r="P68" s="13" t="s">
        <v>29</v>
      </c>
      <c r="Q68" s="12">
        <v>0</v>
      </c>
      <c r="R68" s="12">
        <v>5</v>
      </c>
      <c r="S68" s="43">
        <v>61441</v>
      </c>
      <c r="T68" s="7">
        <v>20959</v>
      </c>
      <c r="U68" s="7">
        <v>18129</v>
      </c>
      <c r="V68" s="7">
        <v>3770</v>
      </c>
      <c r="W68" s="13">
        <f>VLOOKUP(A68,repayments_data!A:J,5,0)</f>
        <v>150000</v>
      </c>
      <c r="X68" s="13" t="str">
        <f>VLOOKUP(A68,repayments_data!A:J,9,0)</f>
        <v>Live</v>
      </c>
      <c r="Y68" s="13">
        <f>VLOOKUP(A68,repayments_data!A:J,10,0)</f>
        <v>0</v>
      </c>
      <c r="Z68" s="13" t="str">
        <f t="shared" si="1"/>
        <v>Good</v>
      </c>
    </row>
    <row r="69" spans="1:26" x14ac:dyDescent="0.25">
      <c r="A69" s="12">
        <v>710951</v>
      </c>
      <c r="B69" s="38">
        <v>43054.167199074102</v>
      </c>
      <c r="C69" s="13">
        <v>2743</v>
      </c>
      <c r="D69" s="39">
        <v>43054.175671296303</v>
      </c>
      <c r="E69" s="62" t="s">
        <v>1055</v>
      </c>
      <c r="F69" s="13" t="s">
        <v>19</v>
      </c>
      <c r="G69" s="40">
        <v>33561</v>
      </c>
      <c r="H69" s="63">
        <v>27.054794520547944</v>
      </c>
      <c r="I69" s="43" t="s">
        <v>25</v>
      </c>
      <c r="J69" s="43">
        <v>560008</v>
      </c>
      <c r="K69" s="44" t="s">
        <v>169</v>
      </c>
      <c r="L69" s="13" t="s">
        <v>69</v>
      </c>
      <c r="M69" s="41">
        <v>12</v>
      </c>
      <c r="N69" s="13" t="s">
        <v>22</v>
      </c>
      <c r="O69" s="13" t="s">
        <v>170</v>
      </c>
      <c r="P69" s="13" t="s">
        <v>29</v>
      </c>
      <c r="Q69" s="12">
        <v>1</v>
      </c>
      <c r="R69" s="12">
        <v>4</v>
      </c>
      <c r="S69" s="13">
        <v>51756</v>
      </c>
      <c r="T69" s="7">
        <v>23362</v>
      </c>
      <c r="U69" s="7">
        <v>30397</v>
      </c>
      <c r="V69" s="7">
        <v>15166</v>
      </c>
      <c r="W69" s="13">
        <f>VLOOKUP(A69,repayments_data!A:J,5,0)</f>
        <v>200000</v>
      </c>
      <c r="X69" s="13" t="str">
        <f>VLOOKUP(A69,repayments_data!A:J,9,0)</f>
        <v>Live</v>
      </c>
      <c r="Y69" s="13">
        <f>VLOOKUP(A69,repayments_data!A:J,10,0)</f>
        <v>0</v>
      </c>
      <c r="Z69" s="13" t="str">
        <f t="shared" si="1"/>
        <v>Good</v>
      </c>
    </row>
    <row r="70" spans="1:26" x14ac:dyDescent="0.25">
      <c r="A70" s="12">
        <v>709823</v>
      </c>
      <c r="B70" s="38">
        <v>43052.790879629603</v>
      </c>
      <c r="C70" s="13">
        <v>2786</v>
      </c>
      <c r="D70" s="39">
        <v>43054.574942129599</v>
      </c>
      <c r="E70" s="62" t="s">
        <v>1055</v>
      </c>
      <c r="F70" s="13" t="s">
        <v>19</v>
      </c>
      <c r="G70" s="40">
        <v>31963</v>
      </c>
      <c r="H70" s="63">
        <v>31.432876712328767</v>
      </c>
      <c r="I70" s="43" t="s">
        <v>49</v>
      </c>
      <c r="J70" s="43">
        <v>500084</v>
      </c>
      <c r="K70" s="44" t="s">
        <v>171</v>
      </c>
      <c r="L70" s="13" t="s">
        <v>21</v>
      </c>
      <c r="M70" s="41">
        <v>4</v>
      </c>
      <c r="N70" s="43" t="s">
        <v>22</v>
      </c>
      <c r="O70" s="43" t="s">
        <v>172</v>
      </c>
      <c r="P70" s="13" t="s">
        <v>29</v>
      </c>
      <c r="Q70" s="12">
        <v>0</v>
      </c>
      <c r="R70" s="12">
        <v>6</v>
      </c>
      <c r="S70" s="43">
        <v>53586</v>
      </c>
      <c r="T70" s="7">
        <v>22928</v>
      </c>
      <c r="U70" s="7">
        <v>15358</v>
      </c>
      <c r="V70" s="7">
        <v>6238</v>
      </c>
      <c r="W70" s="13">
        <f>VLOOKUP(A70,repayments_data!A:J,5,0)</f>
        <v>237657</v>
      </c>
      <c r="X70" s="13" t="str">
        <f>VLOOKUP(A70,repayments_data!A:J,9,0)</f>
        <v>Live</v>
      </c>
      <c r="Y70" s="13">
        <f>VLOOKUP(A70,repayments_data!A:J,10,0)</f>
        <v>0</v>
      </c>
      <c r="Z70" s="13" t="str">
        <f t="shared" si="1"/>
        <v>Good</v>
      </c>
    </row>
    <row r="71" spans="1:26" x14ac:dyDescent="0.25">
      <c r="A71" s="12">
        <v>705195</v>
      </c>
      <c r="B71" s="38">
        <v>43049.512673611098</v>
      </c>
      <c r="C71" s="13">
        <v>2377</v>
      </c>
      <c r="D71" s="39">
        <v>43049.539837962999</v>
      </c>
      <c r="E71" s="62" t="s">
        <v>1055</v>
      </c>
      <c r="F71" s="13" t="s">
        <v>19</v>
      </c>
      <c r="G71" s="40">
        <v>30519</v>
      </c>
      <c r="H71" s="63">
        <v>35.389041095890413</v>
      </c>
      <c r="I71" s="13" t="s">
        <v>49</v>
      </c>
      <c r="J71" s="13">
        <v>500032</v>
      </c>
      <c r="K71" s="12" t="s">
        <v>173</v>
      </c>
      <c r="L71" s="13" t="s">
        <v>21</v>
      </c>
      <c r="M71" s="41">
        <v>24</v>
      </c>
      <c r="N71" s="13" t="s">
        <v>22</v>
      </c>
      <c r="O71" s="13" t="s">
        <v>146</v>
      </c>
      <c r="P71" s="13" t="s">
        <v>29</v>
      </c>
      <c r="Q71" s="12">
        <v>3</v>
      </c>
      <c r="R71" s="12">
        <v>7</v>
      </c>
      <c r="S71" s="13">
        <v>54906</v>
      </c>
      <c r="T71" s="7">
        <v>42223</v>
      </c>
      <c r="U71" s="7">
        <v>37794</v>
      </c>
      <c r="V71" s="7">
        <v>22195</v>
      </c>
      <c r="W71" s="13">
        <f>VLOOKUP(A71,repayments_data!A:J,5,0)</f>
        <v>44845</v>
      </c>
      <c r="X71" s="13" t="str">
        <f>VLOOKUP(A71,repayments_data!A:J,9,0)</f>
        <v>Live</v>
      </c>
      <c r="Y71" s="13">
        <f>VLOOKUP(A71,repayments_data!A:J,10,0)</f>
        <v>0</v>
      </c>
      <c r="Z71" s="13" t="str">
        <f t="shared" si="1"/>
        <v>Good</v>
      </c>
    </row>
    <row r="72" spans="1:26" x14ac:dyDescent="0.25">
      <c r="A72" s="12">
        <v>704791</v>
      </c>
      <c r="B72" s="38">
        <v>43048.773263888899</v>
      </c>
      <c r="C72" s="13">
        <v>3324</v>
      </c>
      <c r="D72" s="39">
        <v>43061.388842592598</v>
      </c>
      <c r="E72" s="62" t="s">
        <v>1055</v>
      </c>
      <c r="F72" s="13" t="s">
        <v>19</v>
      </c>
      <c r="G72" s="40">
        <v>30838</v>
      </c>
      <c r="H72" s="63">
        <v>34.515068493150686</v>
      </c>
      <c r="I72" s="46" t="s">
        <v>49</v>
      </c>
      <c r="J72" s="46">
        <v>500061</v>
      </c>
      <c r="K72" s="47" t="s">
        <v>174</v>
      </c>
      <c r="L72" s="13" t="s">
        <v>21</v>
      </c>
      <c r="M72" s="41">
        <v>12</v>
      </c>
      <c r="N72" s="46" t="s">
        <v>22</v>
      </c>
      <c r="O72" s="46" t="s">
        <v>175</v>
      </c>
      <c r="P72" s="13" t="s">
        <v>29</v>
      </c>
      <c r="Q72" s="12">
        <v>1</v>
      </c>
      <c r="R72" s="12">
        <v>9</v>
      </c>
      <c r="S72" s="13">
        <v>45136</v>
      </c>
      <c r="T72" s="7">
        <v>14455</v>
      </c>
      <c r="U72" s="7">
        <v>6334</v>
      </c>
      <c r="V72" s="7">
        <v>1591</v>
      </c>
      <c r="W72" s="13">
        <f>VLOOKUP(A72,repayments_data!A:J,5,0)</f>
        <v>261208.85</v>
      </c>
      <c r="X72" s="13" t="str">
        <f>VLOOKUP(A72,repayments_data!A:J,9,0)</f>
        <v>Live</v>
      </c>
      <c r="Y72" s="13">
        <f>VLOOKUP(A72,repayments_data!A:J,10,0)</f>
        <v>0</v>
      </c>
      <c r="Z72" s="13" t="str">
        <f t="shared" si="1"/>
        <v>Good</v>
      </c>
    </row>
    <row r="73" spans="1:26" x14ac:dyDescent="0.25">
      <c r="A73" s="12">
        <v>699323</v>
      </c>
      <c r="B73" s="38">
        <v>43045.534953703696</v>
      </c>
      <c r="C73" s="13">
        <v>1893</v>
      </c>
      <c r="D73" s="39">
        <v>43045.544293981497</v>
      </c>
      <c r="E73" s="62" t="s">
        <v>1055</v>
      </c>
      <c r="F73" s="13" t="s">
        <v>19</v>
      </c>
      <c r="G73" s="40">
        <v>31199</v>
      </c>
      <c r="H73" s="63">
        <v>33.526027397260272</v>
      </c>
      <c r="I73" s="13" t="s">
        <v>25</v>
      </c>
      <c r="J73" s="43">
        <v>560075</v>
      </c>
      <c r="K73" s="44" t="s">
        <v>176</v>
      </c>
      <c r="L73" s="13" t="s">
        <v>21</v>
      </c>
      <c r="M73" s="41">
        <v>12</v>
      </c>
      <c r="N73" s="13" t="s">
        <v>22</v>
      </c>
      <c r="O73" s="13" t="s">
        <v>177</v>
      </c>
      <c r="P73" s="13" t="s">
        <v>29</v>
      </c>
      <c r="Q73" s="12">
        <v>0</v>
      </c>
      <c r="R73" s="12">
        <v>8</v>
      </c>
      <c r="S73" s="13">
        <v>80719</v>
      </c>
      <c r="T73" s="7">
        <v>16618</v>
      </c>
      <c r="U73" s="7">
        <v>7311</v>
      </c>
      <c r="V73" s="7">
        <v>6850</v>
      </c>
      <c r="W73" s="13">
        <f>VLOOKUP(A73,repayments_data!A:J,5,0)</f>
        <v>225971</v>
      </c>
      <c r="X73" s="13" t="str">
        <f>VLOOKUP(A73,repayments_data!A:J,9,0)</f>
        <v>Live</v>
      </c>
      <c r="Y73" s="13">
        <f>VLOOKUP(A73,repayments_data!A:J,10,0)</f>
        <v>233</v>
      </c>
      <c r="Z73" s="13" t="str">
        <f t="shared" si="1"/>
        <v>Bad</v>
      </c>
    </row>
    <row r="74" spans="1:26" x14ac:dyDescent="0.25">
      <c r="A74" s="12">
        <v>698427</v>
      </c>
      <c r="B74" s="38">
        <v>43044.765810185199</v>
      </c>
      <c r="C74" s="13">
        <v>2494</v>
      </c>
      <c r="D74" s="39">
        <v>43052.401469907403</v>
      </c>
      <c r="E74" s="62" t="s">
        <v>1055</v>
      </c>
      <c r="F74" s="13" t="s">
        <v>19</v>
      </c>
      <c r="G74" s="40">
        <v>31626</v>
      </c>
      <c r="H74" s="63">
        <v>32.356164383561641</v>
      </c>
      <c r="I74" s="13" t="s">
        <v>24</v>
      </c>
      <c r="J74" s="13">
        <v>411028</v>
      </c>
      <c r="K74" s="12" t="s">
        <v>178</v>
      </c>
      <c r="L74" s="13" t="s">
        <v>21</v>
      </c>
      <c r="M74" s="41">
        <v>1</v>
      </c>
      <c r="N74" s="13" t="s">
        <v>22</v>
      </c>
      <c r="O74" s="13" t="s">
        <v>179</v>
      </c>
      <c r="P74" s="13" t="s">
        <v>29</v>
      </c>
      <c r="Q74" s="12">
        <v>5</v>
      </c>
      <c r="R74" s="12">
        <v>10</v>
      </c>
      <c r="S74" s="13">
        <v>36306</v>
      </c>
      <c r="T74" s="7">
        <v>7594</v>
      </c>
      <c r="U74" s="7">
        <v>2855</v>
      </c>
      <c r="V74" s="7">
        <v>2203</v>
      </c>
      <c r="W74" s="13">
        <f>VLOOKUP(A74,repayments_data!A:J,5,0)</f>
        <v>122864</v>
      </c>
      <c r="X74" s="13" t="str">
        <f>VLOOKUP(A74,repayments_data!A:J,9,0)</f>
        <v>Live</v>
      </c>
      <c r="Y74" s="13">
        <f>VLOOKUP(A74,repayments_data!A:J,10,0)</f>
        <v>0</v>
      </c>
      <c r="Z74" s="13" t="str">
        <f t="shared" si="1"/>
        <v>Good</v>
      </c>
    </row>
    <row r="75" spans="1:26" x14ac:dyDescent="0.25">
      <c r="A75" s="12">
        <v>698364</v>
      </c>
      <c r="B75" s="38">
        <v>43044.7034375</v>
      </c>
      <c r="C75" s="13">
        <v>6175</v>
      </c>
      <c r="D75" s="39">
        <v>43109.681319444397</v>
      </c>
      <c r="E75" s="62" t="s">
        <v>1054</v>
      </c>
      <c r="F75" s="13" t="s">
        <v>19</v>
      </c>
      <c r="G75" s="40">
        <v>28619</v>
      </c>
      <c r="H75" s="63">
        <v>40.594520547945208</v>
      </c>
      <c r="I75" s="13" t="s">
        <v>24</v>
      </c>
      <c r="J75" s="13">
        <v>411014</v>
      </c>
      <c r="K75" s="12" t="s">
        <v>180</v>
      </c>
      <c r="L75" s="13" t="s">
        <v>41</v>
      </c>
      <c r="M75" s="41">
        <v>156</v>
      </c>
      <c r="N75" s="13" t="s">
        <v>22</v>
      </c>
      <c r="O75" s="13" t="s">
        <v>144</v>
      </c>
      <c r="P75" s="13" t="s">
        <v>29</v>
      </c>
      <c r="Q75" s="12">
        <v>2</v>
      </c>
      <c r="R75" s="12">
        <v>12</v>
      </c>
      <c r="S75" s="13">
        <v>41614</v>
      </c>
      <c r="T75" s="7">
        <v>31821</v>
      </c>
      <c r="U75" s="7">
        <v>22276</v>
      </c>
      <c r="V75" s="7">
        <v>11902</v>
      </c>
      <c r="W75" s="13">
        <f>VLOOKUP(A75,repayments_data!A:J,5,0)</f>
        <v>288380.27</v>
      </c>
      <c r="X75" s="13" t="str">
        <f>VLOOKUP(A75,repayments_data!A:J,9,0)</f>
        <v>Live</v>
      </c>
      <c r="Y75" s="13">
        <f>VLOOKUP(A75,repayments_data!A:J,10,0)</f>
        <v>0</v>
      </c>
      <c r="Z75" s="13" t="str">
        <f t="shared" si="1"/>
        <v>Good</v>
      </c>
    </row>
    <row r="76" spans="1:26" x14ac:dyDescent="0.25">
      <c r="A76" s="12">
        <v>695409</v>
      </c>
      <c r="B76" s="38">
        <v>43042.461226851898</v>
      </c>
      <c r="C76" s="13">
        <v>1724</v>
      </c>
      <c r="D76" s="39">
        <v>43042.465891203698</v>
      </c>
      <c r="E76" s="62" t="s">
        <v>1055</v>
      </c>
      <c r="F76" s="13" t="s">
        <v>19</v>
      </c>
      <c r="G76" s="40">
        <v>30500</v>
      </c>
      <c r="H76" s="63">
        <v>35.441095890410956</v>
      </c>
      <c r="I76" s="13" t="s">
        <v>49</v>
      </c>
      <c r="J76" s="13">
        <v>500039</v>
      </c>
      <c r="K76" s="12" t="s">
        <v>181</v>
      </c>
      <c r="L76" s="13" t="s">
        <v>21</v>
      </c>
      <c r="M76" s="41">
        <v>84</v>
      </c>
      <c r="N76" s="13" t="s">
        <v>22</v>
      </c>
      <c r="O76" s="13" t="s">
        <v>182</v>
      </c>
      <c r="P76" s="13" t="s">
        <v>29</v>
      </c>
      <c r="Q76" s="12">
        <v>4</v>
      </c>
      <c r="R76" s="12">
        <v>8</v>
      </c>
      <c r="S76" s="13">
        <v>58501</v>
      </c>
      <c r="T76" s="7">
        <v>139666</v>
      </c>
      <c r="U76" s="7">
        <v>116104</v>
      </c>
      <c r="V76" s="7">
        <v>112204</v>
      </c>
      <c r="W76" s="13">
        <f>VLOOKUP(A76,repayments_data!A:J,5,0)</f>
        <v>271383.87</v>
      </c>
      <c r="X76" s="13" t="str">
        <f>VLOOKUP(A76,repayments_data!A:J,9,0)</f>
        <v>Live</v>
      </c>
      <c r="Y76" s="13">
        <f>VLOOKUP(A76,repayments_data!A:J,10,0)</f>
        <v>0</v>
      </c>
      <c r="Z76" s="13" t="str">
        <f t="shared" si="1"/>
        <v>Good</v>
      </c>
    </row>
    <row r="77" spans="1:26" x14ac:dyDescent="0.25">
      <c r="A77" s="12">
        <v>695137</v>
      </c>
      <c r="B77" s="38">
        <v>43041.725960648197</v>
      </c>
      <c r="C77" s="13">
        <v>1671</v>
      </c>
      <c r="D77" s="39">
        <v>43041.731365740699</v>
      </c>
      <c r="E77" s="62" t="s">
        <v>1055</v>
      </c>
      <c r="F77" s="13" t="s">
        <v>19</v>
      </c>
      <c r="G77" s="40">
        <v>32031</v>
      </c>
      <c r="H77" s="63">
        <v>31.246575342465754</v>
      </c>
      <c r="I77" s="13" t="s">
        <v>24</v>
      </c>
      <c r="J77" s="13">
        <v>411036</v>
      </c>
      <c r="K77" s="12" t="s">
        <v>183</v>
      </c>
      <c r="L77" s="13" t="s">
        <v>69</v>
      </c>
      <c r="M77" s="41">
        <v>12</v>
      </c>
      <c r="N77" s="13" t="s">
        <v>22</v>
      </c>
      <c r="O77" s="13" t="s">
        <v>184</v>
      </c>
      <c r="P77" s="13" t="s">
        <v>23</v>
      </c>
      <c r="Q77" s="12">
        <v>1</v>
      </c>
      <c r="R77" s="12">
        <v>4</v>
      </c>
      <c r="S77" s="43">
        <v>31577</v>
      </c>
      <c r="T77" s="7">
        <v>9535</v>
      </c>
      <c r="U77" s="7">
        <v>5612</v>
      </c>
      <c r="V77" s="7">
        <v>5062</v>
      </c>
      <c r="W77" s="13">
        <f>VLOOKUP(A77,repayments_data!A:J,5,0)</f>
        <v>116992.24</v>
      </c>
      <c r="X77" s="13" t="str">
        <f>VLOOKUP(A77,repayments_data!A:J,9,0)</f>
        <v>Live</v>
      </c>
      <c r="Y77" s="13">
        <f>VLOOKUP(A77,repayments_data!A:J,10,0)</f>
        <v>0</v>
      </c>
      <c r="Z77" s="13" t="str">
        <f t="shared" si="1"/>
        <v>Good</v>
      </c>
    </row>
    <row r="78" spans="1:26" x14ac:dyDescent="0.25">
      <c r="A78" s="12">
        <v>695133</v>
      </c>
      <c r="B78" s="38">
        <v>43046.657118055598</v>
      </c>
      <c r="C78" s="13">
        <v>2050</v>
      </c>
      <c r="D78" s="39">
        <v>43076</v>
      </c>
      <c r="E78" s="62" t="s">
        <v>1055</v>
      </c>
      <c r="F78" s="13" t="s">
        <v>19</v>
      </c>
      <c r="G78" s="40">
        <v>30477</v>
      </c>
      <c r="H78" s="63">
        <v>35.504109589041093</v>
      </c>
      <c r="I78" s="43" t="s">
        <v>25</v>
      </c>
      <c r="J78" s="43">
        <v>560016</v>
      </c>
      <c r="K78" s="44" t="s">
        <v>185</v>
      </c>
      <c r="L78" s="13" t="s">
        <v>21</v>
      </c>
      <c r="M78" s="41">
        <v>36</v>
      </c>
      <c r="N78" s="13" t="s">
        <v>22</v>
      </c>
      <c r="O78" s="13" t="s">
        <v>146</v>
      </c>
      <c r="P78" s="13" t="s">
        <v>29</v>
      </c>
      <c r="Q78" s="12">
        <v>5</v>
      </c>
      <c r="R78" s="12">
        <v>10</v>
      </c>
      <c r="S78" s="43">
        <v>54738</v>
      </c>
      <c r="T78" s="7">
        <v>46258</v>
      </c>
      <c r="U78" s="7">
        <v>32973</v>
      </c>
      <c r="V78" s="7">
        <v>23441</v>
      </c>
      <c r="W78" s="13">
        <f>VLOOKUP(A78,repayments_data!A:J,5,0)</f>
        <v>56824.44</v>
      </c>
      <c r="X78" s="13" t="str">
        <f>VLOOKUP(A78,repayments_data!A:J,9,0)</f>
        <v>Live</v>
      </c>
      <c r="Y78" s="13">
        <f>VLOOKUP(A78,repayments_data!A:J,10,0)</f>
        <v>0</v>
      </c>
      <c r="Z78" s="13" t="str">
        <f t="shared" si="1"/>
        <v>Good</v>
      </c>
    </row>
    <row r="79" spans="1:26" x14ac:dyDescent="0.25">
      <c r="A79" s="12">
        <v>692346</v>
      </c>
      <c r="B79" s="38">
        <v>43118.614039351902</v>
      </c>
      <c r="C79" s="13">
        <v>7131</v>
      </c>
      <c r="D79" s="39">
        <v>43118.738206018497</v>
      </c>
      <c r="E79" s="62" t="s">
        <v>1054</v>
      </c>
      <c r="F79" s="13" t="s">
        <v>19</v>
      </c>
      <c r="G79" s="40">
        <v>24496</v>
      </c>
      <c r="H79" s="63">
        <v>51.890410958904113</v>
      </c>
      <c r="I79" s="43" t="s">
        <v>25</v>
      </c>
      <c r="J79" s="43">
        <v>560001</v>
      </c>
      <c r="K79" s="44" t="s">
        <v>186</v>
      </c>
      <c r="L79" s="13" t="s">
        <v>21</v>
      </c>
      <c r="M79" s="41">
        <v>84</v>
      </c>
      <c r="N79" s="43" t="s">
        <v>22</v>
      </c>
      <c r="O79" s="43" t="s">
        <v>187</v>
      </c>
      <c r="P79" s="13" t="s">
        <v>23</v>
      </c>
      <c r="Q79" s="12">
        <v>0</v>
      </c>
      <c r="R79" s="12">
        <v>9</v>
      </c>
      <c r="S79" s="13">
        <v>56272</v>
      </c>
      <c r="T79" s="7">
        <v>45871</v>
      </c>
      <c r="U79" s="7">
        <v>44473</v>
      </c>
      <c r="V79" s="7">
        <v>35297</v>
      </c>
      <c r="W79" s="13">
        <f>VLOOKUP(A79,repayments_data!A:J,5,0)</f>
        <v>278633.01</v>
      </c>
      <c r="X79" s="13" t="str">
        <f>VLOOKUP(A79,repayments_data!A:J,9,0)</f>
        <v>Live</v>
      </c>
      <c r="Y79" s="13">
        <f>VLOOKUP(A79,repayments_data!A:J,10,0)</f>
        <v>0</v>
      </c>
      <c r="Z79" s="13" t="str">
        <f t="shared" si="1"/>
        <v>Good</v>
      </c>
    </row>
    <row r="80" spans="1:26" x14ac:dyDescent="0.25">
      <c r="A80" s="12">
        <v>688943</v>
      </c>
      <c r="B80" s="38">
        <v>43035.901979166701</v>
      </c>
      <c r="C80" s="13">
        <v>1165</v>
      </c>
      <c r="D80" s="39">
        <v>43035.9269444444</v>
      </c>
      <c r="E80" s="62" t="s">
        <v>1055</v>
      </c>
      <c r="F80" s="13" t="s">
        <v>19</v>
      </c>
      <c r="G80" s="40">
        <v>30329</v>
      </c>
      <c r="H80" s="63">
        <v>35.909589041095892</v>
      </c>
      <c r="I80" s="13" t="s">
        <v>25</v>
      </c>
      <c r="J80" s="13">
        <v>562106</v>
      </c>
      <c r="K80" s="12" t="s">
        <v>188</v>
      </c>
      <c r="L80" s="13" t="s">
        <v>21</v>
      </c>
      <c r="M80" s="41">
        <v>24</v>
      </c>
      <c r="N80" s="13" t="s">
        <v>22</v>
      </c>
      <c r="O80" s="13" t="s">
        <v>189</v>
      </c>
      <c r="P80" s="13" t="s">
        <v>23</v>
      </c>
      <c r="Q80" s="12">
        <v>2</v>
      </c>
      <c r="R80" s="12">
        <v>13</v>
      </c>
      <c r="S80" s="13">
        <v>34454</v>
      </c>
      <c r="T80" s="7">
        <v>5579</v>
      </c>
      <c r="U80" s="7">
        <v>3671</v>
      </c>
      <c r="V80" s="7">
        <v>1209</v>
      </c>
      <c r="W80" s="13">
        <f>VLOOKUP(A80,repayments_data!A:J,5,0)</f>
        <v>200000</v>
      </c>
      <c r="X80" s="13" t="str">
        <f>VLOOKUP(A80,repayments_data!A:J,9,0)</f>
        <v>Live</v>
      </c>
      <c r="Y80" s="13">
        <f>VLOOKUP(A80,repayments_data!A:J,10,0)</f>
        <v>26</v>
      </c>
      <c r="Z80" s="13" t="str">
        <f t="shared" si="1"/>
        <v>Good</v>
      </c>
    </row>
    <row r="81" spans="1:26" x14ac:dyDescent="0.25">
      <c r="A81" s="12">
        <v>687770</v>
      </c>
      <c r="B81" s="38">
        <v>43035.015613425901</v>
      </c>
      <c r="C81" s="13">
        <v>4976</v>
      </c>
      <c r="D81" s="39">
        <v>43092.513136574104</v>
      </c>
      <c r="E81" s="62" t="s">
        <v>1055</v>
      </c>
      <c r="F81" s="13" t="s">
        <v>19</v>
      </c>
      <c r="G81" s="40">
        <v>29373</v>
      </c>
      <c r="H81" s="63">
        <v>38.528767123287672</v>
      </c>
      <c r="I81" s="13" t="s">
        <v>25</v>
      </c>
      <c r="J81" s="13">
        <v>560037</v>
      </c>
      <c r="K81" s="12" t="s">
        <v>190</v>
      </c>
      <c r="L81" s="13" t="s">
        <v>21</v>
      </c>
      <c r="M81" s="41">
        <v>24</v>
      </c>
      <c r="N81" s="13" t="s">
        <v>22</v>
      </c>
      <c r="O81" s="13" t="s">
        <v>191</v>
      </c>
      <c r="P81" s="13" t="s">
        <v>33</v>
      </c>
      <c r="Q81" s="12">
        <v>2</v>
      </c>
      <c r="R81" s="12">
        <v>9</v>
      </c>
      <c r="S81" s="13">
        <v>54839</v>
      </c>
      <c r="T81" s="7">
        <v>30239</v>
      </c>
      <c r="U81" s="7">
        <v>13388</v>
      </c>
      <c r="V81" s="7">
        <v>23008</v>
      </c>
      <c r="W81" s="13">
        <f>VLOOKUP(A81,repayments_data!A:J,5,0)</f>
        <v>195911.73</v>
      </c>
      <c r="X81" s="13" t="str">
        <f>VLOOKUP(A81,repayments_data!A:J,9,0)</f>
        <v>Live</v>
      </c>
      <c r="Y81" s="13">
        <f>VLOOKUP(A81,repayments_data!A:J,10,0)</f>
        <v>25</v>
      </c>
      <c r="Z81" s="13" t="str">
        <f t="shared" si="1"/>
        <v>Good</v>
      </c>
    </row>
    <row r="82" spans="1:26" x14ac:dyDescent="0.25">
      <c r="A82" s="12">
        <v>684970</v>
      </c>
      <c r="B82" s="38">
        <v>43032.807928240698</v>
      </c>
      <c r="C82" s="13">
        <v>914</v>
      </c>
      <c r="D82" s="39">
        <v>43033.690590277802</v>
      </c>
      <c r="E82" s="62" t="s">
        <v>1055</v>
      </c>
      <c r="F82" s="13" t="s">
        <v>19</v>
      </c>
      <c r="G82" s="40">
        <v>31677</v>
      </c>
      <c r="H82" s="63">
        <v>32.216438356164382</v>
      </c>
      <c r="I82" s="13" t="s">
        <v>49</v>
      </c>
      <c r="J82" s="13">
        <v>500076</v>
      </c>
      <c r="K82" s="12" t="s">
        <v>193</v>
      </c>
      <c r="L82" s="13" t="s">
        <v>21</v>
      </c>
      <c r="M82" s="41">
        <v>96</v>
      </c>
      <c r="N82" s="13" t="s">
        <v>22</v>
      </c>
      <c r="O82" s="13" t="s">
        <v>194</v>
      </c>
      <c r="P82" s="13" t="s">
        <v>23</v>
      </c>
      <c r="Q82" s="12">
        <v>6</v>
      </c>
      <c r="R82" s="48">
        <v>11</v>
      </c>
      <c r="S82" s="13">
        <v>43175</v>
      </c>
      <c r="T82" s="9">
        <v>70767.509999999995</v>
      </c>
      <c r="U82" s="9">
        <v>71954.070000000007</v>
      </c>
      <c r="V82" s="9">
        <v>60591.42</v>
      </c>
      <c r="W82" s="13" t="str">
        <f>VLOOKUP(A82,repayments_data!A:J,5,0)</f>
        <v>49677</v>
      </c>
      <c r="X82" s="13" t="str">
        <f>VLOOKUP(A82,repayments_data!A:J,9,0)</f>
        <v>Live</v>
      </c>
      <c r="Y82" s="13">
        <f>VLOOKUP(A82,repayments_data!A:J,10,0)</f>
        <v>0</v>
      </c>
      <c r="Z82" s="13" t="str">
        <f t="shared" si="1"/>
        <v>Good</v>
      </c>
    </row>
    <row r="83" spans="1:26" x14ac:dyDescent="0.25">
      <c r="A83" s="12">
        <v>684420</v>
      </c>
      <c r="B83" s="38">
        <v>43032</v>
      </c>
      <c r="C83" s="13">
        <v>662</v>
      </c>
      <c r="D83" s="39">
        <v>43032</v>
      </c>
      <c r="E83" s="62" t="s">
        <v>1055</v>
      </c>
      <c r="F83" s="13" t="s">
        <v>19</v>
      </c>
      <c r="G83" s="40">
        <v>31553</v>
      </c>
      <c r="H83" s="63">
        <v>32.556164383561644</v>
      </c>
      <c r="I83" s="13" t="s">
        <v>39</v>
      </c>
      <c r="J83" s="13">
        <v>201301</v>
      </c>
      <c r="K83" s="12" t="s">
        <v>195</v>
      </c>
      <c r="L83" s="13" t="s">
        <v>41</v>
      </c>
      <c r="M83" s="41">
        <v>72</v>
      </c>
      <c r="N83" s="13" t="s">
        <v>22</v>
      </c>
      <c r="O83" s="13" t="s">
        <v>196</v>
      </c>
      <c r="P83" s="13" t="s">
        <v>23</v>
      </c>
      <c r="Q83" s="12">
        <v>1</v>
      </c>
      <c r="R83" s="12">
        <v>11</v>
      </c>
      <c r="S83" s="13">
        <v>81444.666666666701</v>
      </c>
      <c r="T83" s="7">
        <v>2917.13</v>
      </c>
      <c r="U83" s="7">
        <v>34357.86</v>
      </c>
      <c r="V83" s="7">
        <v>2275.6999999999998</v>
      </c>
      <c r="W83" s="13">
        <f>VLOOKUP(A83,repayments_data!A:J,5,0)</f>
        <v>46425</v>
      </c>
      <c r="X83" s="13" t="str">
        <f>VLOOKUP(A83,repayments_data!A:J,9,0)</f>
        <v>Live</v>
      </c>
      <c r="Y83" s="13">
        <f>VLOOKUP(A83,repayments_data!A:J,10,0)</f>
        <v>142</v>
      </c>
      <c r="Z83" s="13" t="str">
        <f t="shared" si="1"/>
        <v>Bad</v>
      </c>
    </row>
    <row r="84" spans="1:26" x14ac:dyDescent="0.25">
      <c r="A84" s="12">
        <v>683945</v>
      </c>
      <c r="B84" s="38">
        <v>43032.123321759304</v>
      </c>
      <c r="C84" s="13">
        <v>4576</v>
      </c>
      <c r="D84" s="39">
        <v>43085.602152777799</v>
      </c>
      <c r="E84" s="62" t="s">
        <v>1055</v>
      </c>
      <c r="F84" s="13" t="s">
        <v>19</v>
      </c>
      <c r="G84" s="40">
        <v>32037</v>
      </c>
      <c r="H84" s="63">
        <v>31.230136986301371</v>
      </c>
      <c r="I84" s="13" t="s">
        <v>24</v>
      </c>
      <c r="J84" s="13">
        <v>411057</v>
      </c>
      <c r="K84" s="12" t="s">
        <v>197</v>
      </c>
      <c r="L84" s="13" t="s">
        <v>21</v>
      </c>
      <c r="M84" s="41">
        <v>4</v>
      </c>
      <c r="N84" s="13" t="s">
        <v>22</v>
      </c>
      <c r="O84" s="13" t="s">
        <v>198</v>
      </c>
      <c r="P84" s="13" t="s">
        <v>29</v>
      </c>
      <c r="Q84" s="12">
        <v>3</v>
      </c>
      <c r="R84" s="12">
        <v>3</v>
      </c>
      <c r="S84" s="13">
        <v>90851</v>
      </c>
      <c r="T84" s="7">
        <v>36703</v>
      </c>
      <c r="U84" s="7">
        <v>22829</v>
      </c>
      <c r="V84" s="7">
        <v>9565</v>
      </c>
      <c r="W84" s="13">
        <f>VLOOKUP(A84,repayments_data!A:J,5,0)</f>
        <v>261864</v>
      </c>
      <c r="X84" s="13" t="str">
        <f>VLOOKUP(A84,repayments_data!A:J,9,0)</f>
        <v>Live</v>
      </c>
      <c r="Y84" s="13">
        <f>VLOOKUP(A84,repayments_data!A:J,10,0)</f>
        <v>0</v>
      </c>
      <c r="Z84" s="13" t="str">
        <f t="shared" si="1"/>
        <v>Good</v>
      </c>
    </row>
    <row r="85" spans="1:26" x14ac:dyDescent="0.25">
      <c r="A85" s="12">
        <v>683673</v>
      </c>
      <c r="B85" s="38">
        <v>43034.814143518503</v>
      </c>
      <c r="C85" s="13">
        <v>1110</v>
      </c>
      <c r="D85" s="39">
        <v>43069.612488425926</v>
      </c>
      <c r="E85" s="62" t="s">
        <v>1055</v>
      </c>
      <c r="F85" s="13" t="s">
        <v>19</v>
      </c>
      <c r="G85" s="40">
        <v>30779</v>
      </c>
      <c r="H85" s="63">
        <v>34.676712328767124</v>
      </c>
      <c r="I85" s="13" t="s">
        <v>25</v>
      </c>
      <c r="J85" s="13">
        <v>560092</v>
      </c>
      <c r="K85" s="12" t="s">
        <v>199</v>
      </c>
      <c r="L85" s="13" t="s">
        <v>21</v>
      </c>
      <c r="M85" s="41">
        <v>30</v>
      </c>
      <c r="N85" s="13" t="s">
        <v>192</v>
      </c>
      <c r="O85" s="13" t="s">
        <v>200</v>
      </c>
      <c r="P85" s="8" t="s">
        <v>192</v>
      </c>
      <c r="Q85" s="12">
        <v>2</v>
      </c>
      <c r="R85" s="12">
        <v>12</v>
      </c>
      <c r="S85" s="13">
        <v>99719</v>
      </c>
      <c r="T85" s="9"/>
      <c r="U85" s="9"/>
      <c r="V85" s="9"/>
      <c r="W85" s="13">
        <f>VLOOKUP(A85,repayments_data!A:J,5,0)</f>
        <v>300000</v>
      </c>
      <c r="X85" s="13" t="str">
        <f>VLOOKUP(A85,repayments_data!A:J,9,0)</f>
        <v>Live</v>
      </c>
      <c r="Y85" s="13">
        <f>VLOOKUP(A85,repayments_data!A:J,10,0)</f>
        <v>0</v>
      </c>
      <c r="Z85" s="13" t="str">
        <f t="shared" si="1"/>
        <v>Good</v>
      </c>
    </row>
    <row r="86" spans="1:26" x14ac:dyDescent="0.25">
      <c r="A86" s="12">
        <v>683460</v>
      </c>
      <c r="B86" s="38">
        <v>43031.694351851896</v>
      </c>
      <c r="C86" s="13">
        <v>13037</v>
      </c>
      <c r="D86" s="39">
        <v>43180.623287037</v>
      </c>
      <c r="E86" s="62" t="s">
        <v>1054</v>
      </c>
      <c r="F86" s="13" t="s">
        <v>19</v>
      </c>
      <c r="G86" s="40">
        <v>31557</v>
      </c>
      <c r="H86" s="63">
        <v>32.545205479452058</v>
      </c>
      <c r="I86" s="13" t="s">
        <v>24</v>
      </c>
      <c r="J86" s="13">
        <v>411021</v>
      </c>
      <c r="K86" s="12" t="s">
        <v>201</v>
      </c>
      <c r="L86" s="13" t="s">
        <v>21</v>
      </c>
      <c r="M86" s="41">
        <v>2</v>
      </c>
      <c r="N86" s="13" t="s">
        <v>22</v>
      </c>
      <c r="O86" s="13" t="s">
        <v>202</v>
      </c>
      <c r="P86" s="13" t="s">
        <v>33</v>
      </c>
      <c r="Q86" s="12">
        <v>2</v>
      </c>
      <c r="R86" s="12">
        <v>8</v>
      </c>
      <c r="S86" s="13">
        <v>81366</v>
      </c>
      <c r="T86" s="7">
        <v>51999</v>
      </c>
      <c r="U86" s="7">
        <v>47375</v>
      </c>
      <c r="V86" s="7">
        <v>18429</v>
      </c>
      <c r="W86" s="13">
        <f>VLOOKUP(A86,repayments_data!A:J,5,0)</f>
        <v>400000</v>
      </c>
      <c r="X86" s="13" t="str">
        <f>VLOOKUP(A86,repayments_data!A:J,9,0)</f>
        <v>Live</v>
      </c>
      <c r="Y86" s="13">
        <f>VLOOKUP(A86,repayments_data!A:J,10,0)</f>
        <v>0</v>
      </c>
      <c r="Z86" s="13" t="str">
        <f t="shared" si="1"/>
        <v>Good</v>
      </c>
    </row>
    <row r="87" spans="1:26" x14ac:dyDescent="0.25">
      <c r="A87" s="12">
        <v>682821</v>
      </c>
      <c r="B87" s="38">
        <v>43031.415312500001</v>
      </c>
      <c r="C87" s="13">
        <v>4005</v>
      </c>
      <c r="D87" s="39">
        <v>43074.724861111099</v>
      </c>
      <c r="E87" s="62" t="s">
        <v>1055</v>
      </c>
      <c r="F87" s="13" t="s">
        <v>19</v>
      </c>
      <c r="G87" s="40">
        <v>32329</v>
      </c>
      <c r="H87" s="63">
        <v>30.43013698630137</v>
      </c>
      <c r="I87" s="14" t="s">
        <v>71</v>
      </c>
      <c r="J87" s="14">
        <v>110096</v>
      </c>
      <c r="K87" s="42" t="s">
        <v>203</v>
      </c>
      <c r="L87" s="13" t="s">
        <v>21</v>
      </c>
      <c r="M87" s="41">
        <v>36</v>
      </c>
      <c r="N87" s="14" t="s">
        <v>22</v>
      </c>
      <c r="O87" s="14" t="s">
        <v>204</v>
      </c>
      <c r="P87" s="13" t="s">
        <v>29</v>
      </c>
      <c r="Q87" s="12">
        <v>5</v>
      </c>
      <c r="R87" s="12">
        <v>5</v>
      </c>
      <c r="S87" s="13">
        <v>42950</v>
      </c>
      <c r="T87" s="7">
        <v>4694</v>
      </c>
      <c r="U87" s="7">
        <v>11585</v>
      </c>
      <c r="V87" s="7">
        <v>8471</v>
      </c>
      <c r="W87" s="13">
        <f>VLOOKUP(A87,repayments_data!A:J,5,0)</f>
        <v>84762.71</v>
      </c>
      <c r="X87" s="13" t="str">
        <f>VLOOKUP(A87,repayments_data!A:J,9,0)</f>
        <v>Live</v>
      </c>
      <c r="Y87" s="13">
        <f>VLOOKUP(A87,repayments_data!A:J,10,0)</f>
        <v>0</v>
      </c>
      <c r="Z87" s="13" t="str">
        <f t="shared" si="1"/>
        <v>Good</v>
      </c>
    </row>
    <row r="88" spans="1:26" x14ac:dyDescent="0.25">
      <c r="A88" s="12">
        <v>682155</v>
      </c>
      <c r="B88" s="38">
        <v>43030.539594907401</v>
      </c>
      <c r="C88" s="13">
        <v>489</v>
      </c>
      <c r="D88" s="39">
        <v>43030.542106481502</v>
      </c>
      <c r="E88" s="62" t="s">
        <v>1055</v>
      </c>
      <c r="F88" s="13" t="s">
        <v>19</v>
      </c>
      <c r="G88" s="40">
        <v>30912</v>
      </c>
      <c r="H88" s="63">
        <v>34.31232876712329</v>
      </c>
      <c r="I88" s="13" t="s">
        <v>25</v>
      </c>
      <c r="J88" s="14">
        <v>560043</v>
      </c>
      <c r="K88" s="42" t="s">
        <v>205</v>
      </c>
      <c r="L88" s="13" t="s">
        <v>21</v>
      </c>
      <c r="M88" s="41">
        <v>12</v>
      </c>
      <c r="N88" s="14" t="s">
        <v>22</v>
      </c>
      <c r="O88" s="14" t="s">
        <v>206</v>
      </c>
      <c r="P88" s="13" t="s">
        <v>23</v>
      </c>
      <c r="Q88" s="12">
        <v>1</v>
      </c>
      <c r="R88" s="12">
        <v>10</v>
      </c>
      <c r="S88" s="13">
        <v>117296</v>
      </c>
      <c r="T88" s="7">
        <v>8716</v>
      </c>
      <c r="U88" s="7">
        <v>6979</v>
      </c>
      <c r="V88" s="7">
        <v>541</v>
      </c>
      <c r="W88" s="13">
        <f>VLOOKUP(A88,repayments_data!A:J,5,0)</f>
        <v>199175</v>
      </c>
      <c r="X88" s="13" t="str">
        <f>VLOOKUP(A88,repayments_data!A:J,9,0)</f>
        <v>Live</v>
      </c>
      <c r="Y88" s="13">
        <f>VLOOKUP(A88,repayments_data!A:J,10,0)</f>
        <v>55</v>
      </c>
      <c r="Z88" s="13" t="str">
        <f t="shared" si="1"/>
        <v>Bad</v>
      </c>
    </row>
    <row r="89" spans="1:26" x14ac:dyDescent="0.25">
      <c r="A89" s="12">
        <v>676933</v>
      </c>
      <c r="B89" s="38">
        <v>43024</v>
      </c>
      <c r="C89" s="13">
        <v>203</v>
      </c>
      <c r="D89" s="39">
        <v>43024</v>
      </c>
      <c r="E89" s="62" t="s">
        <v>1055</v>
      </c>
      <c r="F89" s="13" t="s">
        <v>19</v>
      </c>
      <c r="G89" s="40">
        <v>28905</v>
      </c>
      <c r="H89" s="63">
        <v>39.81095890410959</v>
      </c>
      <c r="I89" s="43" t="s">
        <v>49</v>
      </c>
      <c r="J89" s="43">
        <v>500050</v>
      </c>
      <c r="K89" s="44" t="s">
        <v>207</v>
      </c>
      <c r="L89" s="13" t="s">
        <v>21</v>
      </c>
      <c r="M89" s="41">
        <v>96</v>
      </c>
      <c r="N89" s="43" t="s">
        <v>22</v>
      </c>
      <c r="O89" s="43" t="s">
        <v>208</v>
      </c>
      <c r="P89" s="13" t="s">
        <v>33</v>
      </c>
      <c r="Q89" s="12">
        <v>4</v>
      </c>
      <c r="R89" s="12">
        <v>15</v>
      </c>
      <c r="S89" s="13">
        <v>66765.666666666701</v>
      </c>
      <c r="T89" s="7">
        <v>2784.62</v>
      </c>
      <c r="U89" s="7">
        <v>198.55</v>
      </c>
      <c r="V89" s="7">
        <v>68.37</v>
      </c>
      <c r="W89" s="13" t="str">
        <f>VLOOKUP(A89,repayments_data!A:J,5,0)</f>
        <v>198216</v>
      </c>
      <c r="X89" s="13" t="str">
        <f>VLOOKUP(A89,repayments_data!A:J,9,0)</f>
        <v>Live</v>
      </c>
      <c r="Y89" s="13">
        <f>VLOOKUP(A89,repayments_data!A:J,10,0)</f>
        <v>0</v>
      </c>
      <c r="Z89" s="13" t="str">
        <f t="shared" si="1"/>
        <v>Good</v>
      </c>
    </row>
    <row r="90" spans="1:26" x14ac:dyDescent="0.25">
      <c r="A90" s="12">
        <v>674915</v>
      </c>
      <c r="B90" s="38">
        <v>43033.679571759298</v>
      </c>
      <c r="C90" s="13">
        <v>912</v>
      </c>
      <c r="D90" s="39">
        <v>43033.686562499999</v>
      </c>
      <c r="E90" s="62" t="s">
        <v>1055</v>
      </c>
      <c r="F90" s="13" t="s">
        <v>19</v>
      </c>
      <c r="G90" s="40">
        <v>29660</v>
      </c>
      <c r="H90" s="63">
        <v>37.742465753424661</v>
      </c>
      <c r="I90" s="13" t="s">
        <v>71</v>
      </c>
      <c r="J90" s="13">
        <v>110054</v>
      </c>
      <c r="K90" s="12" t="s">
        <v>209</v>
      </c>
      <c r="L90" s="13" t="s">
        <v>27</v>
      </c>
      <c r="M90" s="41">
        <v>180</v>
      </c>
      <c r="N90" s="13" t="s">
        <v>22</v>
      </c>
      <c r="O90" s="13" t="s">
        <v>210</v>
      </c>
      <c r="P90" s="13" t="s">
        <v>29</v>
      </c>
      <c r="Q90" s="12">
        <v>8</v>
      </c>
      <c r="R90" s="12">
        <v>10</v>
      </c>
      <c r="S90" s="13">
        <v>46532</v>
      </c>
      <c r="T90" s="7">
        <v>22676</v>
      </c>
      <c r="U90" s="7">
        <v>5024</v>
      </c>
      <c r="V90" s="7">
        <v>3162</v>
      </c>
      <c r="W90" s="13">
        <f>VLOOKUP(A90,repayments_data!A:J,5,0)</f>
        <v>78588</v>
      </c>
      <c r="X90" s="13" t="str">
        <f>VLOOKUP(A90,repayments_data!A:J,9,0)</f>
        <v>Live</v>
      </c>
      <c r="Y90" s="13">
        <f>VLOOKUP(A90,repayments_data!A:J,10,0)</f>
        <v>0</v>
      </c>
      <c r="Z90" s="13" t="str">
        <f t="shared" si="1"/>
        <v>Good</v>
      </c>
    </row>
    <row r="91" spans="1:26" x14ac:dyDescent="0.25">
      <c r="A91" s="12">
        <v>674546</v>
      </c>
      <c r="B91" s="38">
        <v>43022.5367708333</v>
      </c>
      <c r="C91" s="13">
        <v>246</v>
      </c>
      <c r="D91" s="39">
        <v>43025.446157407401</v>
      </c>
      <c r="E91" s="62" t="s">
        <v>1055</v>
      </c>
      <c r="F91" s="13" t="s">
        <v>19</v>
      </c>
      <c r="G91" s="40">
        <v>28599</v>
      </c>
      <c r="H91" s="63">
        <v>40.649315068493152</v>
      </c>
      <c r="I91" s="13" t="s">
        <v>49</v>
      </c>
      <c r="J91" s="13">
        <v>500061</v>
      </c>
      <c r="K91" s="12" t="s">
        <v>211</v>
      </c>
      <c r="L91" s="13" t="s">
        <v>27</v>
      </c>
      <c r="M91" s="41">
        <v>348</v>
      </c>
      <c r="N91" s="13" t="s">
        <v>22</v>
      </c>
      <c r="O91" s="13" t="s">
        <v>212</v>
      </c>
      <c r="P91" s="13" t="s">
        <v>23</v>
      </c>
      <c r="Q91" s="12">
        <v>0</v>
      </c>
      <c r="R91" s="12">
        <v>17</v>
      </c>
      <c r="S91" s="14">
        <v>83543</v>
      </c>
      <c r="T91" s="9">
        <v>7044</v>
      </c>
      <c r="U91" s="9">
        <v>166</v>
      </c>
      <c r="V91" s="9">
        <v>10733</v>
      </c>
      <c r="W91" s="13">
        <f>VLOOKUP(A91,repayments_data!A:J,5,0)</f>
        <v>174968</v>
      </c>
      <c r="X91" s="13" t="str">
        <f>VLOOKUP(A91,repayments_data!A:J,9,0)</f>
        <v>Live</v>
      </c>
      <c r="Y91" s="13">
        <f>VLOOKUP(A91,repayments_data!A:J,10,0)</f>
        <v>0</v>
      </c>
      <c r="Z91" s="13" t="str">
        <f t="shared" si="1"/>
        <v>Good</v>
      </c>
    </row>
    <row r="92" spans="1:26" x14ac:dyDescent="0.25">
      <c r="A92" s="12">
        <v>672114</v>
      </c>
      <c r="B92" s="38">
        <v>43153.676539351902</v>
      </c>
      <c r="C92" s="13">
        <v>10588</v>
      </c>
      <c r="D92" s="39">
        <v>43153.679155092599</v>
      </c>
      <c r="E92" s="62" t="s">
        <v>1054</v>
      </c>
      <c r="F92" s="13" t="s">
        <v>19</v>
      </c>
      <c r="G92" s="40">
        <v>29038</v>
      </c>
      <c r="H92" s="63">
        <v>39.446575342465756</v>
      </c>
      <c r="I92" s="13" t="s">
        <v>49</v>
      </c>
      <c r="J92" s="13">
        <v>500090</v>
      </c>
      <c r="K92" s="12" t="s">
        <v>213</v>
      </c>
      <c r="L92" s="13" t="s">
        <v>21</v>
      </c>
      <c r="M92" s="41">
        <v>24</v>
      </c>
      <c r="N92" s="13" t="s">
        <v>22</v>
      </c>
      <c r="O92" s="13" t="s">
        <v>214</v>
      </c>
      <c r="P92" s="13" t="s">
        <v>33</v>
      </c>
      <c r="Q92" s="12">
        <v>1</v>
      </c>
      <c r="R92" s="12">
        <v>12</v>
      </c>
      <c r="S92" s="13">
        <v>32330</v>
      </c>
      <c r="T92" s="7">
        <v>16965</v>
      </c>
      <c r="U92" s="7">
        <v>14869</v>
      </c>
      <c r="V92" s="7">
        <v>14481</v>
      </c>
      <c r="W92" s="13">
        <f>VLOOKUP(A92,repayments_data!A:J,5,0)</f>
        <v>173114.78</v>
      </c>
      <c r="X92" s="13" t="str">
        <f>VLOOKUP(A92,repayments_data!A:J,9,0)</f>
        <v>Live</v>
      </c>
      <c r="Y92" s="13">
        <f>VLOOKUP(A92,repayments_data!A:J,10,0)</f>
        <v>0</v>
      </c>
      <c r="Z92" s="13" t="str">
        <f t="shared" si="1"/>
        <v>Good</v>
      </c>
    </row>
    <row r="93" spans="1:26" x14ac:dyDescent="0.25">
      <c r="A93" s="12">
        <v>669930</v>
      </c>
      <c r="B93" s="38">
        <v>43034.807881944398</v>
      </c>
      <c r="C93" s="13">
        <v>1123</v>
      </c>
      <c r="D93" s="39">
        <v>43048.640243055554</v>
      </c>
      <c r="E93" s="62" t="s">
        <v>1055</v>
      </c>
      <c r="F93" s="13" t="s">
        <v>19</v>
      </c>
      <c r="G93" s="40">
        <v>31718</v>
      </c>
      <c r="H93" s="63">
        <v>32.104109589041094</v>
      </c>
      <c r="I93" s="13" t="s">
        <v>71</v>
      </c>
      <c r="J93" s="13">
        <v>110049</v>
      </c>
      <c r="K93" s="12" t="s">
        <v>215</v>
      </c>
      <c r="L93" s="13" t="s">
        <v>21</v>
      </c>
      <c r="M93" s="41">
        <v>24</v>
      </c>
      <c r="N93" s="13" t="s">
        <v>22</v>
      </c>
      <c r="O93" s="13" t="s">
        <v>216</v>
      </c>
      <c r="P93" s="13" t="s">
        <v>23</v>
      </c>
      <c r="Q93" s="12">
        <v>2</v>
      </c>
      <c r="R93" s="12">
        <v>7</v>
      </c>
      <c r="S93" s="13">
        <v>38203</v>
      </c>
      <c r="T93" s="7">
        <v>48525</v>
      </c>
      <c r="U93" s="7">
        <v>31625</v>
      </c>
      <c r="V93" s="7">
        <v>30004</v>
      </c>
      <c r="W93" s="13">
        <f>VLOOKUP(A93,repayments_data!A:J,5,0)</f>
        <v>72027</v>
      </c>
      <c r="X93" s="13" t="str">
        <f>VLOOKUP(A93,repayments_data!A:J,9,0)</f>
        <v>Live</v>
      </c>
      <c r="Y93" s="13">
        <f>VLOOKUP(A93,repayments_data!A:J,10,0)</f>
        <v>148</v>
      </c>
      <c r="Z93" s="13" t="str">
        <f t="shared" si="1"/>
        <v>Bad</v>
      </c>
    </row>
    <row r="94" spans="1:26" x14ac:dyDescent="0.25">
      <c r="A94" s="12">
        <v>667177</v>
      </c>
      <c r="B94" s="38">
        <v>43016.070462962998</v>
      </c>
      <c r="C94" s="13">
        <v>49</v>
      </c>
      <c r="D94" s="39">
        <v>43020</v>
      </c>
      <c r="E94" s="62" t="s">
        <v>1055</v>
      </c>
      <c r="F94" s="13" t="s">
        <v>19</v>
      </c>
      <c r="G94" s="40">
        <v>29496</v>
      </c>
      <c r="H94" s="63">
        <v>38.19178082191781</v>
      </c>
      <c r="I94" s="13" t="s">
        <v>24</v>
      </c>
      <c r="J94" s="13">
        <v>411013</v>
      </c>
      <c r="K94" s="12" t="s">
        <v>217</v>
      </c>
      <c r="L94" s="13" t="s">
        <v>27</v>
      </c>
      <c r="M94" s="41">
        <v>312</v>
      </c>
      <c r="N94" s="13" t="s">
        <v>22</v>
      </c>
      <c r="O94" s="13" t="s">
        <v>218</v>
      </c>
      <c r="P94" s="13" t="s">
        <v>23</v>
      </c>
      <c r="Q94" s="12">
        <v>2</v>
      </c>
      <c r="R94" s="12">
        <v>14</v>
      </c>
      <c r="S94" s="13">
        <v>85999.666666666701</v>
      </c>
      <c r="T94" s="7">
        <v>30448.31</v>
      </c>
      <c r="U94" s="7">
        <v>21366.7</v>
      </c>
      <c r="V94" s="7">
        <v>8828.3799999999992</v>
      </c>
      <c r="W94" s="13">
        <f>VLOOKUP(A94,repayments_data!A:J,5,0)</f>
        <v>129161</v>
      </c>
      <c r="X94" s="13" t="str">
        <f>VLOOKUP(A94,repayments_data!A:J,9,0)</f>
        <v>Live</v>
      </c>
      <c r="Y94" s="13">
        <f>VLOOKUP(A94,repayments_data!A:J,10,0)</f>
        <v>0</v>
      </c>
      <c r="Z94" s="13" t="str">
        <f t="shared" si="1"/>
        <v>Good</v>
      </c>
    </row>
    <row r="95" spans="1:26" x14ac:dyDescent="0.25">
      <c r="A95" s="12">
        <v>666177</v>
      </c>
      <c r="B95" s="38">
        <v>43034.509664351899</v>
      </c>
      <c r="C95" s="13">
        <v>1340</v>
      </c>
      <c r="D95" s="39">
        <v>43038.556793981501</v>
      </c>
      <c r="E95" s="62" t="s">
        <v>1055</v>
      </c>
      <c r="F95" s="13" t="s">
        <v>19</v>
      </c>
      <c r="G95" s="40">
        <v>29844</v>
      </c>
      <c r="H95" s="63">
        <v>37.238356164383561</v>
      </c>
      <c r="I95" s="13" t="s">
        <v>62</v>
      </c>
      <c r="J95" s="13">
        <v>110053</v>
      </c>
      <c r="K95" s="12" t="s">
        <v>219</v>
      </c>
      <c r="L95" s="13" t="s">
        <v>27</v>
      </c>
      <c r="M95" s="41">
        <v>432</v>
      </c>
      <c r="N95" s="13" t="s">
        <v>22</v>
      </c>
      <c r="O95" s="13" t="s">
        <v>220</v>
      </c>
      <c r="P95" s="13" t="s">
        <v>29</v>
      </c>
      <c r="Q95" s="12">
        <v>6</v>
      </c>
      <c r="R95" s="12">
        <v>13</v>
      </c>
      <c r="S95" s="13">
        <v>64405</v>
      </c>
      <c r="T95" s="7">
        <v>34508</v>
      </c>
      <c r="U95" s="7">
        <v>29724</v>
      </c>
      <c r="V95" s="7">
        <v>17632</v>
      </c>
      <c r="W95" s="13">
        <f>VLOOKUP(A95,repayments_data!A:J,5,0)</f>
        <v>43447</v>
      </c>
      <c r="X95" s="13" t="str">
        <f>VLOOKUP(A95,repayments_data!A:J,9,0)</f>
        <v>Live</v>
      </c>
      <c r="Y95" s="13">
        <f>VLOOKUP(A95,repayments_data!A:J,10,0)</f>
        <v>0</v>
      </c>
      <c r="Z95" s="13" t="str">
        <f t="shared" si="1"/>
        <v>Good</v>
      </c>
    </row>
    <row r="96" spans="1:26" x14ac:dyDescent="0.25">
      <c r="A96" s="12">
        <v>665963</v>
      </c>
      <c r="B96" s="38">
        <v>43015.7410648148</v>
      </c>
      <c r="C96" s="13">
        <v>1122</v>
      </c>
      <c r="D96" s="39">
        <v>43035.639282407399</v>
      </c>
      <c r="E96" s="62" t="s">
        <v>1055</v>
      </c>
      <c r="F96" s="13" t="s">
        <v>19</v>
      </c>
      <c r="G96" s="40">
        <v>28681</v>
      </c>
      <c r="H96" s="63">
        <v>40.424657534246577</v>
      </c>
      <c r="I96" s="14" t="s">
        <v>34</v>
      </c>
      <c r="J96" s="10">
        <v>400065</v>
      </c>
      <c r="K96" s="11" t="s">
        <v>221</v>
      </c>
      <c r="L96" s="13" t="s">
        <v>21</v>
      </c>
      <c r="M96" s="41">
        <v>35</v>
      </c>
      <c r="N96" s="13" t="s">
        <v>22</v>
      </c>
      <c r="O96" s="13" t="s">
        <v>222</v>
      </c>
      <c r="P96" s="13" t="s">
        <v>23</v>
      </c>
      <c r="Q96" s="12">
        <v>6</v>
      </c>
      <c r="R96" s="48">
        <v>14</v>
      </c>
      <c r="S96" s="13">
        <v>120259</v>
      </c>
      <c r="T96" s="7">
        <v>29465</v>
      </c>
      <c r="U96" s="7">
        <v>29464</v>
      </c>
      <c r="V96" s="7">
        <v>27348</v>
      </c>
      <c r="W96" s="13">
        <f>VLOOKUP(A96,repayments_data!A:J,5,0)</f>
        <v>300000</v>
      </c>
      <c r="X96" s="13" t="str">
        <f>VLOOKUP(A96,repayments_data!A:J,9,0)</f>
        <v>Live</v>
      </c>
      <c r="Y96" s="13">
        <f>VLOOKUP(A96,repayments_data!A:J,10,0)</f>
        <v>0</v>
      </c>
      <c r="Z96" s="13" t="str">
        <f t="shared" si="1"/>
        <v>Good</v>
      </c>
    </row>
    <row r="97" spans="1:26" x14ac:dyDescent="0.25">
      <c r="A97" s="12">
        <v>664795</v>
      </c>
      <c r="B97" s="38">
        <v>43014.485844907402</v>
      </c>
      <c r="C97" s="13">
        <v>846</v>
      </c>
      <c r="D97" s="39">
        <v>43033</v>
      </c>
      <c r="E97" s="62" t="s">
        <v>1055</v>
      </c>
      <c r="F97" s="13" t="s">
        <v>19</v>
      </c>
      <c r="G97" s="40">
        <v>31721</v>
      </c>
      <c r="H97" s="63">
        <v>32.095890410958901</v>
      </c>
      <c r="I97" s="13" t="s">
        <v>25</v>
      </c>
      <c r="J97" s="13">
        <v>560100</v>
      </c>
      <c r="K97" s="12" t="s">
        <v>223</v>
      </c>
      <c r="L97" s="13" t="s">
        <v>21</v>
      </c>
      <c r="M97" s="41">
        <v>36</v>
      </c>
      <c r="N97" s="13" t="s">
        <v>22</v>
      </c>
      <c r="O97" s="13" t="s">
        <v>224</v>
      </c>
      <c r="P97" s="13" t="s">
        <v>23</v>
      </c>
      <c r="Q97" s="12">
        <v>2</v>
      </c>
      <c r="R97" s="12">
        <v>8</v>
      </c>
      <c r="S97" s="13">
        <v>131469.33333333299</v>
      </c>
      <c r="T97" s="7">
        <v>36641.67</v>
      </c>
      <c r="U97" s="7">
        <v>10916.12</v>
      </c>
      <c r="V97" s="7">
        <v>1355.45</v>
      </c>
      <c r="W97" s="13">
        <f>VLOOKUP(A97,repayments_data!A:J,5,0)</f>
        <v>300000</v>
      </c>
      <c r="X97" s="13" t="str">
        <f>VLOOKUP(A97,repayments_data!A:J,9,0)</f>
        <v>Live</v>
      </c>
      <c r="Y97" s="13">
        <f>VLOOKUP(A97,repayments_data!A:J,10,0)</f>
        <v>0</v>
      </c>
      <c r="Z97" s="13" t="str">
        <f t="shared" si="1"/>
        <v>Good</v>
      </c>
    </row>
    <row r="98" spans="1:26" x14ac:dyDescent="0.25">
      <c r="A98" s="12">
        <v>664574</v>
      </c>
      <c r="B98" s="38">
        <v>43014.006631944401</v>
      </c>
      <c r="C98" s="13">
        <v>278</v>
      </c>
      <c r="D98" s="39">
        <v>43025.510231481501</v>
      </c>
      <c r="E98" s="62" t="s">
        <v>1055</v>
      </c>
      <c r="F98" s="13" t="s">
        <v>19</v>
      </c>
      <c r="G98" s="40">
        <v>30625</v>
      </c>
      <c r="H98" s="63">
        <v>35.098630136986301</v>
      </c>
      <c r="I98" s="13" t="s">
        <v>49</v>
      </c>
      <c r="J98" s="13">
        <v>500092</v>
      </c>
      <c r="K98" s="12" t="s">
        <v>225</v>
      </c>
      <c r="L98" s="13" t="s">
        <v>21</v>
      </c>
      <c r="M98" s="41">
        <v>72</v>
      </c>
      <c r="N98" s="13" t="s">
        <v>22</v>
      </c>
      <c r="O98" s="13" t="s">
        <v>226</v>
      </c>
      <c r="P98" s="13" t="s">
        <v>23</v>
      </c>
      <c r="Q98" s="12">
        <v>1</v>
      </c>
      <c r="R98" s="12">
        <v>1</v>
      </c>
      <c r="S98" s="13">
        <v>37411</v>
      </c>
      <c r="T98" s="7">
        <v>28495</v>
      </c>
      <c r="U98" s="7">
        <v>28495</v>
      </c>
      <c r="V98" s="7">
        <v>12819</v>
      </c>
      <c r="W98" s="13">
        <f>VLOOKUP(A98,repayments_data!A:J,5,0)</f>
        <v>141093</v>
      </c>
      <c r="X98" s="13" t="str">
        <f>VLOOKUP(A98,repayments_data!A:J,9,0)</f>
        <v>Live</v>
      </c>
      <c r="Y98" s="13">
        <f>VLOOKUP(A98,repayments_data!A:J,10,0)</f>
        <v>0</v>
      </c>
      <c r="Z98" s="13" t="str">
        <f t="shared" si="1"/>
        <v>Good</v>
      </c>
    </row>
    <row r="99" spans="1:26" x14ac:dyDescent="0.25">
      <c r="A99" s="12">
        <v>664436</v>
      </c>
      <c r="B99" s="38">
        <v>43066.532210648104</v>
      </c>
      <c r="C99" s="13">
        <v>3582</v>
      </c>
      <c r="D99" s="39">
        <v>43066.546863425901</v>
      </c>
      <c r="E99" s="62" t="s">
        <v>1055</v>
      </c>
      <c r="F99" s="13" t="s">
        <v>19</v>
      </c>
      <c r="G99" s="40">
        <v>30663</v>
      </c>
      <c r="H99" s="63">
        <v>34.994520547945207</v>
      </c>
      <c r="I99" s="13" t="s">
        <v>25</v>
      </c>
      <c r="J99" s="13">
        <v>560005</v>
      </c>
      <c r="K99" s="12" t="s">
        <v>227</v>
      </c>
      <c r="L99" s="13" t="s">
        <v>21</v>
      </c>
      <c r="M99" s="41">
        <v>14</v>
      </c>
      <c r="N99" s="13" t="s">
        <v>22</v>
      </c>
      <c r="O99" s="13" t="s">
        <v>228</v>
      </c>
      <c r="P99" s="13" t="s">
        <v>33</v>
      </c>
      <c r="Q99" s="12">
        <v>2</v>
      </c>
      <c r="R99" s="12">
        <v>14</v>
      </c>
      <c r="S99" s="13">
        <v>93367</v>
      </c>
      <c r="T99" s="7">
        <v>37434</v>
      </c>
      <c r="U99" s="7">
        <v>48979</v>
      </c>
      <c r="V99" s="7">
        <v>43165</v>
      </c>
      <c r="W99" s="13">
        <f>VLOOKUP(A99,repayments_data!A:J,5,0)</f>
        <v>277668</v>
      </c>
      <c r="X99" s="13" t="str">
        <f>VLOOKUP(A99,repayments_data!A:J,9,0)</f>
        <v>Live</v>
      </c>
      <c r="Y99" s="13">
        <f>VLOOKUP(A99,repayments_data!A:J,10,0)</f>
        <v>0</v>
      </c>
      <c r="Z99" s="13" t="str">
        <f t="shared" si="1"/>
        <v>Good</v>
      </c>
    </row>
    <row r="100" spans="1:26" x14ac:dyDescent="0.25">
      <c r="A100" s="12">
        <v>663015</v>
      </c>
      <c r="B100" s="38">
        <v>43012.555578703701</v>
      </c>
      <c r="C100" s="13">
        <v>6</v>
      </c>
      <c r="D100" s="39">
        <v>43019</v>
      </c>
      <c r="E100" s="62" t="s">
        <v>1055</v>
      </c>
      <c r="F100" s="13" t="s">
        <v>19</v>
      </c>
      <c r="G100" s="40">
        <v>28419</v>
      </c>
      <c r="H100" s="63">
        <v>41.142465753424659</v>
      </c>
      <c r="I100" s="13" t="s">
        <v>71</v>
      </c>
      <c r="J100" s="13">
        <v>110028</v>
      </c>
      <c r="K100" s="12" t="s">
        <v>229</v>
      </c>
      <c r="L100" s="13" t="s">
        <v>21</v>
      </c>
      <c r="M100" s="41">
        <v>48</v>
      </c>
      <c r="N100" s="13" t="s">
        <v>22</v>
      </c>
      <c r="O100" s="13" t="s">
        <v>230</v>
      </c>
      <c r="P100" s="13" t="s">
        <v>38</v>
      </c>
      <c r="Q100" s="12">
        <v>1</v>
      </c>
      <c r="R100" s="12">
        <v>15</v>
      </c>
      <c r="S100" s="13">
        <v>83121</v>
      </c>
      <c r="T100" s="7">
        <v>1799.56</v>
      </c>
      <c r="U100" s="7">
        <v>358.56</v>
      </c>
      <c r="V100" s="7">
        <v>49896.86</v>
      </c>
      <c r="W100" s="13">
        <f>VLOOKUP(A100,repayments_data!A:J,5,0)</f>
        <v>45403</v>
      </c>
      <c r="X100" s="13" t="str">
        <f>VLOOKUP(A100,repayments_data!A:J,9,0)</f>
        <v>Live</v>
      </c>
      <c r="Y100" s="13">
        <f>VLOOKUP(A100,repayments_data!A:J,10,0)</f>
        <v>56</v>
      </c>
      <c r="Z100" s="13" t="str">
        <f t="shared" si="1"/>
        <v>Bad</v>
      </c>
    </row>
    <row r="101" spans="1:26" x14ac:dyDescent="0.25">
      <c r="A101" s="12">
        <v>659468</v>
      </c>
      <c r="B101" s="38">
        <v>43014.524641203701</v>
      </c>
      <c r="C101" s="13">
        <v>615</v>
      </c>
      <c r="D101" s="39">
        <v>43032</v>
      </c>
      <c r="E101" s="62" t="s">
        <v>1055</v>
      </c>
      <c r="F101" s="13" t="s">
        <v>19</v>
      </c>
      <c r="G101" s="40">
        <v>23545</v>
      </c>
      <c r="H101" s="63">
        <v>54.495890410958907</v>
      </c>
      <c r="I101" s="43" t="s">
        <v>71</v>
      </c>
      <c r="J101" s="43">
        <v>110096</v>
      </c>
      <c r="K101" s="12" t="s">
        <v>231</v>
      </c>
      <c r="L101" s="13" t="s">
        <v>21</v>
      </c>
      <c r="M101" s="41">
        <v>120</v>
      </c>
      <c r="N101" s="13" t="s">
        <v>22</v>
      </c>
      <c r="O101" s="13" t="s">
        <v>232</v>
      </c>
      <c r="P101" s="13" t="s">
        <v>23</v>
      </c>
      <c r="Q101" s="12">
        <v>0</v>
      </c>
      <c r="R101" s="12">
        <v>16</v>
      </c>
      <c r="S101" s="43">
        <v>73333.333333333299</v>
      </c>
      <c r="T101" s="7">
        <v>275331.11</v>
      </c>
      <c r="U101" s="7">
        <v>232846.64</v>
      </c>
      <c r="V101" s="7">
        <v>222376.98</v>
      </c>
      <c r="W101" s="13">
        <f>VLOOKUP(A101,repayments_data!A:J,5,0)</f>
        <v>268844</v>
      </c>
      <c r="X101" s="13" t="str">
        <f>VLOOKUP(A101,repayments_data!A:J,9,0)</f>
        <v>Live</v>
      </c>
      <c r="Y101" s="13">
        <f>VLOOKUP(A101,repayments_data!A:J,10,0)</f>
        <v>0</v>
      </c>
      <c r="Z101" s="13" t="str">
        <f t="shared" si="1"/>
        <v>Good</v>
      </c>
    </row>
    <row r="102" spans="1:26" x14ac:dyDescent="0.25">
      <c r="A102" s="12">
        <v>658358</v>
      </c>
      <c r="B102" s="38">
        <v>43005.646585648203</v>
      </c>
      <c r="C102" s="13">
        <v>582</v>
      </c>
      <c r="D102" s="39">
        <v>43031</v>
      </c>
      <c r="E102" s="62" t="s">
        <v>1055</v>
      </c>
      <c r="F102" s="13" t="s">
        <v>19</v>
      </c>
      <c r="G102" s="40">
        <v>28014</v>
      </c>
      <c r="H102" s="63">
        <v>42.252054794520546</v>
      </c>
      <c r="I102" s="14" t="s">
        <v>34</v>
      </c>
      <c r="J102" s="14">
        <v>400104</v>
      </c>
      <c r="K102" s="42" t="s">
        <v>233</v>
      </c>
      <c r="L102" s="13" t="s">
        <v>21</v>
      </c>
      <c r="M102" s="41">
        <v>480</v>
      </c>
      <c r="N102" s="14" t="s">
        <v>22</v>
      </c>
      <c r="O102" s="14" t="s">
        <v>234</v>
      </c>
      <c r="P102" s="13" t="s">
        <v>29</v>
      </c>
      <c r="Q102" s="12">
        <v>1</v>
      </c>
      <c r="R102" s="12">
        <v>12</v>
      </c>
      <c r="S102" s="13">
        <v>70693.899999999994</v>
      </c>
      <c r="T102" s="7">
        <v>7436.03</v>
      </c>
      <c r="U102" s="7">
        <v>2802.03</v>
      </c>
      <c r="V102" s="7">
        <v>1424.83</v>
      </c>
      <c r="W102" s="13">
        <f>VLOOKUP(A102,repayments_data!A:J,5,0)</f>
        <v>139196</v>
      </c>
      <c r="X102" s="13" t="str">
        <f>VLOOKUP(A102,repayments_data!A:J,9,0)</f>
        <v>Live</v>
      </c>
      <c r="Y102" s="13">
        <f>VLOOKUP(A102,repayments_data!A:J,10,0)</f>
        <v>0</v>
      </c>
      <c r="Z102" s="13" t="str">
        <f t="shared" si="1"/>
        <v>Good</v>
      </c>
    </row>
    <row r="103" spans="1:26" x14ac:dyDescent="0.25">
      <c r="A103" s="12">
        <v>655119</v>
      </c>
      <c r="B103" s="38">
        <v>42927</v>
      </c>
      <c r="C103" s="13">
        <v>15171</v>
      </c>
      <c r="D103" s="39">
        <v>42992</v>
      </c>
      <c r="E103" s="62" t="s">
        <v>1055</v>
      </c>
      <c r="F103" s="13" t="s">
        <v>19</v>
      </c>
      <c r="G103" s="40">
        <v>26465</v>
      </c>
      <c r="H103" s="63">
        <v>46.495890410958907</v>
      </c>
      <c r="I103" s="13" t="s">
        <v>49</v>
      </c>
      <c r="J103" s="13">
        <v>500044</v>
      </c>
      <c r="K103" s="12" t="s">
        <v>235</v>
      </c>
      <c r="L103" s="13" t="s">
        <v>41</v>
      </c>
      <c r="M103" s="41">
        <v>240</v>
      </c>
      <c r="N103" s="13" t="s">
        <v>22</v>
      </c>
      <c r="O103" s="13" t="s">
        <v>236</v>
      </c>
      <c r="P103" s="13" t="s">
        <v>33</v>
      </c>
      <c r="Q103" s="12">
        <v>19</v>
      </c>
      <c r="R103" s="12">
        <v>27</v>
      </c>
      <c r="S103" s="13">
        <v>67149.333333333299</v>
      </c>
      <c r="T103" s="9">
        <v>21205.14</v>
      </c>
      <c r="U103" s="9">
        <v>13038.44</v>
      </c>
      <c r="V103" s="9">
        <v>1346.22</v>
      </c>
      <c r="W103" s="13">
        <f>VLOOKUP(A103,repayments_data!A:J,5,0)</f>
        <v>300000</v>
      </c>
      <c r="X103" s="13" t="str">
        <f>VLOOKUP(A103,repayments_data!A:J,9,0)</f>
        <v>Live</v>
      </c>
      <c r="Y103" s="13">
        <f>VLOOKUP(A103,repayments_data!A:J,10,0)</f>
        <v>0</v>
      </c>
      <c r="Z103" s="13" t="str">
        <f t="shared" si="1"/>
        <v>Good</v>
      </c>
    </row>
    <row r="104" spans="1:26" x14ac:dyDescent="0.25">
      <c r="A104" s="12">
        <v>652096</v>
      </c>
      <c r="B104" s="38">
        <v>43018.788229166697</v>
      </c>
      <c r="C104" s="13">
        <v>27</v>
      </c>
      <c r="D104" s="39">
        <v>43019</v>
      </c>
      <c r="E104" s="62" t="s">
        <v>1055</v>
      </c>
      <c r="F104" s="13" t="s">
        <v>19</v>
      </c>
      <c r="G104" s="40">
        <v>34938</v>
      </c>
      <c r="H104" s="63">
        <v>23.282191780821918</v>
      </c>
      <c r="I104" s="14" t="s">
        <v>25</v>
      </c>
      <c r="J104" s="14">
        <v>560064</v>
      </c>
      <c r="K104" s="12" t="s">
        <v>237</v>
      </c>
      <c r="L104" s="13" t="s">
        <v>21</v>
      </c>
      <c r="M104" s="41">
        <v>24</v>
      </c>
      <c r="N104" s="13" t="s">
        <v>22</v>
      </c>
      <c r="O104" s="13" t="s">
        <v>238</v>
      </c>
      <c r="P104" s="13" t="s">
        <v>29</v>
      </c>
      <c r="Q104" s="12">
        <v>1</v>
      </c>
      <c r="R104" s="12">
        <v>1</v>
      </c>
      <c r="S104" s="14">
        <v>28054.333333333299</v>
      </c>
      <c r="T104" s="7">
        <v>21234.14</v>
      </c>
      <c r="U104" s="7">
        <v>14951.47</v>
      </c>
      <c r="V104" s="7">
        <v>7341.47</v>
      </c>
      <c r="W104" s="13">
        <f>VLOOKUP(A104,repayments_data!A:J,5,0)</f>
        <v>30842</v>
      </c>
      <c r="X104" s="13" t="str">
        <f>VLOOKUP(A104,repayments_data!A:J,9,0)</f>
        <v>Live</v>
      </c>
      <c r="Y104" s="13">
        <f>VLOOKUP(A104,repayments_data!A:J,10,0)</f>
        <v>57</v>
      </c>
      <c r="Z104" s="13" t="str">
        <f t="shared" si="1"/>
        <v>Bad</v>
      </c>
    </row>
    <row r="105" spans="1:26" x14ac:dyDescent="0.25">
      <c r="A105" s="12">
        <v>651066</v>
      </c>
      <c r="B105" s="38">
        <v>42996.962083333303</v>
      </c>
      <c r="C105" s="13">
        <v>4172</v>
      </c>
      <c r="D105" s="39">
        <v>43033</v>
      </c>
      <c r="E105" s="62" t="s">
        <v>1055</v>
      </c>
      <c r="F105" s="13" t="s">
        <v>19</v>
      </c>
      <c r="G105" s="40">
        <v>33146</v>
      </c>
      <c r="H105" s="63">
        <v>28.19178082191781</v>
      </c>
      <c r="I105" s="43" t="s">
        <v>91</v>
      </c>
      <c r="J105" s="43">
        <v>410206</v>
      </c>
      <c r="K105" s="44" t="s">
        <v>239</v>
      </c>
      <c r="L105" s="13" t="s">
        <v>27</v>
      </c>
      <c r="M105" s="41">
        <v>120</v>
      </c>
      <c r="N105" s="13" t="s">
        <v>22</v>
      </c>
      <c r="O105" s="13" t="s">
        <v>240</v>
      </c>
      <c r="P105" s="13" t="s">
        <v>29</v>
      </c>
      <c r="Q105" s="12">
        <v>3</v>
      </c>
      <c r="R105" s="12">
        <v>8</v>
      </c>
      <c r="S105" s="13">
        <v>25520.666666666701</v>
      </c>
      <c r="T105" s="7">
        <v>19898.099999999999</v>
      </c>
      <c r="U105" s="7">
        <v>10356.870000000001</v>
      </c>
      <c r="V105" s="7">
        <v>11378.87</v>
      </c>
      <c r="W105" s="13">
        <f>VLOOKUP(A105,repayments_data!A:J,5,0)</f>
        <v>95611</v>
      </c>
      <c r="X105" s="13" t="str">
        <f>VLOOKUP(A105,repayments_data!A:J,9,0)</f>
        <v>Live</v>
      </c>
      <c r="Y105" s="13">
        <f>VLOOKUP(A105,repayments_data!A:J,10,0)</f>
        <v>0</v>
      </c>
      <c r="Z105" s="13" t="str">
        <f t="shared" si="1"/>
        <v>Good</v>
      </c>
    </row>
    <row r="106" spans="1:26" x14ac:dyDescent="0.25">
      <c r="A106" s="12">
        <v>648762</v>
      </c>
      <c r="B106" s="38">
        <v>42994.707557870403</v>
      </c>
      <c r="C106" s="13">
        <v>15160</v>
      </c>
      <c r="D106" s="39">
        <v>43022</v>
      </c>
      <c r="E106" s="62" t="s">
        <v>1055</v>
      </c>
      <c r="F106" s="13" t="s">
        <v>19</v>
      </c>
      <c r="G106" s="40">
        <v>29533</v>
      </c>
      <c r="H106" s="63">
        <v>38.090410958904108</v>
      </c>
      <c r="I106" s="14" t="s">
        <v>25</v>
      </c>
      <c r="J106" s="13">
        <v>560068</v>
      </c>
      <c r="K106" s="48" t="s">
        <v>241</v>
      </c>
      <c r="L106" s="13" t="s">
        <v>21</v>
      </c>
      <c r="M106" s="41">
        <v>6</v>
      </c>
      <c r="N106" s="13" t="s">
        <v>22</v>
      </c>
      <c r="O106" s="13" t="s">
        <v>220</v>
      </c>
      <c r="P106" s="13" t="s">
        <v>29</v>
      </c>
      <c r="Q106" s="12">
        <v>0</v>
      </c>
      <c r="R106" s="12">
        <v>12</v>
      </c>
      <c r="S106" s="13">
        <v>64629</v>
      </c>
      <c r="T106" s="9">
        <v>16632</v>
      </c>
      <c r="U106" s="9">
        <v>86426</v>
      </c>
      <c r="V106" s="9">
        <v>0</v>
      </c>
      <c r="W106" s="13">
        <f>VLOOKUP(A106,repayments_data!A:J,5,0)</f>
        <v>182059</v>
      </c>
      <c r="X106" s="13" t="str">
        <f>VLOOKUP(A106,repayments_data!A:J,9,0)</f>
        <v>Closed</v>
      </c>
      <c r="Y106" s="13">
        <f>VLOOKUP(A106,repayments_data!A:J,10,0)</f>
        <v>0</v>
      </c>
      <c r="Z106" s="13" t="str">
        <f t="shared" si="1"/>
        <v>Good</v>
      </c>
    </row>
    <row r="107" spans="1:26" x14ac:dyDescent="0.25">
      <c r="A107" s="12">
        <v>645906</v>
      </c>
      <c r="B107" s="38">
        <v>43021.5840509259</v>
      </c>
      <c r="C107" s="13">
        <v>230</v>
      </c>
      <c r="D107" s="39">
        <v>43053.750439814816</v>
      </c>
      <c r="E107" s="62" t="s">
        <v>1055</v>
      </c>
      <c r="F107" s="13" t="s">
        <v>19</v>
      </c>
      <c r="G107" s="40">
        <v>31286</v>
      </c>
      <c r="H107" s="63">
        <v>33.287671232876711</v>
      </c>
      <c r="I107" s="13" t="s">
        <v>34</v>
      </c>
      <c r="J107" s="13">
        <v>421004</v>
      </c>
      <c r="K107" s="12" t="s">
        <v>243</v>
      </c>
      <c r="L107" s="13" t="s">
        <v>27</v>
      </c>
      <c r="M107" s="41">
        <v>264</v>
      </c>
      <c r="N107" s="13" t="s">
        <v>22</v>
      </c>
      <c r="O107" s="13" t="s">
        <v>244</v>
      </c>
      <c r="P107" s="13" t="s">
        <v>23</v>
      </c>
      <c r="Q107" s="12">
        <v>0</v>
      </c>
      <c r="R107" s="12">
        <v>13</v>
      </c>
      <c r="S107" s="13">
        <v>30806</v>
      </c>
      <c r="T107" s="7">
        <v>35797</v>
      </c>
      <c r="U107" s="7">
        <v>12074</v>
      </c>
      <c r="V107" s="7">
        <v>1017</v>
      </c>
      <c r="W107" s="13">
        <f>VLOOKUP(A107,repayments_data!A:J,5,0)</f>
        <v>98654</v>
      </c>
      <c r="X107" s="13" t="str">
        <f>VLOOKUP(A107,repayments_data!A:J,9,0)</f>
        <v>Live</v>
      </c>
      <c r="Y107" s="13">
        <f>VLOOKUP(A107,repayments_data!A:J,10,0)</f>
        <v>330</v>
      </c>
      <c r="Z107" s="13" t="str">
        <f t="shared" si="1"/>
        <v>Bad</v>
      </c>
    </row>
    <row r="108" spans="1:26" x14ac:dyDescent="0.25">
      <c r="A108" s="12">
        <v>639578</v>
      </c>
      <c r="B108" s="38">
        <v>43025.404502314799</v>
      </c>
      <c r="C108" s="13">
        <v>269</v>
      </c>
      <c r="D108" s="39">
        <v>43069.612488425926</v>
      </c>
      <c r="E108" s="62" t="s">
        <v>1055</v>
      </c>
      <c r="F108" s="13" t="s">
        <v>19</v>
      </c>
      <c r="G108" s="40">
        <v>32616</v>
      </c>
      <c r="H108" s="63">
        <v>29.643835616438356</v>
      </c>
      <c r="I108" s="14" t="s">
        <v>71</v>
      </c>
      <c r="J108" s="14">
        <v>110096</v>
      </c>
      <c r="K108" s="12" t="s">
        <v>245</v>
      </c>
      <c r="L108" s="13" t="s">
        <v>21</v>
      </c>
      <c r="M108" s="41">
        <v>24</v>
      </c>
      <c r="N108" s="13" t="s">
        <v>22</v>
      </c>
      <c r="O108" s="13" t="s">
        <v>246</v>
      </c>
      <c r="P108" s="13" t="s">
        <v>29</v>
      </c>
      <c r="Q108" s="12">
        <v>4</v>
      </c>
      <c r="R108" s="12">
        <v>5</v>
      </c>
      <c r="S108" s="14">
        <v>44764</v>
      </c>
      <c r="T108" s="7">
        <v>13905</v>
      </c>
      <c r="U108" s="7">
        <v>13905</v>
      </c>
      <c r="V108" s="7">
        <v>13905</v>
      </c>
      <c r="W108" s="13">
        <f>VLOOKUP(A108,repayments_data!A:J,5,0)</f>
        <v>122287</v>
      </c>
      <c r="X108" s="13" t="str">
        <f>VLOOKUP(A108,repayments_data!A:J,9,0)</f>
        <v>Live</v>
      </c>
      <c r="Y108" s="13">
        <f>VLOOKUP(A108,repayments_data!A:J,10,0)</f>
        <v>0</v>
      </c>
      <c r="Z108" s="13" t="str">
        <f t="shared" si="1"/>
        <v>Good</v>
      </c>
    </row>
    <row r="109" spans="1:26" x14ac:dyDescent="0.25">
      <c r="A109" s="12">
        <v>638631</v>
      </c>
      <c r="B109" s="38">
        <v>42983.513807870397</v>
      </c>
      <c r="C109" s="13">
        <v>2400</v>
      </c>
      <c r="D109" s="39">
        <v>43049</v>
      </c>
      <c r="E109" s="62" t="s">
        <v>1055</v>
      </c>
      <c r="F109" s="13" t="s">
        <v>19</v>
      </c>
      <c r="G109" s="40">
        <v>27788</v>
      </c>
      <c r="H109" s="63">
        <v>42.871232876712327</v>
      </c>
      <c r="I109" s="14" t="s">
        <v>71</v>
      </c>
      <c r="J109" s="14">
        <v>110048</v>
      </c>
      <c r="K109" s="42" t="s">
        <v>247</v>
      </c>
      <c r="L109" s="13" t="s">
        <v>21</v>
      </c>
      <c r="M109" s="41">
        <v>60</v>
      </c>
      <c r="N109" s="14" t="s">
        <v>22</v>
      </c>
      <c r="O109" s="14" t="s">
        <v>248</v>
      </c>
      <c r="P109" s="13" t="s">
        <v>29</v>
      </c>
      <c r="Q109" s="12">
        <v>1</v>
      </c>
      <c r="R109" s="12">
        <v>15</v>
      </c>
      <c r="S109" s="13">
        <v>95904.333333333299</v>
      </c>
      <c r="T109" s="7">
        <v>26319.75</v>
      </c>
      <c r="U109" s="7">
        <v>10179.84</v>
      </c>
      <c r="V109" s="7">
        <v>4873.8599999999997</v>
      </c>
      <c r="W109" s="13">
        <f>VLOOKUP(A109,repayments_data!A:J,5,0)</f>
        <v>289865</v>
      </c>
      <c r="X109" s="13" t="str">
        <f>VLOOKUP(A109,repayments_data!A:J,9,0)</f>
        <v>Live</v>
      </c>
      <c r="Y109" s="13">
        <f>VLOOKUP(A109,repayments_data!A:J,10,0)</f>
        <v>0</v>
      </c>
      <c r="Z109" s="13" t="str">
        <f t="shared" si="1"/>
        <v>Good</v>
      </c>
    </row>
    <row r="110" spans="1:26" x14ac:dyDescent="0.25">
      <c r="A110" s="12">
        <v>635036</v>
      </c>
      <c r="B110" s="38">
        <v>43106.065671296303</v>
      </c>
      <c r="C110" s="13">
        <v>6123</v>
      </c>
      <c r="D110" s="39">
        <v>43109.525185185201</v>
      </c>
      <c r="E110" s="62" t="s">
        <v>1054</v>
      </c>
      <c r="F110" s="13" t="s">
        <v>19</v>
      </c>
      <c r="G110" s="40">
        <v>32755</v>
      </c>
      <c r="H110" s="63">
        <v>29.263013698630136</v>
      </c>
      <c r="I110" s="13" t="s">
        <v>25</v>
      </c>
      <c r="J110" s="13">
        <v>560016</v>
      </c>
      <c r="K110" s="12" t="s">
        <v>249</v>
      </c>
      <c r="L110" s="13" t="s">
        <v>69</v>
      </c>
      <c r="M110" s="41">
        <v>0</v>
      </c>
      <c r="N110" s="13" t="s">
        <v>22</v>
      </c>
      <c r="O110" s="13" t="s">
        <v>65</v>
      </c>
      <c r="P110" s="13" t="s">
        <v>33</v>
      </c>
      <c r="Q110" s="12">
        <v>3</v>
      </c>
      <c r="R110" s="12">
        <v>4</v>
      </c>
      <c r="S110" s="13">
        <v>40455</v>
      </c>
      <c r="T110" s="7">
        <v>23483</v>
      </c>
      <c r="U110" s="7">
        <v>12635</v>
      </c>
      <c r="V110" s="7">
        <v>4996</v>
      </c>
      <c r="W110" s="13">
        <f>VLOOKUP(A110,repayments_data!A:J,5,0)</f>
        <v>34328.57</v>
      </c>
      <c r="X110" s="13" t="str">
        <f>VLOOKUP(A110,repayments_data!A:J,9,0)</f>
        <v>Live</v>
      </c>
      <c r="Y110" s="13">
        <f>VLOOKUP(A110,repayments_data!A:J,10,0)</f>
        <v>0</v>
      </c>
      <c r="Z110" s="13" t="str">
        <f t="shared" si="1"/>
        <v>Good</v>
      </c>
    </row>
    <row r="111" spans="1:26" x14ac:dyDescent="0.25">
      <c r="A111" s="12">
        <v>631968</v>
      </c>
      <c r="B111" s="38">
        <v>43060.496469907397</v>
      </c>
      <c r="C111" s="13">
        <v>3257</v>
      </c>
      <c r="D111" s="39">
        <v>43060.508321759298</v>
      </c>
      <c r="E111" s="62" t="s">
        <v>1055</v>
      </c>
      <c r="F111" s="13" t="s">
        <v>19</v>
      </c>
      <c r="G111" s="40">
        <v>28715</v>
      </c>
      <c r="H111" s="63">
        <v>40.331506849315069</v>
      </c>
      <c r="I111" s="14" t="s">
        <v>250</v>
      </c>
      <c r="J111" s="14">
        <v>121001</v>
      </c>
      <c r="K111" s="42" t="s">
        <v>251</v>
      </c>
      <c r="L111" s="13" t="s">
        <v>41</v>
      </c>
      <c r="M111" s="41">
        <v>468</v>
      </c>
      <c r="N111" s="14" t="s">
        <v>22</v>
      </c>
      <c r="O111" s="14" t="s">
        <v>252</v>
      </c>
      <c r="P111" s="13" t="s">
        <v>23</v>
      </c>
      <c r="Q111" s="12">
        <v>10</v>
      </c>
      <c r="R111" s="12">
        <v>10</v>
      </c>
      <c r="S111" s="13">
        <v>30409</v>
      </c>
      <c r="T111" s="7">
        <v>7969</v>
      </c>
      <c r="U111" s="7">
        <v>7936</v>
      </c>
      <c r="V111" s="7">
        <v>7936</v>
      </c>
      <c r="W111" s="13">
        <f>VLOOKUP(A111,repayments_data!A:J,5,0)</f>
        <v>180000</v>
      </c>
      <c r="X111" s="13" t="str">
        <f>VLOOKUP(A111,repayments_data!A:J,9,0)</f>
        <v>Live</v>
      </c>
      <c r="Y111" s="13">
        <f>VLOOKUP(A111,repayments_data!A:J,10,0)</f>
        <v>0</v>
      </c>
      <c r="Z111" s="13" t="str">
        <f t="shared" si="1"/>
        <v>Good</v>
      </c>
    </row>
    <row r="112" spans="1:26" x14ac:dyDescent="0.25">
      <c r="A112" s="12">
        <v>631392</v>
      </c>
      <c r="B112" s="38">
        <v>42973.123576388898</v>
      </c>
      <c r="C112" s="13">
        <v>2988</v>
      </c>
      <c r="D112" s="39">
        <v>43055</v>
      </c>
      <c r="E112" s="62" t="s">
        <v>1055</v>
      </c>
      <c r="F112" s="13" t="s">
        <v>19</v>
      </c>
      <c r="G112" s="40">
        <v>31546</v>
      </c>
      <c r="H112" s="63">
        <v>32.575342465753423</v>
      </c>
      <c r="I112" s="14" t="s">
        <v>25</v>
      </c>
      <c r="J112" s="14">
        <v>560050</v>
      </c>
      <c r="K112" s="42" t="s">
        <v>253</v>
      </c>
      <c r="L112" s="13" t="s">
        <v>21</v>
      </c>
      <c r="M112" s="41">
        <v>12</v>
      </c>
      <c r="N112" s="13" t="s">
        <v>22</v>
      </c>
      <c r="O112" s="13" t="s">
        <v>254</v>
      </c>
      <c r="P112" s="13" t="s">
        <v>38</v>
      </c>
      <c r="Q112" s="12">
        <v>1</v>
      </c>
      <c r="R112" s="12">
        <v>8</v>
      </c>
      <c r="S112" s="13">
        <v>61092</v>
      </c>
      <c r="T112" s="9">
        <v>31236.400000000001</v>
      </c>
      <c r="U112" s="9">
        <v>19974.07</v>
      </c>
      <c r="V112" s="9">
        <v>2720.08</v>
      </c>
      <c r="W112" s="13">
        <f>VLOOKUP(A112,repayments_data!A:J,5,0)</f>
        <v>180499</v>
      </c>
      <c r="X112" s="13" t="str">
        <f>VLOOKUP(A112,repayments_data!A:J,9,0)</f>
        <v>Live</v>
      </c>
      <c r="Y112" s="13">
        <f>VLOOKUP(A112,repayments_data!A:J,10,0)</f>
        <v>0</v>
      </c>
      <c r="Z112" s="13" t="str">
        <f t="shared" si="1"/>
        <v>Good</v>
      </c>
    </row>
    <row r="113" spans="1:26" x14ac:dyDescent="0.25">
      <c r="A113" s="12">
        <v>627791</v>
      </c>
      <c r="B113" s="38">
        <v>42979.728148148097</v>
      </c>
      <c r="C113" s="13">
        <v>1640</v>
      </c>
      <c r="D113" s="39">
        <v>43031</v>
      </c>
      <c r="E113" s="62" t="s">
        <v>1055</v>
      </c>
      <c r="F113" s="13" t="s">
        <v>19</v>
      </c>
      <c r="G113" s="40">
        <v>30115</v>
      </c>
      <c r="H113" s="63">
        <v>36.495890410958907</v>
      </c>
      <c r="I113" s="13" t="s">
        <v>24</v>
      </c>
      <c r="J113" s="13">
        <v>411017</v>
      </c>
      <c r="K113" s="12" t="s">
        <v>255</v>
      </c>
      <c r="L113" s="13" t="s">
        <v>41</v>
      </c>
      <c r="M113" s="41">
        <v>48</v>
      </c>
      <c r="N113" s="13" t="s">
        <v>22</v>
      </c>
      <c r="O113" s="13" t="s">
        <v>256</v>
      </c>
      <c r="P113" s="13" t="s">
        <v>33</v>
      </c>
      <c r="Q113" s="12">
        <v>1</v>
      </c>
      <c r="R113" s="12">
        <v>13</v>
      </c>
      <c r="S113" s="13">
        <v>95103.333333333299</v>
      </c>
      <c r="T113" s="7">
        <v>16188.62</v>
      </c>
      <c r="U113" s="7">
        <v>19106.62</v>
      </c>
      <c r="V113" s="7">
        <v>15424.56</v>
      </c>
      <c r="W113" s="13">
        <f>VLOOKUP(A113,repayments_data!A:J,5,0)</f>
        <v>172675</v>
      </c>
      <c r="X113" s="13" t="str">
        <f>VLOOKUP(A113,repayments_data!A:J,9,0)</f>
        <v>Live</v>
      </c>
      <c r="Y113" s="13">
        <f>VLOOKUP(A113,repayments_data!A:J,10,0)</f>
        <v>0</v>
      </c>
      <c r="Z113" s="13" t="str">
        <f t="shared" si="1"/>
        <v>Good</v>
      </c>
    </row>
    <row r="114" spans="1:26" x14ac:dyDescent="0.25">
      <c r="A114" s="12">
        <v>627549</v>
      </c>
      <c r="B114" s="38">
        <v>42968.702280092599</v>
      </c>
      <c r="C114" s="13">
        <v>3397</v>
      </c>
      <c r="D114" s="39">
        <v>43097</v>
      </c>
      <c r="E114" s="62" t="s">
        <v>1055</v>
      </c>
      <c r="F114" s="13" t="s">
        <v>19</v>
      </c>
      <c r="G114" s="40">
        <v>32271</v>
      </c>
      <c r="H114" s="63">
        <v>30.589041095890412</v>
      </c>
      <c r="I114" s="13" t="s">
        <v>49</v>
      </c>
      <c r="J114" s="43">
        <v>500050</v>
      </c>
      <c r="K114" s="44" t="s">
        <v>257</v>
      </c>
      <c r="L114" s="13" t="s">
        <v>21</v>
      </c>
      <c r="M114" s="41">
        <v>41</v>
      </c>
      <c r="N114" s="43" t="s">
        <v>22</v>
      </c>
      <c r="O114" s="43" t="s">
        <v>258</v>
      </c>
      <c r="P114" s="13" t="s">
        <v>29</v>
      </c>
      <c r="Q114" s="12">
        <v>4</v>
      </c>
      <c r="R114" s="12">
        <v>11</v>
      </c>
      <c r="S114" s="13">
        <v>38743</v>
      </c>
      <c r="T114" s="7">
        <v>12790</v>
      </c>
      <c r="U114" s="7">
        <v>7761</v>
      </c>
      <c r="V114" s="7">
        <v>5547</v>
      </c>
      <c r="W114" s="13">
        <f>VLOOKUP(A114,repayments_data!A:J,5,0)</f>
        <v>219942.35</v>
      </c>
      <c r="X114" s="13" t="str">
        <f>VLOOKUP(A114,repayments_data!A:J,9,0)</f>
        <v>Live</v>
      </c>
      <c r="Y114" s="13">
        <f>VLOOKUP(A114,repayments_data!A:J,10,0)</f>
        <v>0</v>
      </c>
      <c r="Z114" s="13" t="str">
        <f t="shared" si="1"/>
        <v>Good</v>
      </c>
    </row>
    <row r="115" spans="1:26" x14ac:dyDescent="0.25">
      <c r="A115" s="12">
        <v>627397</v>
      </c>
      <c r="B115" s="38">
        <v>42985.752511574101</v>
      </c>
      <c r="C115" s="13">
        <v>7345</v>
      </c>
      <c r="D115" s="39">
        <v>42994</v>
      </c>
      <c r="E115" s="62" t="s">
        <v>1055</v>
      </c>
      <c r="F115" s="13" t="s">
        <v>19</v>
      </c>
      <c r="G115" s="40">
        <v>31411</v>
      </c>
      <c r="H115" s="63">
        <v>32.945205479452056</v>
      </c>
      <c r="I115" s="43" t="s">
        <v>49</v>
      </c>
      <c r="J115" s="13">
        <v>500070</v>
      </c>
      <c r="K115" s="12" t="s">
        <v>259</v>
      </c>
      <c r="L115" s="13" t="s">
        <v>27</v>
      </c>
      <c r="M115" s="41">
        <v>192</v>
      </c>
      <c r="N115" s="13" t="s">
        <v>22</v>
      </c>
      <c r="O115" s="13" t="s">
        <v>260</v>
      </c>
      <c r="P115" s="13" t="s">
        <v>23</v>
      </c>
      <c r="Q115" s="12">
        <v>2</v>
      </c>
      <c r="R115" s="12">
        <v>10</v>
      </c>
      <c r="S115" s="13">
        <v>65821</v>
      </c>
      <c r="T115" s="9">
        <v>64530.3</v>
      </c>
      <c r="U115" s="9">
        <v>39555.919999999998</v>
      </c>
      <c r="V115" s="9">
        <v>19300.8</v>
      </c>
      <c r="W115" s="13">
        <f>VLOOKUP(A115,repayments_data!A:J,5,0)</f>
        <v>200000</v>
      </c>
      <c r="X115" s="13" t="str">
        <f>VLOOKUP(A115,repayments_data!A:J,9,0)</f>
        <v>Live</v>
      </c>
      <c r="Y115" s="13">
        <f>VLOOKUP(A115,repayments_data!A:J,10,0)</f>
        <v>0</v>
      </c>
      <c r="Z115" s="13" t="str">
        <f t="shared" si="1"/>
        <v>Good</v>
      </c>
    </row>
    <row r="116" spans="1:26" x14ac:dyDescent="0.25">
      <c r="A116" s="12">
        <v>626295</v>
      </c>
      <c r="B116" s="38">
        <v>42967.5858912037</v>
      </c>
      <c r="C116" s="13">
        <v>15165</v>
      </c>
      <c r="D116" s="39">
        <v>43011</v>
      </c>
      <c r="E116" s="62" t="s">
        <v>1055</v>
      </c>
      <c r="F116" s="13" t="s">
        <v>19</v>
      </c>
      <c r="G116" s="40">
        <v>30563</v>
      </c>
      <c r="H116" s="63">
        <v>35.268493150684932</v>
      </c>
      <c r="I116" s="13" t="s">
        <v>30</v>
      </c>
      <c r="J116" s="13">
        <v>421204</v>
      </c>
      <c r="K116" s="12" t="s">
        <v>261</v>
      </c>
      <c r="L116" s="13" t="s">
        <v>21</v>
      </c>
      <c r="M116" s="41">
        <v>1</v>
      </c>
      <c r="N116" s="13" t="s">
        <v>192</v>
      </c>
      <c r="O116" s="13" t="s">
        <v>262</v>
      </c>
      <c r="P116" s="8" t="s">
        <v>192</v>
      </c>
      <c r="Q116" s="12">
        <v>0</v>
      </c>
      <c r="R116" s="12">
        <v>10</v>
      </c>
      <c r="S116" s="14">
        <v>33910</v>
      </c>
      <c r="T116" s="9"/>
      <c r="U116" s="9"/>
      <c r="V116" s="9"/>
      <c r="W116" s="13">
        <f>VLOOKUP(A116,repayments_data!A:J,5,0)</f>
        <v>49500</v>
      </c>
      <c r="X116" s="13" t="str">
        <f>VLOOKUP(A116,repayments_data!A:J,9,0)</f>
        <v>Closed</v>
      </c>
      <c r="Y116" s="13">
        <f>VLOOKUP(A116,repayments_data!A:J,10,0)</f>
        <v>0</v>
      </c>
      <c r="Z116" s="13" t="str">
        <f t="shared" si="1"/>
        <v>Good</v>
      </c>
    </row>
    <row r="117" spans="1:26" x14ac:dyDescent="0.25">
      <c r="A117" s="12">
        <v>625973</v>
      </c>
      <c r="B117" s="38">
        <v>42967.313946759299</v>
      </c>
      <c r="C117" s="13">
        <v>7455</v>
      </c>
      <c r="D117" s="39">
        <v>43013</v>
      </c>
      <c r="E117" s="62" t="s">
        <v>1055</v>
      </c>
      <c r="F117" s="13" t="s">
        <v>19</v>
      </c>
      <c r="G117" s="40">
        <v>31850</v>
      </c>
      <c r="H117" s="63">
        <v>31.742465753424657</v>
      </c>
      <c r="I117" s="13" t="s">
        <v>91</v>
      </c>
      <c r="J117" s="13">
        <v>400706</v>
      </c>
      <c r="K117" s="12" t="s">
        <v>263</v>
      </c>
      <c r="L117" s="13" t="s">
        <v>21</v>
      </c>
      <c r="M117" s="41">
        <v>36</v>
      </c>
      <c r="N117" s="13" t="s">
        <v>22</v>
      </c>
      <c r="O117" s="13" t="s">
        <v>264</v>
      </c>
      <c r="P117" s="13" t="s">
        <v>29</v>
      </c>
      <c r="Q117" s="12">
        <v>1</v>
      </c>
      <c r="R117" s="12">
        <v>8</v>
      </c>
      <c r="S117" s="13">
        <v>56641</v>
      </c>
      <c r="T117" s="9">
        <v>26642.83</v>
      </c>
      <c r="U117" s="9">
        <v>13162.19</v>
      </c>
      <c r="V117" s="9">
        <v>1615.94</v>
      </c>
      <c r="W117" s="13">
        <f>VLOOKUP(A117,repayments_data!A:J,5,0)</f>
        <v>263610</v>
      </c>
      <c r="X117" s="13" t="str">
        <f>VLOOKUP(A117,repayments_data!A:J,9,0)</f>
        <v>Live</v>
      </c>
      <c r="Y117" s="13">
        <f>VLOOKUP(A117,repayments_data!A:J,10,0)</f>
        <v>0</v>
      </c>
      <c r="Z117" s="13" t="str">
        <f t="shared" si="1"/>
        <v>Good</v>
      </c>
    </row>
    <row r="118" spans="1:26" x14ac:dyDescent="0.25">
      <c r="A118" s="12">
        <v>625015</v>
      </c>
      <c r="B118" s="38">
        <v>43034.619583333297</v>
      </c>
      <c r="C118" s="13">
        <v>1461</v>
      </c>
      <c r="D118" s="39">
        <v>43080.687523148146</v>
      </c>
      <c r="E118" s="62" t="s">
        <v>1055</v>
      </c>
      <c r="F118" s="13" t="s">
        <v>19</v>
      </c>
      <c r="G118" s="40">
        <v>26693</v>
      </c>
      <c r="H118" s="63">
        <v>45.871232876712327</v>
      </c>
      <c r="I118" s="13" t="s">
        <v>71</v>
      </c>
      <c r="J118" s="13">
        <v>110028</v>
      </c>
      <c r="K118" s="12" t="s">
        <v>265</v>
      </c>
      <c r="L118" s="13" t="s">
        <v>41</v>
      </c>
      <c r="M118" s="41">
        <v>264</v>
      </c>
      <c r="N118" s="13" t="s">
        <v>22</v>
      </c>
      <c r="O118" s="13" t="s">
        <v>266</v>
      </c>
      <c r="P118" s="13" t="s">
        <v>23</v>
      </c>
      <c r="Q118" s="12">
        <v>10</v>
      </c>
      <c r="R118" s="12">
        <v>10</v>
      </c>
      <c r="S118" s="13">
        <v>30333</v>
      </c>
      <c r="T118" s="7">
        <v>15141</v>
      </c>
      <c r="U118" s="7">
        <v>12948</v>
      </c>
      <c r="V118" s="7">
        <v>16297</v>
      </c>
      <c r="W118" s="13">
        <f>VLOOKUP(A118,repayments_data!A:J,5,0)</f>
        <v>41149</v>
      </c>
      <c r="X118" s="13" t="str">
        <f>VLOOKUP(A118,repayments_data!A:J,9,0)</f>
        <v>Live</v>
      </c>
      <c r="Y118" s="13">
        <f>VLOOKUP(A118,repayments_data!A:J,10,0)</f>
        <v>0</v>
      </c>
      <c r="Z118" s="13" t="str">
        <f t="shared" si="1"/>
        <v>Good</v>
      </c>
    </row>
    <row r="119" spans="1:26" x14ac:dyDescent="0.25">
      <c r="A119" s="12">
        <v>624670</v>
      </c>
      <c r="B119" s="38">
        <v>43085.497268518498</v>
      </c>
      <c r="C119" s="13">
        <v>11574</v>
      </c>
      <c r="D119" s="39">
        <v>43165.641400462999</v>
      </c>
      <c r="E119" s="62" t="s">
        <v>1054</v>
      </c>
      <c r="F119" s="13" t="s">
        <v>19</v>
      </c>
      <c r="G119" s="40">
        <v>30154</v>
      </c>
      <c r="H119" s="63">
        <v>36.389041095890413</v>
      </c>
      <c r="I119" s="43" t="s">
        <v>24</v>
      </c>
      <c r="J119" s="43">
        <v>411014</v>
      </c>
      <c r="K119" s="44" t="s">
        <v>267</v>
      </c>
      <c r="L119" s="13" t="s">
        <v>27</v>
      </c>
      <c r="M119" s="41">
        <v>432</v>
      </c>
      <c r="N119" s="43" t="s">
        <v>22</v>
      </c>
      <c r="O119" s="43" t="s">
        <v>268</v>
      </c>
      <c r="P119" s="13" t="s">
        <v>29</v>
      </c>
      <c r="Q119" s="12">
        <v>1</v>
      </c>
      <c r="R119" s="12">
        <v>6</v>
      </c>
      <c r="S119" s="13">
        <v>53254</v>
      </c>
      <c r="T119" s="7">
        <v>22885</v>
      </c>
      <c r="U119" s="7">
        <v>4172</v>
      </c>
      <c r="V119" s="7">
        <v>1784</v>
      </c>
      <c r="W119" s="13">
        <f>VLOOKUP(A119,repayments_data!A:J,5,0)</f>
        <v>400000</v>
      </c>
      <c r="X119" s="13" t="str">
        <f>VLOOKUP(A119,repayments_data!A:J,9,0)</f>
        <v>Live</v>
      </c>
      <c r="Y119" s="13">
        <f>VLOOKUP(A119,repayments_data!A:J,10,0)</f>
        <v>0</v>
      </c>
      <c r="Z119" s="13" t="str">
        <f t="shared" si="1"/>
        <v>Good</v>
      </c>
    </row>
    <row r="120" spans="1:26" x14ac:dyDescent="0.25">
      <c r="A120" s="12">
        <v>621976</v>
      </c>
      <c r="B120" s="38">
        <v>43038.716747685197</v>
      </c>
      <c r="C120" s="13">
        <v>1361</v>
      </c>
      <c r="D120" s="39">
        <v>43038.719675925902</v>
      </c>
      <c r="E120" s="62" t="s">
        <v>1055</v>
      </c>
      <c r="F120" s="13" t="s">
        <v>19</v>
      </c>
      <c r="G120" s="40">
        <v>29922</v>
      </c>
      <c r="H120" s="63">
        <v>37.024657534246572</v>
      </c>
      <c r="I120" s="13" t="s">
        <v>49</v>
      </c>
      <c r="J120" s="13">
        <v>500046</v>
      </c>
      <c r="K120" s="12" t="s">
        <v>269</v>
      </c>
      <c r="L120" s="13" t="s">
        <v>21</v>
      </c>
      <c r="M120" s="41">
        <v>12</v>
      </c>
      <c r="N120" s="13" t="s">
        <v>22</v>
      </c>
      <c r="O120" s="13" t="s">
        <v>270</v>
      </c>
      <c r="P120" s="13" t="s">
        <v>29</v>
      </c>
      <c r="Q120" s="12">
        <v>11</v>
      </c>
      <c r="R120" s="12">
        <v>15</v>
      </c>
      <c r="S120" s="13">
        <v>75001</v>
      </c>
      <c r="T120" s="7">
        <v>102360</v>
      </c>
      <c r="U120" s="7">
        <v>84220</v>
      </c>
      <c r="V120" s="7">
        <v>27789</v>
      </c>
      <c r="W120" s="13">
        <f>VLOOKUP(A120,repayments_data!A:J,5,0)</f>
        <v>134232</v>
      </c>
      <c r="X120" s="13" t="str">
        <f>VLOOKUP(A120,repayments_data!A:J,9,0)</f>
        <v>Live</v>
      </c>
      <c r="Y120" s="13">
        <f>VLOOKUP(A120,repayments_data!A:J,10,0)</f>
        <v>0</v>
      </c>
      <c r="Z120" s="13" t="str">
        <f t="shared" si="1"/>
        <v>Good</v>
      </c>
    </row>
    <row r="121" spans="1:26" x14ac:dyDescent="0.25">
      <c r="A121" s="12">
        <v>616869</v>
      </c>
      <c r="B121" s="38">
        <v>42957.709976851896</v>
      </c>
      <c r="C121" s="13">
        <v>599</v>
      </c>
      <c r="D121" s="39">
        <v>43031</v>
      </c>
      <c r="E121" s="62" t="s">
        <v>1055</v>
      </c>
      <c r="F121" s="13" t="s">
        <v>19</v>
      </c>
      <c r="G121" s="40">
        <v>28711</v>
      </c>
      <c r="H121" s="63">
        <v>40.342465753424655</v>
      </c>
      <c r="I121" s="13" t="s">
        <v>25</v>
      </c>
      <c r="J121" s="13">
        <v>560033</v>
      </c>
      <c r="K121" s="12" t="s">
        <v>271</v>
      </c>
      <c r="L121" s="13" t="s">
        <v>21</v>
      </c>
      <c r="M121" s="41">
        <v>360</v>
      </c>
      <c r="N121" s="13" t="s">
        <v>22</v>
      </c>
      <c r="O121" s="13" t="s">
        <v>272</v>
      </c>
      <c r="P121" s="13" t="s">
        <v>38</v>
      </c>
      <c r="Q121" s="12">
        <v>1</v>
      </c>
      <c r="R121" s="12">
        <v>12</v>
      </c>
      <c r="S121" s="13">
        <v>54731</v>
      </c>
      <c r="T121" s="7">
        <v>13250.56</v>
      </c>
      <c r="U121" s="7">
        <v>3059.35</v>
      </c>
      <c r="V121" s="7">
        <v>1228.9000000000001</v>
      </c>
      <c r="W121" s="13">
        <f>VLOOKUP(A121,repayments_data!A:J,5,0)</f>
        <v>150000</v>
      </c>
      <c r="X121" s="13" t="str">
        <f>VLOOKUP(A121,repayments_data!A:J,9,0)</f>
        <v>Live</v>
      </c>
      <c r="Y121" s="13">
        <f>VLOOKUP(A121,repayments_data!A:J,10,0)</f>
        <v>0</v>
      </c>
      <c r="Z121" s="13" t="str">
        <f t="shared" si="1"/>
        <v>Good</v>
      </c>
    </row>
    <row r="122" spans="1:26" x14ac:dyDescent="0.25">
      <c r="A122" s="12">
        <v>613895</v>
      </c>
      <c r="B122" s="38">
        <v>42955.482789351903</v>
      </c>
      <c r="C122" s="13">
        <v>1680</v>
      </c>
      <c r="D122" s="39">
        <v>43039</v>
      </c>
      <c r="E122" s="62" t="s">
        <v>1055</v>
      </c>
      <c r="F122" s="13" t="s">
        <v>19</v>
      </c>
      <c r="G122" s="40">
        <v>30191</v>
      </c>
      <c r="H122" s="63">
        <v>36.287671232876711</v>
      </c>
      <c r="I122" s="13" t="s">
        <v>24</v>
      </c>
      <c r="J122" s="13">
        <v>411046</v>
      </c>
      <c r="K122" s="12" t="s">
        <v>273</v>
      </c>
      <c r="L122" s="13" t="s">
        <v>21</v>
      </c>
      <c r="M122" s="41">
        <v>60</v>
      </c>
      <c r="N122" s="13" t="s">
        <v>22</v>
      </c>
      <c r="O122" s="13" t="s">
        <v>274</v>
      </c>
      <c r="P122" s="13" t="s">
        <v>29</v>
      </c>
      <c r="Q122" s="12">
        <v>1</v>
      </c>
      <c r="R122" s="12">
        <v>10</v>
      </c>
      <c r="S122" s="13">
        <v>73184</v>
      </c>
      <c r="T122" s="9">
        <v>36404.76</v>
      </c>
      <c r="U122" s="9">
        <v>26476.74</v>
      </c>
      <c r="V122" s="9">
        <v>14343.51</v>
      </c>
      <c r="W122" s="13">
        <f>VLOOKUP(A122,repayments_data!A:J,5,0)</f>
        <v>150000</v>
      </c>
      <c r="X122" s="13" t="str">
        <f>VLOOKUP(A122,repayments_data!A:J,9,0)</f>
        <v>Live</v>
      </c>
      <c r="Y122" s="13">
        <f>VLOOKUP(A122,repayments_data!A:J,10,0)</f>
        <v>0</v>
      </c>
      <c r="Z122" s="13" t="str">
        <f t="shared" si="1"/>
        <v>Good</v>
      </c>
    </row>
    <row r="123" spans="1:26" x14ac:dyDescent="0.25">
      <c r="A123" s="12">
        <v>612649</v>
      </c>
      <c r="B123" s="38">
        <v>43011</v>
      </c>
      <c r="C123" s="13">
        <v>6787</v>
      </c>
      <c r="D123" s="39">
        <v>43011</v>
      </c>
      <c r="E123" s="62" t="s">
        <v>1055</v>
      </c>
      <c r="F123" s="13" t="s">
        <v>19</v>
      </c>
      <c r="G123" s="40">
        <v>31688</v>
      </c>
      <c r="H123" s="63">
        <v>32.186301369863017</v>
      </c>
      <c r="I123" s="43" t="s">
        <v>34</v>
      </c>
      <c r="J123" s="13">
        <v>410209</v>
      </c>
      <c r="K123" s="48" t="s">
        <v>275</v>
      </c>
      <c r="L123" s="13" t="s">
        <v>21</v>
      </c>
      <c r="M123" s="41">
        <v>24</v>
      </c>
      <c r="N123" s="13" t="s">
        <v>22</v>
      </c>
      <c r="O123" s="13" t="s">
        <v>276</v>
      </c>
      <c r="P123" s="13" t="s">
        <v>38</v>
      </c>
      <c r="Q123" s="12">
        <v>1</v>
      </c>
      <c r="R123" s="12">
        <v>4</v>
      </c>
      <c r="S123" s="13">
        <v>72905</v>
      </c>
      <c r="T123" s="7">
        <v>5468</v>
      </c>
      <c r="U123" s="7">
        <v>5391</v>
      </c>
      <c r="V123" s="7">
        <v>2989</v>
      </c>
      <c r="W123" s="13">
        <f>VLOOKUP(A123,repayments_data!A:J,5,0)</f>
        <v>232000</v>
      </c>
      <c r="X123" s="13" t="str">
        <f>VLOOKUP(A123,repayments_data!A:J,9,0)</f>
        <v>Live</v>
      </c>
      <c r="Y123" s="13">
        <f>VLOOKUP(A123,repayments_data!A:J,10,0)</f>
        <v>0</v>
      </c>
      <c r="Z123" s="13" t="str">
        <f t="shared" si="1"/>
        <v>Good</v>
      </c>
    </row>
    <row r="124" spans="1:26" x14ac:dyDescent="0.25">
      <c r="A124" s="12">
        <v>610800</v>
      </c>
      <c r="B124" s="38">
        <v>43020.733530092599</v>
      </c>
      <c r="C124" s="13">
        <v>65</v>
      </c>
      <c r="D124" s="39">
        <v>43144.489803240744</v>
      </c>
      <c r="E124" s="62" t="s">
        <v>1054</v>
      </c>
      <c r="F124" s="13" t="s">
        <v>19</v>
      </c>
      <c r="G124" s="40">
        <v>32660</v>
      </c>
      <c r="H124" s="63">
        <v>29.523287671232875</v>
      </c>
      <c r="I124" s="13" t="s">
        <v>25</v>
      </c>
      <c r="J124" s="13">
        <v>560100</v>
      </c>
      <c r="K124" s="12" t="s">
        <v>277</v>
      </c>
      <c r="L124" s="13" t="s">
        <v>69</v>
      </c>
      <c r="M124" s="41">
        <v>24</v>
      </c>
      <c r="N124" s="13" t="s">
        <v>22</v>
      </c>
      <c r="O124" s="13" t="s">
        <v>278</v>
      </c>
      <c r="P124" s="13" t="s">
        <v>29</v>
      </c>
      <c r="Q124" s="12">
        <v>0</v>
      </c>
      <c r="R124" s="12">
        <v>1</v>
      </c>
      <c r="S124" s="13">
        <v>68758</v>
      </c>
      <c r="T124" s="7">
        <v>25726</v>
      </c>
      <c r="U124" s="7">
        <v>7979</v>
      </c>
      <c r="V124" s="7">
        <v>8220</v>
      </c>
      <c r="W124" s="13">
        <f>VLOOKUP(A124,repayments_data!A:J,5,0)</f>
        <v>162774.37</v>
      </c>
      <c r="X124" s="13" t="str">
        <f>VLOOKUP(A124,repayments_data!A:J,9,0)</f>
        <v>Live</v>
      </c>
      <c r="Y124" s="13">
        <f>VLOOKUP(A124,repayments_data!A:J,10,0)</f>
        <v>0</v>
      </c>
      <c r="Z124" s="13" t="str">
        <f t="shared" si="1"/>
        <v>Good</v>
      </c>
    </row>
    <row r="125" spans="1:26" x14ac:dyDescent="0.25">
      <c r="A125" s="12">
        <v>608281</v>
      </c>
      <c r="B125" s="38">
        <v>42951.651793981502</v>
      </c>
      <c r="C125" s="13">
        <v>1268</v>
      </c>
      <c r="D125" s="39">
        <v>43037</v>
      </c>
      <c r="E125" s="62" t="s">
        <v>1055</v>
      </c>
      <c r="F125" s="13" t="s">
        <v>19</v>
      </c>
      <c r="G125" s="40">
        <v>30710</v>
      </c>
      <c r="H125" s="63">
        <v>34.865753424657534</v>
      </c>
      <c r="I125" s="13" t="s">
        <v>25</v>
      </c>
      <c r="J125" s="13">
        <v>560008</v>
      </c>
      <c r="K125" s="12" t="s">
        <v>279</v>
      </c>
      <c r="L125" s="13" t="s">
        <v>21</v>
      </c>
      <c r="M125" s="41">
        <v>396</v>
      </c>
      <c r="N125" s="13" t="s">
        <v>22</v>
      </c>
      <c r="O125" s="13" t="s">
        <v>280</v>
      </c>
      <c r="P125" s="13" t="s">
        <v>23</v>
      </c>
      <c r="Q125" s="12">
        <v>0</v>
      </c>
      <c r="R125" s="12">
        <v>7</v>
      </c>
      <c r="S125" s="13">
        <v>46761.333333333299</v>
      </c>
      <c r="T125" s="7">
        <v>14319.49</v>
      </c>
      <c r="U125" s="7">
        <v>11599.29</v>
      </c>
      <c r="V125" s="7">
        <v>1951</v>
      </c>
      <c r="W125" s="13">
        <f>VLOOKUP(A125,repayments_data!A:J,5,0)</f>
        <v>172496</v>
      </c>
      <c r="X125" s="13" t="str">
        <f>VLOOKUP(A125,repayments_data!A:J,9,0)</f>
        <v>Live</v>
      </c>
      <c r="Y125" s="13">
        <f>VLOOKUP(A125,repayments_data!A:J,10,0)</f>
        <v>171</v>
      </c>
      <c r="Z125" s="13" t="str">
        <f t="shared" si="1"/>
        <v>Bad</v>
      </c>
    </row>
    <row r="126" spans="1:26" x14ac:dyDescent="0.25">
      <c r="A126" s="12">
        <v>607523</v>
      </c>
      <c r="B126" s="38">
        <v>42950.744444444397</v>
      </c>
      <c r="C126" s="13">
        <v>7457</v>
      </c>
      <c r="D126" s="39">
        <v>43019</v>
      </c>
      <c r="E126" s="62" t="s">
        <v>1055</v>
      </c>
      <c r="F126" s="13" t="s">
        <v>19</v>
      </c>
      <c r="G126" s="40">
        <v>31628</v>
      </c>
      <c r="H126" s="63">
        <v>32.350684931506848</v>
      </c>
      <c r="I126" s="13" t="s">
        <v>25</v>
      </c>
      <c r="J126" s="13">
        <v>560076</v>
      </c>
      <c r="K126" s="12" t="s">
        <v>281</v>
      </c>
      <c r="L126" s="13" t="s">
        <v>21</v>
      </c>
      <c r="M126" s="41">
        <v>17</v>
      </c>
      <c r="N126" s="13" t="s">
        <v>22</v>
      </c>
      <c r="O126" s="13" t="s">
        <v>282</v>
      </c>
      <c r="P126" s="13" t="s">
        <v>23</v>
      </c>
      <c r="Q126" s="12">
        <v>2</v>
      </c>
      <c r="R126" s="12">
        <v>8</v>
      </c>
      <c r="S126" s="13">
        <v>56588</v>
      </c>
      <c r="T126" s="7">
        <v>15457.06</v>
      </c>
      <c r="U126" s="7">
        <v>4466.71</v>
      </c>
      <c r="V126" s="7">
        <v>7540.33</v>
      </c>
      <c r="W126" s="13">
        <f>VLOOKUP(A126,repayments_data!A:J,5,0)</f>
        <v>250000</v>
      </c>
      <c r="X126" s="13" t="str">
        <f>VLOOKUP(A126,repayments_data!A:J,9,0)</f>
        <v>Live</v>
      </c>
      <c r="Y126" s="13">
        <f>VLOOKUP(A126,repayments_data!A:J,10,0)</f>
        <v>0</v>
      </c>
      <c r="Z126" s="13" t="str">
        <f t="shared" si="1"/>
        <v>Good</v>
      </c>
    </row>
    <row r="127" spans="1:26" x14ac:dyDescent="0.25">
      <c r="A127" s="12">
        <v>607515</v>
      </c>
      <c r="B127" s="38">
        <v>42950.732349537</v>
      </c>
      <c r="C127" s="13">
        <v>15169</v>
      </c>
      <c r="D127" s="39">
        <v>42997</v>
      </c>
      <c r="E127" s="62" t="s">
        <v>1055</v>
      </c>
      <c r="F127" s="13" t="s">
        <v>19</v>
      </c>
      <c r="G127" s="40">
        <v>32370</v>
      </c>
      <c r="H127" s="63">
        <v>30.317808219178083</v>
      </c>
      <c r="I127" s="13" t="s">
        <v>25</v>
      </c>
      <c r="J127" s="13">
        <v>560073</v>
      </c>
      <c r="K127" s="12" t="s">
        <v>283</v>
      </c>
      <c r="L127" s="13" t="s">
        <v>21</v>
      </c>
      <c r="M127" s="41">
        <v>84</v>
      </c>
      <c r="N127" s="13" t="s">
        <v>22</v>
      </c>
      <c r="O127" s="13" t="s">
        <v>284</v>
      </c>
      <c r="P127" s="13" t="s">
        <v>23</v>
      </c>
      <c r="Q127" s="12">
        <v>0</v>
      </c>
      <c r="R127" s="12">
        <v>7</v>
      </c>
      <c r="S127" s="13">
        <v>46638</v>
      </c>
      <c r="T127" s="9">
        <v>15697.03</v>
      </c>
      <c r="U127" s="9">
        <v>14564</v>
      </c>
      <c r="V127" s="9">
        <v>8926.6299999999992</v>
      </c>
      <c r="W127" s="13">
        <f>VLOOKUP(A127,repayments_data!A:J,5,0)</f>
        <v>65000</v>
      </c>
      <c r="X127" s="13" t="str">
        <f>VLOOKUP(A127,repayments_data!A:J,9,0)</f>
        <v>Live</v>
      </c>
      <c r="Y127" s="13">
        <f>VLOOKUP(A127,repayments_data!A:J,10,0)</f>
        <v>0</v>
      </c>
      <c r="Z127" s="13" t="str">
        <f t="shared" si="1"/>
        <v>Good</v>
      </c>
    </row>
    <row r="128" spans="1:26" x14ac:dyDescent="0.25">
      <c r="A128" s="12">
        <v>606131</v>
      </c>
      <c r="B128" s="38">
        <v>42949.447002314802</v>
      </c>
      <c r="C128" s="13">
        <v>4429</v>
      </c>
      <c r="D128" s="39">
        <v>43039</v>
      </c>
      <c r="E128" s="62" t="s">
        <v>1055</v>
      </c>
      <c r="F128" s="13" t="s">
        <v>19</v>
      </c>
      <c r="G128" s="40">
        <v>33419</v>
      </c>
      <c r="H128" s="63">
        <v>27.443835616438356</v>
      </c>
      <c r="I128" s="13" t="s">
        <v>24</v>
      </c>
      <c r="J128" s="13">
        <v>411057</v>
      </c>
      <c r="K128" s="12" t="s">
        <v>285</v>
      </c>
      <c r="L128" s="13" t="s">
        <v>21</v>
      </c>
      <c r="M128" s="41">
        <v>84</v>
      </c>
      <c r="N128" s="13" t="s">
        <v>22</v>
      </c>
      <c r="O128" s="13" t="s">
        <v>286</v>
      </c>
      <c r="P128" s="13" t="s">
        <v>29</v>
      </c>
      <c r="Q128" s="12">
        <v>1</v>
      </c>
      <c r="R128" s="12">
        <v>4</v>
      </c>
      <c r="S128" s="13">
        <v>48278.666666666701</v>
      </c>
      <c r="T128" s="7">
        <v>86939.57</v>
      </c>
      <c r="U128" s="7">
        <v>42758.5</v>
      </c>
      <c r="V128" s="7">
        <v>25100.97</v>
      </c>
      <c r="W128" s="13">
        <f>VLOOKUP(A128,repayments_data!A:J,5,0)</f>
        <v>116870</v>
      </c>
      <c r="X128" s="13" t="str">
        <f>VLOOKUP(A128,repayments_data!A:J,9,0)</f>
        <v>Closed</v>
      </c>
      <c r="Y128" s="13">
        <f>VLOOKUP(A128,repayments_data!A:J,10,0)</f>
        <v>0</v>
      </c>
      <c r="Z128" s="13" t="str">
        <f t="shared" si="1"/>
        <v>Good</v>
      </c>
    </row>
    <row r="129" spans="1:26" x14ac:dyDescent="0.25">
      <c r="A129" s="12">
        <v>605376</v>
      </c>
      <c r="B129" s="38">
        <v>42948.601747685199</v>
      </c>
      <c r="C129" s="13">
        <v>7443</v>
      </c>
      <c r="D129" s="39">
        <v>43046</v>
      </c>
      <c r="E129" s="62" t="s">
        <v>1055</v>
      </c>
      <c r="F129" s="13" t="s">
        <v>19</v>
      </c>
      <c r="G129" s="40">
        <v>25985</v>
      </c>
      <c r="H129" s="63">
        <v>47.81095890410959</v>
      </c>
      <c r="I129" s="13" t="s">
        <v>25</v>
      </c>
      <c r="J129" s="13">
        <v>560022</v>
      </c>
      <c r="K129" s="12" t="s">
        <v>287</v>
      </c>
      <c r="L129" s="13" t="s">
        <v>21</v>
      </c>
      <c r="M129" s="41">
        <v>72</v>
      </c>
      <c r="N129" s="13" t="s">
        <v>22</v>
      </c>
      <c r="O129" s="13" t="s">
        <v>288</v>
      </c>
      <c r="P129" s="13" t="s">
        <v>33</v>
      </c>
      <c r="Q129" s="12">
        <v>1</v>
      </c>
      <c r="R129" s="12">
        <v>20</v>
      </c>
      <c r="S129" s="13">
        <v>52283.333333333299</v>
      </c>
      <c r="T129" s="7">
        <v>1950.83</v>
      </c>
      <c r="U129" s="7">
        <v>1619</v>
      </c>
      <c r="V129" s="7">
        <v>274.17</v>
      </c>
      <c r="W129" s="13" t="str">
        <f>VLOOKUP(A129,repayments_data!A:J,5,0)</f>
        <v>95899</v>
      </c>
      <c r="X129" s="13" t="str">
        <f>VLOOKUP(A129,repayments_data!A:J,9,0)</f>
        <v>Live</v>
      </c>
      <c r="Y129" s="13">
        <f>VLOOKUP(A129,repayments_data!A:J,10,0)</f>
        <v>0</v>
      </c>
      <c r="Z129" s="13" t="str">
        <f t="shared" si="1"/>
        <v>Good</v>
      </c>
    </row>
    <row r="130" spans="1:26" x14ac:dyDescent="0.25">
      <c r="A130" s="12">
        <v>605323</v>
      </c>
      <c r="B130" s="38">
        <v>43167.691736111097</v>
      </c>
      <c r="C130" s="13">
        <v>11857</v>
      </c>
      <c r="D130" s="39">
        <v>43167.695347222201</v>
      </c>
      <c r="E130" s="62" t="s">
        <v>1054</v>
      </c>
      <c r="F130" s="13" t="s">
        <v>19</v>
      </c>
      <c r="G130" s="40">
        <v>29044</v>
      </c>
      <c r="H130" s="63">
        <v>39.43013698630137</v>
      </c>
      <c r="I130" s="13" t="s">
        <v>25</v>
      </c>
      <c r="J130" s="13">
        <v>560079</v>
      </c>
      <c r="K130" s="12" t="s">
        <v>289</v>
      </c>
      <c r="L130" s="13" t="s">
        <v>27</v>
      </c>
      <c r="M130" s="41">
        <v>216</v>
      </c>
      <c r="N130" s="13" t="s">
        <v>22</v>
      </c>
      <c r="O130" s="13" t="s">
        <v>290</v>
      </c>
      <c r="P130" s="13" t="s">
        <v>23</v>
      </c>
      <c r="Q130" s="12">
        <v>1</v>
      </c>
      <c r="R130" s="12">
        <v>12</v>
      </c>
      <c r="S130" s="13">
        <v>102833</v>
      </c>
      <c r="T130" s="7">
        <v>34372</v>
      </c>
      <c r="U130" s="7">
        <v>23012</v>
      </c>
      <c r="V130" s="7">
        <v>6111</v>
      </c>
      <c r="W130" s="13">
        <f>VLOOKUP(A130,repayments_data!A:J,5,0)</f>
        <v>145203.4</v>
      </c>
      <c r="X130" s="13" t="str">
        <f>VLOOKUP(A130,repayments_data!A:J,9,0)</f>
        <v>Live</v>
      </c>
      <c r="Y130" s="13">
        <f>VLOOKUP(A130,repayments_data!A:J,10,0)</f>
        <v>0</v>
      </c>
      <c r="Z130" s="13" t="str">
        <f t="shared" si="1"/>
        <v>Good</v>
      </c>
    </row>
    <row r="131" spans="1:26" x14ac:dyDescent="0.25">
      <c r="A131" s="12">
        <v>604652</v>
      </c>
      <c r="B131" s="38">
        <v>43052.7534606482</v>
      </c>
      <c r="C131" s="13">
        <v>2598</v>
      </c>
      <c r="D131" s="39">
        <v>43052.757418981499</v>
      </c>
      <c r="E131" s="62" t="s">
        <v>1055</v>
      </c>
      <c r="F131" s="13" t="s">
        <v>19</v>
      </c>
      <c r="G131" s="40">
        <v>31736</v>
      </c>
      <c r="H131" s="63">
        <v>32.054794520547944</v>
      </c>
      <c r="I131" s="13" t="s">
        <v>24</v>
      </c>
      <c r="J131" s="13">
        <v>411013</v>
      </c>
      <c r="K131" s="12" t="s">
        <v>291</v>
      </c>
      <c r="L131" s="13" t="s">
        <v>27</v>
      </c>
      <c r="M131" s="41">
        <v>372</v>
      </c>
      <c r="N131" s="13" t="s">
        <v>22</v>
      </c>
      <c r="O131" s="13" t="s">
        <v>292</v>
      </c>
      <c r="P131" s="13" t="s">
        <v>29</v>
      </c>
      <c r="Q131" s="12">
        <v>1</v>
      </c>
      <c r="R131" s="12">
        <v>8</v>
      </c>
      <c r="S131" s="13">
        <v>55861</v>
      </c>
      <c r="T131" s="7">
        <v>101534</v>
      </c>
      <c r="U131" s="7">
        <v>94101</v>
      </c>
      <c r="V131" s="7">
        <v>82415</v>
      </c>
      <c r="W131" s="13">
        <f>VLOOKUP(A131,repayments_data!A:J,5,0)</f>
        <v>129330</v>
      </c>
      <c r="X131" s="13" t="str">
        <f>VLOOKUP(A131,repayments_data!A:J,9,0)</f>
        <v>Live</v>
      </c>
      <c r="Y131" s="13">
        <f>VLOOKUP(A131,repayments_data!A:J,10,0)</f>
        <v>0</v>
      </c>
      <c r="Z131" s="13" t="str">
        <f t="shared" ref="Z131:Z194" si="2">IF(Y131&gt;30,"Bad","Good")</f>
        <v>Good</v>
      </c>
    </row>
    <row r="132" spans="1:26" x14ac:dyDescent="0.25">
      <c r="A132" s="12">
        <v>604425</v>
      </c>
      <c r="B132" s="38">
        <v>43165.504594907397</v>
      </c>
      <c r="C132" s="13">
        <v>11524</v>
      </c>
      <c r="D132" s="39">
        <v>43165.509328703702</v>
      </c>
      <c r="E132" s="62" t="s">
        <v>1054</v>
      </c>
      <c r="F132" s="13" t="s">
        <v>19</v>
      </c>
      <c r="G132" s="40">
        <v>30696</v>
      </c>
      <c r="H132" s="63">
        <v>34.904109589041099</v>
      </c>
      <c r="I132" s="13" t="s">
        <v>25</v>
      </c>
      <c r="J132" s="13">
        <v>560076</v>
      </c>
      <c r="K132" s="12" t="s">
        <v>293</v>
      </c>
      <c r="L132" s="13" t="s">
        <v>21</v>
      </c>
      <c r="M132" s="41">
        <v>12</v>
      </c>
      <c r="N132" s="13" t="s">
        <v>22</v>
      </c>
      <c r="O132" s="13" t="s">
        <v>294</v>
      </c>
      <c r="P132" s="13" t="s">
        <v>23</v>
      </c>
      <c r="Q132" s="12">
        <v>1</v>
      </c>
      <c r="R132" s="12">
        <v>10</v>
      </c>
      <c r="S132" s="13">
        <v>109783</v>
      </c>
      <c r="T132" s="7">
        <v>45855</v>
      </c>
      <c r="U132" s="7">
        <v>29437</v>
      </c>
      <c r="V132" s="7">
        <v>22061</v>
      </c>
      <c r="W132" s="13">
        <f>VLOOKUP(A132,repayments_data!A:J,5,0)</f>
        <v>150000</v>
      </c>
      <c r="X132" s="13" t="str">
        <f>VLOOKUP(A132,repayments_data!A:J,9,0)</f>
        <v>Live</v>
      </c>
      <c r="Y132" s="13">
        <f>VLOOKUP(A132,repayments_data!A:J,10,0)</f>
        <v>0</v>
      </c>
      <c r="Z132" s="13" t="str">
        <f t="shared" si="2"/>
        <v>Good</v>
      </c>
    </row>
    <row r="133" spans="1:26" x14ac:dyDescent="0.25">
      <c r="A133" s="12">
        <v>603195</v>
      </c>
      <c r="B133" s="38">
        <v>42946.357789351903</v>
      </c>
      <c r="C133" s="13">
        <v>92</v>
      </c>
      <c r="D133" s="39">
        <v>42990</v>
      </c>
      <c r="E133" s="62" t="s">
        <v>1055</v>
      </c>
      <c r="F133" s="13" t="s">
        <v>19</v>
      </c>
      <c r="G133" s="40">
        <v>32257</v>
      </c>
      <c r="H133" s="63">
        <v>30.627397260273973</v>
      </c>
      <c r="I133" s="43" t="s">
        <v>71</v>
      </c>
      <c r="J133" s="43">
        <v>110074</v>
      </c>
      <c r="K133" s="44" t="s">
        <v>295</v>
      </c>
      <c r="L133" s="13" t="s">
        <v>21</v>
      </c>
      <c r="M133" s="41">
        <v>30</v>
      </c>
      <c r="N133" s="13" t="s">
        <v>22</v>
      </c>
      <c r="O133" s="13" t="s">
        <v>296</v>
      </c>
      <c r="P133" s="13" t="s">
        <v>29</v>
      </c>
      <c r="Q133" s="12">
        <v>0</v>
      </c>
      <c r="R133" s="12">
        <v>7</v>
      </c>
      <c r="S133" s="13">
        <v>76828</v>
      </c>
      <c r="T133" s="9">
        <v>24097.09</v>
      </c>
      <c r="U133" s="9">
        <v>9057.51</v>
      </c>
      <c r="V133" s="9">
        <v>1735.77</v>
      </c>
      <c r="W133" s="13">
        <f>VLOOKUP(A133,repayments_data!A:J,5,0)</f>
        <v>250000</v>
      </c>
      <c r="X133" s="13" t="str">
        <f>VLOOKUP(A133,repayments_data!A:J,9,0)</f>
        <v>Closed</v>
      </c>
      <c r="Y133" s="13">
        <f>VLOOKUP(A133,repayments_data!A:J,10,0)</f>
        <v>0</v>
      </c>
      <c r="Z133" s="13" t="str">
        <f t="shared" si="2"/>
        <v>Good</v>
      </c>
    </row>
    <row r="134" spans="1:26" x14ac:dyDescent="0.25">
      <c r="A134" s="12">
        <v>602815</v>
      </c>
      <c r="B134" s="38">
        <v>42947.758321759298</v>
      </c>
      <c r="C134" s="13">
        <v>15172</v>
      </c>
      <c r="D134" s="39">
        <v>42989</v>
      </c>
      <c r="E134" s="62" t="s">
        <v>1055</v>
      </c>
      <c r="F134" s="13" t="s">
        <v>19</v>
      </c>
      <c r="G134" s="40">
        <v>29763</v>
      </c>
      <c r="H134" s="63">
        <v>37.460273972602742</v>
      </c>
      <c r="I134" s="13" t="s">
        <v>20</v>
      </c>
      <c r="J134" s="14">
        <v>600083</v>
      </c>
      <c r="K134" s="42" t="s">
        <v>297</v>
      </c>
      <c r="L134" s="13" t="s">
        <v>21</v>
      </c>
      <c r="M134" s="41">
        <v>36</v>
      </c>
      <c r="N134" s="14" t="s">
        <v>22</v>
      </c>
      <c r="O134" s="14" t="s">
        <v>298</v>
      </c>
      <c r="P134" s="13" t="s">
        <v>33</v>
      </c>
      <c r="Q134" s="12">
        <v>3</v>
      </c>
      <c r="R134" s="12">
        <v>5</v>
      </c>
      <c r="S134" s="13">
        <v>46593.666666666701</v>
      </c>
      <c r="T134" s="9">
        <v>16295.78</v>
      </c>
      <c r="U134" s="9">
        <v>3302.49</v>
      </c>
      <c r="V134" s="9">
        <v>341.32</v>
      </c>
      <c r="W134" s="13">
        <f>VLOOKUP(A134,repayments_data!A:J,5,0)</f>
        <v>200000</v>
      </c>
      <c r="X134" s="13" t="str">
        <f>VLOOKUP(A134,repayments_data!A:J,9,0)</f>
        <v>Live</v>
      </c>
      <c r="Y134" s="13">
        <f>VLOOKUP(A134,repayments_data!A:J,10,0)</f>
        <v>0</v>
      </c>
      <c r="Z134" s="13" t="str">
        <f t="shared" si="2"/>
        <v>Good</v>
      </c>
    </row>
    <row r="135" spans="1:26" x14ac:dyDescent="0.25">
      <c r="A135" s="12">
        <v>602644</v>
      </c>
      <c r="B135" s="38">
        <v>42945.668958333299</v>
      </c>
      <c r="C135" s="13">
        <v>7446</v>
      </c>
      <c r="D135" s="39">
        <v>43011</v>
      </c>
      <c r="E135" s="62" t="s">
        <v>1055</v>
      </c>
      <c r="F135" s="13" t="s">
        <v>19</v>
      </c>
      <c r="G135" s="40">
        <v>33499</v>
      </c>
      <c r="H135" s="63">
        <v>27.224657534246575</v>
      </c>
      <c r="I135" s="43" t="s">
        <v>25</v>
      </c>
      <c r="J135" s="43">
        <v>560030</v>
      </c>
      <c r="K135" s="12" t="s">
        <v>299</v>
      </c>
      <c r="L135" s="13" t="s">
        <v>21</v>
      </c>
      <c r="M135" s="41">
        <v>120</v>
      </c>
      <c r="N135" s="13" t="s">
        <v>22</v>
      </c>
      <c r="O135" s="13" t="s">
        <v>300</v>
      </c>
      <c r="P135" s="13" t="s">
        <v>23</v>
      </c>
      <c r="Q135" s="12">
        <v>1</v>
      </c>
      <c r="R135" s="12">
        <v>6</v>
      </c>
      <c r="S135" s="43">
        <v>38200</v>
      </c>
      <c r="T135" s="9">
        <v>12374.03</v>
      </c>
      <c r="U135" s="9">
        <v>10739.75</v>
      </c>
      <c r="V135" s="9">
        <v>6973.08</v>
      </c>
      <c r="W135" s="13">
        <f>VLOOKUP(A135,repayments_data!A:J,5,0)</f>
        <v>56721</v>
      </c>
      <c r="X135" s="13" t="str">
        <f>VLOOKUP(A135,repayments_data!A:J,9,0)</f>
        <v>Live</v>
      </c>
      <c r="Y135" s="13">
        <f>VLOOKUP(A135,repayments_data!A:J,10,0)</f>
        <v>0</v>
      </c>
      <c r="Z135" s="13" t="str">
        <f t="shared" si="2"/>
        <v>Good</v>
      </c>
    </row>
    <row r="136" spans="1:26" x14ac:dyDescent="0.25">
      <c r="A136" s="12">
        <v>601525</v>
      </c>
      <c r="B136" s="38">
        <v>43002.633206018501</v>
      </c>
      <c r="C136" s="13">
        <v>15163</v>
      </c>
      <c r="D136" s="39">
        <v>43011</v>
      </c>
      <c r="E136" s="62" t="s">
        <v>1055</v>
      </c>
      <c r="F136" s="13" t="s">
        <v>19</v>
      </c>
      <c r="G136" s="40">
        <v>27520</v>
      </c>
      <c r="H136" s="63">
        <v>43.605479452054794</v>
      </c>
      <c r="I136" s="13" t="s">
        <v>25</v>
      </c>
      <c r="J136" s="13">
        <v>560043</v>
      </c>
      <c r="K136" s="12" t="s">
        <v>301</v>
      </c>
      <c r="L136" s="13" t="s">
        <v>21</v>
      </c>
      <c r="M136" s="41">
        <v>96</v>
      </c>
      <c r="N136" s="13" t="s">
        <v>22</v>
      </c>
      <c r="O136" s="13" t="s">
        <v>302</v>
      </c>
      <c r="P136" s="13" t="s">
        <v>29</v>
      </c>
      <c r="Q136" s="12">
        <v>0</v>
      </c>
      <c r="R136" s="12">
        <v>1</v>
      </c>
      <c r="S136" s="13">
        <v>66642.333333333299</v>
      </c>
      <c r="T136" s="9">
        <v>17352.37</v>
      </c>
      <c r="U136" s="9">
        <v>16804.099999999999</v>
      </c>
      <c r="V136" s="9">
        <v>11691.46</v>
      </c>
      <c r="W136" s="13">
        <f>VLOOKUP(A136,repayments_data!A:J,5,0)</f>
        <v>112000</v>
      </c>
      <c r="X136" s="13" t="str">
        <f>VLOOKUP(A136,repayments_data!A:J,9,0)</f>
        <v>Closed</v>
      </c>
      <c r="Y136" s="13">
        <f>VLOOKUP(A136,repayments_data!A:J,10,0)</f>
        <v>0</v>
      </c>
      <c r="Z136" s="13" t="str">
        <f t="shared" si="2"/>
        <v>Good</v>
      </c>
    </row>
    <row r="137" spans="1:26" x14ac:dyDescent="0.25">
      <c r="A137" s="12">
        <v>599620</v>
      </c>
      <c r="B137" s="38">
        <v>42942.981400463003</v>
      </c>
      <c r="C137" s="13">
        <v>7451</v>
      </c>
      <c r="D137" s="39">
        <v>43011</v>
      </c>
      <c r="E137" s="62" t="s">
        <v>1055</v>
      </c>
      <c r="F137" s="13" t="s">
        <v>19</v>
      </c>
      <c r="G137" s="40">
        <v>30436</v>
      </c>
      <c r="H137" s="63">
        <v>35.61643835616438</v>
      </c>
      <c r="I137" s="13" t="s">
        <v>49</v>
      </c>
      <c r="J137" s="14">
        <v>500072</v>
      </c>
      <c r="K137" s="42" t="s">
        <v>303</v>
      </c>
      <c r="L137" s="13" t="s">
        <v>21</v>
      </c>
      <c r="M137" s="41">
        <v>12</v>
      </c>
      <c r="N137" s="14" t="s">
        <v>22</v>
      </c>
      <c r="O137" s="14" t="s">
        <v>304</v>
      </c>
      <c r="P137" s="13" t="s">
        <v>23</v>
      </c>
      <c r="Q137" s="12">
        <v>0</v>
      </c>
      <c r="R137" s="12">
        <v>10</v>
      </c>
      <c r="S137" s="13">
        <v>27616.666666666701</v>
      </c>
      <c r="T137" s="9">
        <v>64557.2</v>
      </c>
      <c r="U137" s="9">
        <v>59572.45</v>
      </c>
      <c r="V137" s="9">
        <v>45449.120000000003</v>
      </c>
      <c r="W137" s="13">
        <f>VLOOKUP(A137,repayments_data!A:J,5,0)</f>
        <v>80000</v>
      </c>
      <c r="X137" s="13" t="str">
        <f>VLOOKUP(A137,repayments_data!A:J,9,0)</f>
        <v>Live</v>
      </c>
      <c r="Y137" s="13">
        <f>VLOOKUP(A137,repayments_data!A:J,10,0)</f>
        <v>0</v>
      </c>
      <c r="Z137" s="13" t="str">
        <f t="shared" si="2"/>
        <v>Good</v>
      </c>
    </row>
    <row r="138" spans="1:26" x14ac:dyDescent="0.25">
      <c r="A138" s="12">
        <v>596571</v>
      </c>
      <c r="B138" s="38">
        <v>42940.726990740703</v>
      </c>
      <c r="C138" s="13">
        <v>15167</v>
      </c>
      <c r="D138" s="39">
        <v>43001</v>
      </c>
      <c r="E138" s="62" t="s">
        <v>1055</v>
      </c>
      <c r="F138" s="13" t="s">
        <v>19</v>
      </c>
      <c r="G138" s="40">
        <v>27559</v>
      </c>
      <c r="H138" s="63">
        <v>43.4986301369863</v>
      </c>
      <c r="I138" s="13" t="s">
        <v>34</v>
      </c>
      <c r="J138" s="13">
        <v>400080</v>
      </c>
      <c r="K138" s="12" t="s">
        <v>305</v>
      </c>
      <c r="L138" s="13" t="s">
        <v>21</v>
      </c>
      <c r="M138" s="41">
        <v>24</v>
      </c>
      <c r="N138" s="13" t="s">
        <v>22</v>
      </c>
      <c r="O138" s="13" t="s">
        <v>306</v>
      </c>
      <c r="P138" s="13" t="s">
        <v>23</v>
      </c>
      <c r="Q138" s="12">
        <v>4</v>
      </c>
      <c r="R138" s="12">
        <v>16</v>
      </c>
      <c r="S138" s="13">
        <v>83316.666666666701</v>
      </c>
      <c r="T138" s="9">
        <v>74751.67</v>
      </c>
      <c r="U138" s="9">
        <v>21284.2</v>
      </c>
      <c r="V138" s="9">
        <v>13580.12</v>
      </c>
      <c r="W138" s="13">
        <f>VLOOKUP(A138,repayments_data!A:J,5,0)</f>
        <v>148000</v>
      </c>
      <c r="X138" s="13" t="str">
        <f>VLOOKUP(A138,repayments_data!A:J,9,0)</f>
        <v>Live</v>
      </c>
      <c r="Y138" s="13">
        <f>VLOOKUP(A138,repayments_data!A:J,10,0)</f>
        <v>0</v>
      </c>
      <c r="Z138" s="13" t="str">
        <f t="shared" si="2"/>
        <v>Good</v>
      </c>
    </row>
    <row r="139" spans="1:26" x14ac:dyDescent="0.25">
      <c r="A139" s="12">
        <v>596129</v>
      </c>
      <c r="B139" s="38">
        <v>42940.524317129602</v>
      </c>
      <c r="C139" s="13">
        <v>12398</v>
      </c>
      <c r="D139" s="39">
        <v>43017</v>
      </c>
      <c r="E139" s="62" t="s">
        <v>1055</v>
      </c>
      <c r="F139" s="13" t="s">
        <v>19</v>
      </c>
      <c r="G139" s="40">
        <v>29191</v>
      </c>
      <c r="H139" s="63">
        <v>39.027397260273972</v>
      </c>
      <c r="I139" s="14" t="s">
        <v>30</v>
      </c>
      <c r="J139" s="14">
        <v>401105</v>
      </c>
      <c r="K139" s="42" t="s">
        <v>307</v>
      </c>
      <c r="L139" s="13" t="s">
        <v>21</v>
      </c>
      <c r="M139" s="41">
        <v>456</v>
      </c>
      <c r="N139" s="14" t="s">
        <v>22</v>
      </c>
      <c r="O139" s="14" t="s">
        <v>308</v>
      </c>
      <c r="P139" s="13" t="s">
        <v>29</v>
      </c>
      <c r="Q139" s="12">
        <v>0</v>
      </c>
      <c r="R139" s="12">
        <v>11</v>
      </c>
      <c r="S139" s="13">
        <v>89321.666666666701</v>
      </c>
      <c r="T139" s="7">
        <v>16600.05</v>
      </c>
      <c r="U139" s="7">
        <v>9949.2099999999991</v>
      </c>
      <c r="V139" s="7">
        <v>662.11</v>
      </c>
      <c r="W139" s="13">
        <f>VLOOKUP(A139,repayments_data!A:J,5,0)</f>
        <v>300000</v>
      </c>
      <c r="X139" s="13" t="str">
        <f>VLOOKUP(A139,repayments_data!A:J,9,0)</f>
        <v>Live</v>
      </c>
      <c r="Y139" s="13">
        <f>VLOOKUP(A139,repayments_data!A:J,10,0)</f>
        <v>0</v>
      </c>
      <c r="Z139" s="13" t="str">
        <f t="shared" si="2"/>
        <v>Good</v>
      </c>
    </row>
    <row r="140" spans="1:26" x14ac:dyDescent="0.25">
      <c r="A140" s="12">
        <v>594072</v>
      </c>
      <c r="B140" s="38">
        <v>42956</v>
      </c>
      <c r="C140" s="13">
        <v>827</v>
      </c>
      <c r="D140" s="39">
        <v>43022</v>
      </c>
      <c r="E140" s="62" t="s">
        <v>1055</v>
      </c>
      <c r="F140" s="13" t="s">
        <v>19</v>
      </c>
      <c r="G140" s="40">
        <v>27418</v>
      </c>
      <c r="H140" s="63">
        <v>43.884931506849313</v>
      </c>
      <c r="I140" s="13" t="s">
        <v>71</v>
      </c>
      <c r="J140" s="13">
        <v>110075</v>
      </c>
      <c r="K140" s="12" t="s">
        <v>309</v>
      </c>
      <c r="L140" s="13" t="s">
        <v>21</v>
      </c>
      <c r="M140" s="41">
        <v>96</v>
      </c>
      <c r="N140" s="13" t="s">
        <v>22</v>
      </c>
      <c r="O140" s="13" t="s">
        <v>310</v>
      </c>
      <c r="P140" s="13" t="s">
        <v>23</v>
      </c>
      <c r="Q140" s="12">
        <v>1</v>
      </c>
      <c r="R140" s="12">
        <v>17</v>
      </c>
      <c r="S140" s="13">
        <v>87458.333333333299</v>
      </c>
      <c r="T140" s="7">
        <v>75126.48</v>
      </c>
      <c r="U140" s="7">
        <v>34573.61</v>
      </c>
      <c r="V140" s="7">
        <v>37532.61</v>
      </c>
      <c r="W140" s="13">
        <f>VLOOKUP(A140,repayments_data!A:J,5,0)</f>
        <v>181406</v>
      </c>
      <c r="X140" s="13" t="str">
        <f>VLOOKUP(A140,repayments_data!A:J,9,0)</f>
        <v>Live</v>
      </c>
      <c r="Y140" s="13">
        <f>VLOOKUP(A140,repayments_data!A:J,10,0)</f>
        <v>0</v>
      </c>
      <c r="Z140" s="13" t="str">
        <f t="shared" si="2"/>
        <v>Good</v>
      </c>
    </row>
    <row r="141" spans="1:26" x14ac:dyDescent="0.25">
      <c r="A141" s="12">
        <v>593680</v>
      </c>
      <c r="B141" s="38">
        <v>42937.754027777803</v>
      </c>
      <c r="C141" s="13">
        <v>7460</v>
      </c>
      <c r="D141" s="39">
        <v>43038</v>
      </c>
      <c r="E141" s="62" t="s">
        <v>1055</v>
      </c>
      <c r="F141" s="13" t="s">
        <v>19</v>
      </c>
      <c r="G141" s="40">
        <v>30977</v>
      </c>
      <c r="H141" s="63">
        <v>34.134246575342466</v>
      </c>
      <c r="I141" s="13" t="s">
        <v>30</v>
      </c>
      <c r="J141" s="13">
        <v>400614</v>
      </c>
      <c r="K141" s="12" t="s">
        <v>311</v>
      </c>
      <c r="L141" s="13" t="s">
        <v>21</v>
      </c>
      <c r="M141" s="41">
        <v>36</v>
      </c>
      <c r="N141" s="13" t="s">
        <v>22</v>
      </c>
      <c r="O141" s="13" t="s">
        <v>312</v>
      </c>
      <c r="P141" s="13" t="s">
        <v>23</v>
      </c>
      <c r="Q141" s="12">
        <v>1</v>
      </c>
      <c r="R141" s="12">
        <v>12</v>
      </c>
      <c r="S141" s="13">
        <v>68588.333333333299</v>
      </c>
      <c r="T141" s="7">
        <v>71259.320000000007</v>
      </c>
      <c r="U141" s="7">
        <v>52440.98</v>
      </c>
      <c r="V141" s="7">
        <v>31637.57</v>
      </c>
      <c r="W141" s="13">
        <f>VLOOKUP(A141,repayments_data!A:J,5,0)</f>
        <v>44226</v>
      </c>
      <c r="X141" s="13" t="str">
        <f>VLOOKUP(A141,repayments_data!A:J,9,0)</f>
        <v>Live</v>
      </c>
      <c r="Y141" s="13">
        <f>VLOOKUP(A141,repayments_data!A:J,10,0)</f>
        <v>0</v>
      </c>
      <c r="Z141" s="13" t="str">
        <f t="shared" si="2"/>
        <v>Good</v>
      </c>
    </row>
    <row r="142" spans="1:26" x14ac:dyDescent="0.25">
      <c r="A142" s="12">
        <v>592889</v>
      </c>
      <c r="B142" s="38">
        <v>43133.679050925901</v>
      </c>
      <c r="C142" s="13">
        <v>8328</v>
      </c>
      <c r="D142" s="39">
        <v>43133.685219907398</v>
      </c>
      <c r="E142" s="62" t="s">
        <v>1054</v>
      </c>
      <c r="F142" s="13" t="s">
        <v>19</v>
      </c>
      <c r="G142" s="40">
        <v>31384</v>
      </c>
      <c r="H142" s="63">
        <v>33.019178082191779</v>
      </c>
      <c r="I142" s="13" t="s">
        <v>62</v>
      </c>
      <c r="J142" s="43">
        <v>110078</v>
      </c>
      <c r="K142" s="44" t="s">
        <v>313</v>
      </c>
      <c r="L142" s="13" t="s">
        <v>21</v>
      </c>
      <c r="M142" s="41">
        <v>12</v>
      </c>
      <c r="N142" s="43" t="s">
        <v>22</v>
      </c>
      <c r="O142" s="43" t="s">
        <v>314</v>
      </c>
      <c r="P142" s="13" t="s">
        <v>33</v>
      </c>
      <c r="Q142" s="12">
        <v>1</v>
      </c>
      <c r="R142" s="12">
        <v>12</v>
      </c>
      <c r="S142" s="13">
        <v>51808</v>
      </c>
      <c r="T142" s="7">
        <v>25363</v>
      </c>
      <c r="U142" s="7">
        <v>12736</v>
      </c>
      <c r="V142" s="7">
        <v>5702</v>
      </c>
      <c r="W142" s="13">
        <f>VLOOKUP(A142,repayments_data!A:J,5,0)</f>
        <v>194528.17</v>
      </c>
      <c r="X142" s="13" t="str">
        <f>VLOOKUP(A142,repayments_data!A:J,9,0)</f>
        <v>Live</v>
      </c>
      <c r="Y142" s="13">
        <f>VLOOKUP(A142,repayments_data!A:J,10,0)</f>
        <v>0</v>
      </c>
      <c r="Z142" s="13" t="str">
        <f t="shared" si="2"/>
        <v>Good</v>
      </c>
    </row>
    <row r="143" spans="1:26" x14ac:dyDescent="0.25">
      <c r="A143" s="12">
        <v>591814</v>
      </c>
      <c r="B143" s="38">
        <v>43052.521747685198</v>
      </c>
      <c r="C143" s="13">
        <v>2508</v>
      </c>
      <c r="D143" s="39">
        <v>43052.524479166699</v>
      </c>
      <c r="E143" s="62" t="s">
        <v>1055</v>
      </c>
      <c r="F143" s="13" t="s">
        <v>19</v>
      </c>
      <c r="G143" s="40">
        <v>30991</v>
      </c>
      <c r="H143" s="63">
        <v>34.095890410958901</v>
      </c>
      <c r="I143" s="13" t="s">
        <v>25</v>
      </c>
      <c r="J143" s="13">
        <v>560076</v>
      </c>
      <c r="K143" s="12" t="s">
        <v>315</v>
      </c>
      <c r="L143" s="13" t="s">
        <v>21</v>
      </c>
      <c r="M143" s="41">
        <v>6</v>
      </c>
      <c r="N143" s="13" t="s">
        <v>22</v>
      </c>
      <c r="O143" s="13" t="s">
        <v>316</v>
      </c>
      <c r="P143" s="13" t="s">
        <v>23</v>
      </c>
      <c r="Q143" s="12">
        <v>0</v>
      </c>
      <c r="R143" s="12">
        <v>10</v>
      </c>
      <c r="S143" s="13">
        <v>163070</v>
      </c>
      <c r="T143" s="7">
        <v>4291</v>
      </c>
      <c r="U143" s="7">
        <v>4017</v>
      </c>
      <c r="V143" s="7">
        <v>689</v>
      </c>
      <c r="W143" s="13">
        <f>VLOOKUP(A143,repayments_data!A:J,5,0)</f>
        <v>326877</v>
      </c>
      <c r="X143" s="13" t="str">
        <f>VLOOKUP(A143,repayments_data!A:J,9,0)</f>
        <v>Live</v>
      </c>
      <c r="Y143" s="13">
        <f>VLOOKUP(A143,repayments_data!A:J,10,0)</f>
        <v>0</v>
      </c>
      <c r="Z143" s="13" t="str">
        <f t="shared" si="2"/>
        <v>Good</v>
      </c>
    </row>
    <row r="144" spans="1:26" x14ac:dyDescent="0.25">
      <c r="A144" s="12">
        <v>588365</v>
      </c>
      <c r="B144" s="38">
        <v>43037.6042592593</v>
      </c>
      <c r="C144" s="13">
        <v>1264</v>
      </c>
      <c r="D144" s="39">
        <v>43069.606377314813</v>
      </c>
      <c r="E144" s="62" t="s">
        <v>1055</v>
      </c>
      <c r="F144" s="13" t="s">
        <v>19</v>
      </c>
      <c r="G144" s="40">
        <v>28721</v>
      </c>
      <c r="H144" s="63">
        <v>40.315068493150683</v>
      </c>
      <c r="I144" s="13" t="s">
        <v>78</v>
      </c>
      <c r="J144" s="13">
        <v>122004</v>
      </c>
      <c r="K144" s="12" t="s">
        <v>317</v>
      </c>
      <c r="L144" s="13" t="s">
        <v>21</v>
      </c>
      <c r="M144" s="41">
        <v>8</v>
      </c>
      <c r="N144" s="13" t="s">
        <v>22</v>
      </c>
      <c r="O144" s="13" t="s">
        <v>318</v>
      </c>
      <c r="P144" s="13" t="s">
        <v>38</v>
      </c>
      <c r="Q144" s="12">
        <v>1</v>
      </c>
      <c r="R144" s="12">
        <v>12</v>
      </c>
      <c r="S144" s="13">
        <v>65639</v>
      </c>
      <c r="T144" s="7">
        <v>25098</v>
      </c>
      <c r="U144" s="7">
        <v>16098</v>
      </c>
      <c r="V144" s="7">
        <v>15828</v>
      </c>
      <c r="W144" s="13">
        <f>VLOOKUP(A144,repayments_data!A:J,5,0)</f>
        <v>86673</v>
      </c>
      <c r="X144" s="13" t="str">
        <f>VLOOKUP(A144,repayments_data!A:J,9,0)</f>
        <v>Live</v>
      </c>
      <c r="Y144" s="13">
        <f>VLOOKUP(A144,repayments_data!A:J,10,0)</f>
        <v>0</v>
      </c>
      <c r="Z144" s="13" t="str">
        <f t="shared" si="2"/>
        <v>Good</v>
      </c>
    </row>
    <row r="145" spans="1:26" x14ac:dyDescent="0.25">
      <c r="A145" s="12">
        <v>582034</v>
      </c>
      <c r="B145" s="38">
        <v>42928.0108680556</v>
      </c>
      <c r="C145" s="13">
        <v>1986</v>
      </c>
      <c r="D145" s="39">
        <v>43046</v>
      </c>
      <c r="E145" s="62" t="s">
        <v>1055</v>
      </c>
      <c r="F145" s="13" t="s">
        <v>19</v>
      </c>
      <c r="G145" s="40">
        <v>32745</v>
      </c>
      <c r="H145" s="63">
        <v>29.290410958904111</v>
      </c>
      <c r="I145" s="13" t="s">
        <v>30</v>
      </c>
      <c r="J145" s="13">
        <v>400705</v>
      </c>
      <c r="K145" s="12" t="s">
        <v>319</v>
      </c>
      <c r="L145" s="13" t="s">
        <v>21</v>
      </c>
      <c r="M145" s="41">
        <v>336</v>
      </c>
      <c r="N145" s="13" t="s">
        <v>22</v>
      </c>
      <c r="O145" s="13" t="s">
        <v>320</v>
      </c>
      <c r="P145" s="13" t="s">
        <v>29</v>
      </c>
      <c r="Q145" s="12">
        <v>1</v>
      </c>
      <c r="R145" s="12">
        <v>5</v>
      </c>
      <c r="S145" s="43">
        <v>28583.333333333299</v>
      </c>
      <c r="T145" s="7">
        <v>604.70000000000005</v>
      </c>
      <c r="U145" s="7">
        <v>4352.3999999999996</v>
      </c>
      <c r="V145" s="7">
        <v>1774.56</v>
      </c>
      <c r="W145" s="13">
        <f>VLOOKUP(A145,repayments_data!A:J,5,0)</f>
        <v>92065</v>
      </c>
      <c r="X145" s="13" t="str">
        <f>VLOOKUP(A145,repayments_data!A:J,9,0)</f>
        <v>Live</v>
      </c>
      <c r="Y145" s="13">
        <f>VLOOKUP(A145,repayments_data!A:J,10,0)</f>
        <v>0</v>
      </c>
      <c r="Z145" s="13" t="str">
        <f t="shared" si="2"/>
        <v>Good</v>
      </c>
    </row>
    <row r="146" spans="1:26" x14ac:dyDescent="0.25">
      <c r="A146" s="12">
        <v>581795</v>
      </c>
      <c r="B146" s="38">
        <v>42927.8040162037</v>
      </c>
      <c r="C146" s="13">
        <v>10891</v>
      </c>
      <c r="D146" s="39">
        <v>42975</v>
      </c>
      <c r="E146" s="62" t="s">
        <v>1055</v>
      </c>
      <c r="F146" s="13" t="s">
        <v>19</v>
      </c>
      <c r="G146" s="40">
        <v>28653</v>
      </c>
      <c r="H146" s="63">
        <v>40.5013698630137</v>
      </c>
      <c r="I146" s="43" t="s">
        <v>34</v>
      </c>
      <c r="J146" s="43">
        <v>415110</v>
      </c>
      <c r="K146" s="44" t="s">
        <v>321</v>
      </c>
      <c r="L146" s="13" t="s">
        <v>21</v>
      </c>
      <c r="M146" s="41">
        <v>18</v>
      </c>
      <c r="N146" s="43" t="s">
        <v>22</v>
      </c>
      <c r="O146" s="43" t="s">
        <v>322</v>
      </c>
      <c r="P146" s="13" t="s">
        <v>29</v>
      </c>
      <c r="Q146" s="12">
        <v>11</v>
      </c>
      <c r="R146" s="12">
        <v>12</v>
      </c>
      <c r="S146" s="13">
        <v>98567.666666666701</v>
      </c>
      <c r="T146" s="9">
        <v>5587.99</v>
      </c>
      <c r="U146" s="9">
        <v>2687.11</v>
      </c>
      <c r="V146" s="9">
        <v>10435.64</v>
      </c>
      <c r="W146" s="13">
        <f>VLOOKUP(A146,repayments_data!A:J,5,0)</f>
        <v>190000</v>
      </c>
      <c r="X146" s="13" t="str">
        <f>VLOOKUP(A146,repayments_data!A:J,9,0)</f>
        <v>Live</v>
      </c>
      <c r="Y146" s="13">
        <f>VLOOKUP(A146,repayments_data!A:J,10,0)</f>
        <v>31</v>
      </c>
      <c r="Z146" s="13" t="str">
        <f t="shared" si="2"/>
        <v>Bad</v>
      </c>
    </row>
    <row r="147" spans="1:26" x14ac:dyDescent="0.25">
      <c r="A147" s="12">
        <v>580127</v>
      </c>
      <c r="B147" s="38">
        <v>43046.743113425902</v>
      </c>
      <c r="C147" s="13">
        <v>2069</v>
      </c>
      <c r="D147" s="39">
        <v>43046.7554282407</v>
      </c>
      <c r="E147" s="62" t="s">
        <v>1055</v>
      </c>
      <c r="F147" s="13" t="s">
        <v>19</v>
      </c>
      <c r="G147" s="40">
        <v>30127</v>
      </c>
      <c r="H147" s="63">
        <v>36.463013698630135</v>
      </c>
      <c r="I147" s="13" t="s">
        <v>49</v>
      </c>
      <c r="J147" s="13">
        <v>500038</v>
      </c>
      <c r="K147" s="12" t="s">
        <v>323</v>
      </c>
      <c r="L147" s="13" t="s">
        <v>21</v>
      </c>
      <c r="M147" s="41">
        <v>36</v>
      </c>
      <c r="N147" s="13" t="s">
        <v>22</v>
      </c>
      <c r="O147" s="13" t="s">
        <v>324</v>
      </c>
      <c r="P147" s="13" t="s">
        <v>33</v>
      </c>
      <c r="Q147" s="12">
        <v>3</v>
      </c>
      <c r="R147" s="12">
        <v>12</v>
      </c>
      <c r="S147" s="13">
        <v>89199</v>
      </c>
      <c r="T147" s="7">
        <v>52801</v>
      </c>
      <c r="U147" s="7">
        <v>16990</v>
      </c>
      <c r="V147" s="7">
        <v>2544</v>
      </c>
      <c r="W147" s="13">
        <f>VLOOKUP(A147,repayments_data!A:J,5,0)</f>
        <v>150000</v>
      </c>
      <c r="X147" s="13" t="str">
        <f>VLOOKUP(A147,repayments_data!A:J,9,0)</f>
        <v>Live</v>
      </c>
      <c r="Y147" s="13">
        <f>VLOOKUP(A147,repayments_data!A:J,10,0)</f>
        <v>0</v>
      </c>
      <c r="Z147" s="13" t="str">
        <f t="shared" si="2"/>
        <v>Good</v>
      </c>
    </row>
    <row r="148" spans="1:26" x14ac:dyDescent="0.25">
      <c r="A148" s="12">
        <v>577447</v>
      </c>
      <c r="B148" s="38">
        <v>42923.532314814802</v>
      </c>
      <c r="C148" s="13">
        <v>7456</v>
      </c>
      <c r="D148" s="39">
        <v>43018</v>
      </c>
      <c r="E148" s="62" t="s">
        <v>1055</v>
      </c>
      <c r="F148" s="13" t="s">
        <v>19</v>
      </c>
      <c r="G148" s="40">
        <v>28277</v>
      </c>
      <c r="H148" s="63">
        <v>41.531506849315072</v>
      </c>
      <c r="I148" s="13" t="s">
        <v>34</v>
      </c>
      <c r="J148" s="13">
        <v>400012</v>
      </c>
      <c r="K148" s="12" t="s">
        <v>325</v>
      </c>
      <c r="L148" s="13" t="s">
        <v>21</v>
      </c>
      <c r="M148" s="41">
        <v>240</v>
      </c>
      <c r="N148" s="13" t="s">
        <v>22</v>
      </c>
      <c r="O148" s="13" t="s">
        <v>326</v>
      </c>
      <c r="P148" s="13" t="s">
        <v>29</v>
      </c>
      <c r="Q148" s="12">
        <v>3</v>
      </c>
      <c r="R148" s="12">
        <v>21</v>
      </c>
      <c r="S148" s="13">
        <v>79800</v>
      </c>
      <c r="T148" s="7">
        <v>134260.67000000001</v>
      </c>
      <c r="U148" s="7">
        <v>80525.67</v>
      </c>
      <c r="V148" s="7">
        <v>62242.33</v>
      </c>
      <c r="W148" s="13">
        <f>VLOOKUP(A148,repayments_data!A:J,5,0)</f>
        <v>130000</v>
      </c>
      <c r="X148" s="13" t="str">
        <f>VLOOKUP(A148,repayments_data!A:J,9,0)</f>
        <v>Live</v>
      </c>
      <c r="Y148" s="13">
        <f>VLOOKUP(A148,repayments_data!A:J,10,0)</f>
        <v>53</v>
      </c>
      <c r="Z148" s="13" t="str">
        <f t="shared" si="2"/>
        <v>Bad</v>
      </c>
    </row>
    <row r="149" spans="1:26" x14ac:dyDescent="0.25">
      <c r="A149" s="12">
        <v>577132</v>
      </c>
      <c r="B149" s="38">
        <v>43025.771689814799</v>
      </c>
      <c r="C149" s="13">
        <v>344</v>
      </c>
      <c r="D149" s="39">
        <v>43026.484201388899</v>
      </c>
      <c r="E149" s="62" t="s">
        <v>1055</v>
      </c>
      <c r="F149" s="13" t="s">
        <v>19</v>
      </c>
      <c r="G149" s="40">
        <v>32691</v>
      </c>
      <c r="H149" s="63">
        <v>29.438356164383563</v>
      </c>
      <c r="I149" s="43" t="s">
        <v>25</v>
      </c>
      <c r="J149" s="43">
        <v>560102</v>
      </c>
      <c r="K149" s="44" t="s">
        <v>327</v>
      </c>
      <c r="L149" s="13" t="s">
        <v>21</v>
      </c>
      <c r="M149" s="41">
        <v>12</v>
      </c>
      <c r="N149" s="43" t="s">
        <v>22</v>
      </c>
      <c r="O149" s="43" t="s">
        <v>328</v>
      </c>
      <c r="P149" s="13" t="s">
        <v>29</v>
      </c>
      <c r="Q149" s="12">
        <v>2</v>
      </c>
      <c r="R149" s="12">
        <v>6</v>
      </c>
      <c r="S149" s="13">
        <v>56928</v>
      </c>
      <c r="T149" s="7">
        <v>21033</v>
      </c>
      <c r="U149" s="7">
        <v>13249</v>
      </c>
      <c r="V149" s="7">
        <v>7150</v>
      </c>
      <c r="W149" s="13">
        <f>VLOOKUP(A149,repayments_data!A:J,5,0)</f>
        <v>156717.18</v>
      </c>
      <c r="X149" s="13" t="str">
        <f>VLOOKUP(A149,repayments_data!A:J,9,0)</f>
        <v>Live</v>
      </c>
      <c r="Y149" s="13">
        <f>VLOOKUP(A149,repayments_data!A:J,10,0)</f>
        <v>0</v>
      </c>
      <c r="Z149" s="13" t="str">
        <f t="shared" si="2"/>
        <v>Good</v>
      </c>
    </row>
    <row r="150" spans="1:26" x14ac:dyDescent="0.25">
      <c r="A150" s="12">
        <v>574224</v>
      </c>
      <c r="B150" s="38">
        <v>42920.111064814802</v>
      </c>
      <c r="C150" s="13">
        <v>4890</v>
      </c>
      <c r="D150" s="39">
        <v>42968</v>
      </c>
      <c r="E150" s="62" t="s">
        <v>1055</v>
      </c>
      <c r="F150" s="13" t="s">
        <v>19</v>
      </c>
      <c r="G150" s="40">
        <v>31137</v>
      </c>
      <c r="H150" s="63">
        <v>33.695890410958903</v>
      </c>
      <c r="I150" s="43" t="s">
        <v>25</v>
      </c>
      <c r="J150" s="43">
        <v>517214</v>
      </c>
      <c r="K150" s="44" t="s">
        <v>329</v>
      </c>
      <c r="L150" s="13" t="s">
        <v>21</v>
      </c>
      <c r="M150" s="41">
        <v>60</v>
      </c>
      <c r="N150" s="43" t="s">
        <v>22</v>
      </c>
      <c r="O150" s="43" t="s">
        <v>330</v>
      </c>
      <c r="P150" s="13" t="s">
        <v>33</v>
      </c>
      <c r="Q150" s="12">
        <v>1</v>
      </c>
      <c r="R150" s="12">
        <v>7</v>
      </c>
      <c r="S150" s="13">
        <v>69771.666666666701</v>
      </c>
      <c r="T150" s="9">
        <v>20249.52</v>
      </c>
      <c r="U150" s="9">
        <v>19129.259999999998</v>
      </c>
      <c r="V150" s="9">
        <v>34201.89</v>
      </c>
      <c r="W150" s="13">
        <f>VLOOKUP(A150,repayments_data!A:J,5,0)</f>
        <v>100000</v>
      </c>
      <c r="X150" s="13" t="str">
        <f>VLOOKUP(A150,repayments_data!A:J,9,0)</f>
        <v>Live</v>
      </c>
      <c r="Y150" s="13">
        <f>VLOOKUP(A150,repayments_data!A:J,10,0)</f>
        <v>0</v>
      </c>
      <c r="Z150" s="13" t="str">
        <f t="shared" si="2"/>
        <v>Good</v>
      </c>
    </row>
    <row r="151" spans="1:26" x14ac:dyDescent="0.25">
      <c r="A151" s="12">
        <v>573862</v>
      </c>
      <c r="B151" s="38">
        <v>43042.467071759304</v>
      </c>
      <c r="C151" s="13">
        <v>1725</v>
      </c>
      <c r="D151" s="39">
        <v>43042.470219907402</v>
      </c>
      <c r="E151" s="62" t="s">
        <v>1055</v>
      </c>
      <c r="F151" s="13" t="s">
        <v>19</v>
      </c>
      <c r="G151" s="40">
        <v>30424</v>
      </c>
      <c r="H151" s="63">
        <v>35.649315068493152</v>
      </c>
      <c r="I151" s="43" t="s">
        <v>39</v>
      </c>
      <c r="J151" s="13">
        <v>201005</v>
      </c>
      <c r="K151" s="12" t="s">
        <v>331</v>
      </c>
      <c r="L151" s="13" t="s">
        <v>21</v>
      </c>
      <c r="M151" s="41">
        <v>36</v>
      </c>
      <c r="N151" s="13" t="s">
        <v>22</v>
      </c>
      <c r="O151" s="13" t="s">
        <v>332</v>
      </c>
      <c r="P151" s="13" t="s">
        <v>29</v>
      </c>
      <c r="Q151" s="12">
        <v>5</v>
      </c>
      <c r="R151" s="12">
        <v>8</v>
      </c>
      <c r="S151" s="13">
        <v>44328</v>
      </c>
      <c r="T151" s="7">
        <v>16434</v>
      </c>
      <c r="U151" s="7">
        <v>9773</v>
      </c>
      <c r="V151" s="7">
        <v>3971</v>
      </c>
      <c r="W151" s="13">
        <f>VLOOKUP(A151,repayments_data!A:J,5,0)</f>
        <v>107063</v>
      </c>
      <c r="X151" s="13" t="str">
        <f>VLOOKUP(A151,repayments_data!A:J,9,0)</f>
        <v>Live</v>
      </c>
      <c r="Y151" s="13">
        <f>VLOOKUP(A151,repayments_data!A:J,10,0)</f>
        <v>0</v>
      </c>
      <c r="Z151" s="13" t="str">
        <f t="shared" si="2"/>
        <v>Good</v>
      </c>
    </row>
    <row r="152" spans="1:26" x14ac:dyDescent="0.25">
      <c r="A152" s="12">
        <v>573160</v>
      </c>
      <c r="B152" s="38">
        <v>43139.632638888899</v>
      </c>
      <c r="C152" s="13">
        <v>8965</v>
      </c>
      <c r="D152" s="39">
        <v>43139.6327199074</v>
      </c>
      <c r="E152" s="62" t="s">
        <v>1054</v>
      </c>
      <c r="F152" s="13" t="s">
        <v>19</v>
      </c>
      <c r="G152" s="40">
        <v>30976</v>
      </c>
      <c r="H152" s="63">
        <v>34.136986301369866</v>
      </c>
      <c r="I152" s="13" t="s">
        <v>333</v>
      </c>
      <c r="J152" s="13">
        <v>201301</v>
      </c>
      <c r="K152" s="48" t="s">
        <v>334</v>
      </c>
      <c r="L152" s="13" t="s">
        <v>21</v>
      </c>
      <c r="M152" s="41">
        <v>36</v>
      </c>
      <c r="N152" s="13" t="s">
        <v>22</v>
      </c>
      <c r="O152" s="13" t="s">
        <v>335</v>
      </c>
      <c r="P152" s="13" t="s">
        <v>29</v>
      </c>
      <c r="Q152" s="12">
        <v>3</v>
      </c>
      <c r="R152" s="12">
        <v>10</v>
      </c>
      <c r="S152" s="13">
        <v>47534</v>
      </c>
      <c r="T152" s="7">
        <v>4692</v>
      </c>
      <c r="U152" s="7">
        <v>4692</v>
      </c>
      <c r="V152" s="7">
        <v>6001</v>
      </c>
      <c r="W152" s="13">
        <f>VLOOKUP(A152,repayments_data!A:J,5,0)</f>
        <v>100000</v>
      </c>
      <c r="X152" s="13" t="str">
        <f>VLOOKUP(A152,repayments_data!A:J,9,0)</f>
        <v>Live</v>
      </c>
      <c r="Y152" s="13">
        <f>VLOOKUP(A152,repayments_data!A:J,10,0)</f>
        <v>0</v>
      </c>
      <c r="Z152" s="13" t="str">
        <f t="shared" si="2"/>
        <v>Good</v>
      </c>
    </row>
    <row r="153" spans="1:26" x14ac:dyDescent="0.25">
      <c r="A153" s="12">
        <v>569243</v>
      </c>
      <c r="B153" s="38">
        <v>42914.739849537</v>
      </c>
      <c r="C153" s="13">
        <v>14727</v>
      </c>
      <c r="D153" s="39">
        <v>42971</v>
      </c>
      <c r="E153" s="62" t="s">
        <v>1055</v>
      </c>
      <c r="F153" s="13" t="s">
        <v>19</v>
      </c>
      <c r="G153" s="40">
        <v>29595</v>
      </c>
      <c r="H153" s="63">
        <v>37.920547945205477</v>
      </c>
      <c r="I153" s="13" t="s">
        <v>91</v>
      </c>
      <c r="J153" s="43">
        <v>410210</v>
      </c>
      <c r="K153" s="44" t="s">
        <v>336</v>
      </c>
      <c r="L153" s="13" t="s">
        <v>21</v>
      </c>
      <c r="M153" s="41">
        <v>24</v>
      </c>
      <c r="N153" s="13" t="s">
        <v>22</v>
      </c>
      <c r="O153" s="13" t="s">
        <v>337</v>
      </c>
      <c r="P153" s="13" t="s">
        <v>23</v>
      </c>
      <c r="Q153" s="12">
        <v>3</v>
      </c>
      <c r="R153" s="12">
        <v>10</v>
      </c>
      <c r="S153" s="43">
        <v>43700</v>
      </c>
      <c r="T153" s="9">
        <v>16940.03</v>
      </c>
      <c r="U153" s="9">
        <v>11264.9</v>
      </c>
      <c r="V153" s="9">
        <v>10490.23</v>
      </c>
      <c r="W153" s="13">
        <f>VLOOKUP(A153,repayments_data!A:J,5,0)</f>
        <v>88000</v>
      </c>
      <c r="X153" s="13" t="str">
        <f>VLOOKUP(A153,repayments_data!A:J,9,0)</f>
        <v>Live</v>
      </c>
      <c r="Y153" s="13">
        <f>VLOOKUP(A153,repayments_data!A:J,10,0)</f>
        <v>0</v>
      </c>
      <c r="Z153" s="13" t="str">
        <f t="shared" si="2"/>
        <v>Good</v>
      </c>
    </row>
    <row r="154" spans="1:26" x14ac:dyDescent="0.25">
      <c r="A154" s="12">
        <v>559839</v>
      </c>
      <c r="B154" s="38">
        <v>42907.355856481503</v>
      </c>
      <c r="C154" s="13">
        <v>3643</v>
      </c>
      <c r="D154" s="39">
        <v>43022</v>
      </c>
      <c r="E154" s="62" t="s">
        <v>1055</v>
      </c>
      <c r="F154" s="13" t="s">
        <v>19</v>
      </c>
      <c r="G154" s="40">
        <v>31668</v>
      </c>
      <c r="H154" s="63">
        <v>32.241095890410961</v>
      </c>
      <c r="I154" s="13" t="s">
        <v>49</v>
      </c>
      <c r="J154" s="13">
        <v>500072</v>
      </c>
      <c r="K154" s="12" t="s">
        <v>338</v>
      </c>
      <c r="L154" s="13" t="s">
        <v>21</v>
      </c>
      <c r="M154" s="41">
        <v>72</v>
      </c>
      <c r="N154" s="13" t="s">
        <v>22</v>
      </c>
      <c r="O154" s="13" t="s">
        <v>339</v>
      </c>
      <c r="P154" s="13" t="s">
        <v>33</v>
      </c>
      <c r="Q154" s="12">
        <v>2</v>
      </c>
      <c r="R154" s="12">
        <v>10</v>
      </c>
      <c r="S154" s="43">
        <v>33833.333333333299</v>
      </c>
      <c r="T154" s="7">
        <v>8737.23</v>
      </c>
      <c r="U154" s="7">
        <v>5021.49</v>
      </c>
      <c r="V154" s="7">
        <v>2846.99</v>
      </c>
      <c r="W154" s="13">
        <f>VLOOKUP(A154,repayments_data!A:J,5,0)</f>
        <v>77997</v>
      </c>
      <c r="X154" s="13" t="str">
        <f>VLOOKUP(A154,repayments_data!A:J,9,0)</f>
        <v>Live</v>
      </c>
      <c r="Y154" s="13">
        <f>VLOOKUP(A154,repayments_data!A:J,10,0)</f>
        <v>84</v>
      </c>
      <c r="Z154" s="13" t="str">
        <f t="shared" si="2"/>
        <v>Bad</v>
      </c>
    </row>
    <row r="155" spans="1:26" x14ac:dyDescent="0.25">
      <c r="A155" s="12">
        <v>558383</v>
      </c>
      <c r="B155" s="38">
        <v>43031.7264236111</v>
      </c>
      <c r="C155" s="13">
        <v>589</v>
      </c>
      <c r="D155" s="39">
        <v>43059.731736111113</v>
      </c>
      <c r="E155" s="62" t="s">
        <v>1055</v>
      </c>
      <c r="F155" s="13" t="s">
        <v>19</v>
      </c>
      <c r="G155" s="40">
        <v>32770</v>
      </c>
      <c r="H155" s="63">
        <v>29.221917808219178</v>
      </c>
      <c r="I155" s="43" t="s">
        <v>20</v>
      </c>
      <c r="J155" s="43">
        <v>600053</v>
      </c>
      <c r="K155" s="12" t="s">
        <v>340</v>
      </c>
      <c r="L155" s="13" t="s">
        <v>27</v>
      </c>
      <c r="M155" s="41">
        <v>41</v>
      </c>
      <c r="N155" s="13" t="s">
        <v>22</v>
      </c>
      <c r="O155" s="13" t="s">
        <v>341</v>
      </c>
      <c r="P155" s="13" t="s">
        <v>23</v>
      </c>
      <c r="Q155" s="12">
        <v>1</v>
      </c>
      <c r="R155" s="12">
        <v>6</v>
      </c>
      <c r="S155" s="43">
        <v>41589</v>
      </c>
      <c r="T155" s="7">
        <v>11111</v>
      </c>
      <c r="U155" s="7">
        <v>7809</v>
      </c>
      <c r="V155" s="7">
        <v>7675</v>
      </c>
      <c r="W155" s="13">
        <f>VLOOKUP(A155,repayments_data!A:J,5,0)</f>
        <v>200000</v>
      </c>
      <c r="X155" s="13" t="str">
        <f>VLOOKUP(A155,repayments_data!A:J,9,0)</f>
        <v>Live</v>
      </c>
      <c r="Y155" s="13">
        <f>VLOOKUP(A155,repayments_data!A:J,10,0)</f>
        <v>0</v>
      </c>
      <c r="Z155" s="13" t="str">
        <f t="shared" si="2"/>
        <v>Good</v>
      </c>
    </row>
    <row r="156" spans="1:26" x14ac:dyDescent="0.25">
      <c r="A156" s="12">
        <v>552544</v>
      </c>
      <c r="B156" s="38">
        <v>42901.798344907402</v>
      </c>
      <c r="C156" s="13">
        <v>11733</v>
      </c>
      <c r="D156" s="39">
        <v>42934</v>
      </c>
      <c r="E156" s="62" t="s">
        <v>1055</v>
      </c>
      <c r="F156" s="13" t="s">
        <v>19</v>
      </c>
      <c r="G156" s="40">
        <v>30639</v>
      </c>
      <c r="H156" s="63">
        <v>35.060273972602737</v>
      </c>
      <c r="I156" s="13" t="s">
        <v>25</v>
      </c>
      <c r="J156" s="13">
        <v>560022</v>
      </c>
      <c r="K156" s="12" t="s">
        <v>342</v>
      </c>
      <c r="L156" s="13" t="s">
        <v>21</v>
      </c>
      <c r="M156" s="41">
        <v>48</v>
      </c>
      <c r="N156" s="13" t="s">
        <v>22</v>
      </c>
      <c r="O156" s="13" t="s">
        <v>343</v>
      </c>
      <c r="P156" s="13" t="s">
        <v>23</v>
      </c>
      <c r="Q156" s="12">
        <v>6</v>
      </c>
      <c r="R156" s="12">
        <v>14</v>
      </c>
      <c r="S156" s="13">
        <v>61245</v>
      </c>
      <c r="T156" s="9">
        <v>19324.310000000001</v>
      </c>
      <c r="U156" s="9">
        <v>7434.84</v>
      </c>
      <c r="V156" s="9">
        <v>6375.18</v>
      </c>
      <c r="W156" s="13">
        <f>VLOOKUP(A156,repayments_data!A:J,5,0)</f>
        <v>300000</v>
      </c>
      <c r="X156" s="13" t="str">
        <f>VLOOKUP(A156,repayments_data!A:J,9,0)</f>
        <v>Closed</v>
      </c>
      <c r="Y156" s="13">
        <f>VLOOKUP(A156,repayments_data!A:J,10,0)</f>
        <v>0</v>
      </c>
      <c r="Z156" s="13" t="str">
        <f t="shared" si="2"/>
        <v>Good</v>
      </c>
    </row>
    <row r="157" spans="1:26" x14ac:dyDescent="0.25">
      <c r="A157" s="12">
        <v>551473</v>
      </c>
      <c r="B157" s="38">
        <v>43006.782407407401</v>
      </c>
      <c r="C157" s="13">
        <v>17</v>
      </c>
      <c r="D157" s="39">
        <v>43019</v>
      </c>
      <c r="E157" s="62" t="s">
        <v>1055</v>
      </c>
      <c r="F157" s="13" t="s">
        <v>19</v>
      </c>
      <c r="G157" s="40">
        <v>30611</v>
      </c>
      <c r="H157" s="63">
        <v>35.136986301369866</v>
      </c>
      <c r="I157" s="49" t="s">
        <v>49</v>
      </c>
      <c r="J157" s="13">
        <v>500092</v>
      </c>
      <c r="K157" s="12" t="s">
        <v>344</v>
      </c>
      <c r="L157" s="13" t="s">
        <v>21</v>
      </c>
      <c r="M157" s="41">
        <v>24</v>
      </c>
      <c r="N157" s="13" t="s">
        <v>22</v>
      </c>
      <c r="O157" s="13" t="s">
        <v>345</v>
      </c>
      <c r="P157" s="13" t="s">
        <v>29</v>
      </c>
      <c r="Q157" s="12">
        <v>1</v>
      </c>
      <c r="R157" s="12">
        <v>13</v>
      </c>
      <c r="S157" s="13">
        <v>71711</v>
      </c>
      <c r="T157" s="7">
        <v>28379.37</v>
      </c>
      <c r="U157" s="7">
        <v>45464.57</v>
      </c>
      <c r="V157" s="7">
        <v>30959.919999999998</v>
      </c>
      <c r="W157" s="13">
        <f>VLOOKUP(A157,repayments_data!A:J,5,0)</f>
        <v>140325</v>
      </c>
      <c r="X157" s="13" t="str">
        <f>VLOOKUP(A157,repayments_data!A:J,9,0)</f>
        <v>Live</v>
      </c>
      <c r="Y157" s="13">
        <f>VLOOKUP(A157,repayments_data!A:J,10,0)</f>
        <v>0</v>
      </c>
      <c r="Z157" s="13" t="str">
        <f t="shared" si="2"/>
        <v>Good</v>
      </c>
    </row>
    <row r="158" spans="1:26" x14ac:dyDescent="0.25">
      <c r="A158" s="12">
        <v>550050</v>
      </c>
      <c r="B158" s="38">
        <v>42900.5168865741</v>
      </c>
      <c r="C158" s="13">
        <v>3278</v>
      </c>
      <c r="D158" s="39">
        <v>43060</v>
      </c>
      <c r="E158" s="62" t="s">
        <v>1055</v>
      </c>
      <c r="F158" s="13" t="s">
        <v>19</v>
      </c>
      <c r="G158" s="40">
        <v>32530</v>
      </c>
      <c r="H158" s="63">
        <v>29.87945205479452</v>
      </c>
      <c r="I158" s="13" t="s">
        <v>34</v>
      </c>
      <c r="J158" s="43">
        <v>400102</v>
      </c>
      <c r="K158" s="44" t="s">
        <v>346</v>
      </c>
      <c r="L158" s="13" t="s">
        <v>21</v>
      </c>
      <c r="M158" s="41">
        <v>4</v>
      </c>
      <c r="N158" s="13" t="s">
        <v>22</v>
      </c>
      <c r="O158" s="13" t="s">
        <v>347</v>
      </c>
      <c r="P158" s="13" t="s">
        <v>23</v>
      </c>
      <c r="Q158" s="12">
        <v>3</v>
      </c>
      <c r="R158" s="12">
        <v>5</v>
      </c>
      <c r="S158" s="13">
        <v>23141.333333333299</v>
      </c>
      <c r="T158" s="9">
        <v>17366.919999999998</v>
      </c>
      <c r="U158" s="9">
        <v>11498.29</v>
      </c>
      <c r="V158" s="9">
        <v>6674.47</v>
      </c>
      <c r="W158" s="13">
        <f>VLOOKUP(A158,repayments_data!A:J,5,0)</f>
        <v>140319</v>
      </c>
      <c r="X158" s="13" t="str">
        <f>VLOOKUP(A158,repayments_data!A:J,9,0)</f>
        <v>Live</v>
      </c>
      <c r="Y158" s="13">
        <f>VLOOKUP(A158,repayments_data!A:J,10,0)</f>
        <v>75</v>
      </c>
      <c r="Z158" s="13" t="str">
        <f t="shared" si="2"/>
        <v>Bad</v>
      </c>
    </row>
    <row r="159" spans="1:26" x14ac:dyDescent="0.25">
      <c r="A159" s="12">
        <v>549623</v>
      </c>
      <c r="B159" s="38">
        <v>42899.929490740702</v>
      </c>
      <c r="C159" s="13">
        <v>11684</v>
      </c>
      <c r="D159" s="39">
        <v>43007</v>
      </c>
      <c r="E159" s="62" t="s">
        <v>1055</v>
      </c>
      <c r="F159" s="13" t="s">
        <v>19</v>
      </c>
      <c r="G159" s="40">
        <v>27928</v>
      </c>
      <c r="H159" s="63">
        <v>42.487671232876714</v>
      </c>
      <c r="I159" s="43" t="s">
        <v>34</v>
      </c>
      <c r="J159" s="43">
        <v>400709</v>
      </c>
      <c r="K159" s="12" t="s">
        <v>348</v>
      </c>
      <c r="L159" s="13" t="s">
        <v>21</v>
      </c>
      <c r="M159" s="41">
        <v>36</v>
      </c>
      <c r="N159" s="13" t="s">
        <v>22</v>
      </c>
      <c r="O159" s="13" t="s">
        <v>349</v>
      </c>
      <c r="P159" s="13" t="s">
        <v>29</v>
      </c>
      <c r="Q159" s="12">
        <v>1</v>
      </c>
      <c r="R159" s="12">
        <v>10</v>
      </c>
      <c r="S159" s="43">
        <v>45000</v>
      </c>
      <c r="T159" s="7">
        <v>30410</v>
      </c>
      <c r="U159" s="7">
        <v>22962</v>
      </c>
      <c r="V159" s="7">
        <v>10202</v>
      </c>
      <c r="W159" s="13">
        <f>VLOOKUP(A159,repayments_data!A:J,5,0)</f>
        <v>250000</v>
      </c>
      <c r="X159" s="13" t="str">
        <f>VLOOKUP(A159,repayments_data!A:J,9,0)</f>
        <v>Live</v>
      </c>
      <c r="Y159" s="13">
        <f>VLOOKUP(A159,repayments_data!A:J,10,0)</f>
        <v>0</v>
      </c>
      <c r="Z159" s="13" t="str">
        <f t="shared" si="2"/>
        <v>Good</v>
      </c>
    </row>
    <row r="160" spans="1:26" x14ac:dyDescent="0.25">
      <c r="A160" s="12">
        <v>549596</v>
      </c>
      <c r="B160" s="38">
        <v>42899.888715277797</v>
      </c>
      <c r="C160" s="13">
        <v>7452</v>
      </c>
      <c r="D160" s="39">
        <v>43011</v>
      </c>
      <c r="E160" s="62" t="s">
        <v>1055</v>
      </c>
      <c r="F160" s="13" t="s">
        <v>19</v>
      </c>
      <c r="G160" s="40">
        <v>31503</v>
      </c>
      <c r="H160" s="63">
        <v>32.69315068493151</v>
      </c>
      <c r="I160" s="14" t="s">
        <v>25</v>
      </c>
      <c r="J160" s="14">
        <v>560079</v>
      </c>
      <c r="K160" s="42" t="s">
        <v>350</v>
      </c>
      <c r="L160" s="13" t="s">
        <v>21</v>
      </c>
      <c r="M160" s="41">
        <v>36</v>
      </c>
      <c r="N160" s="13" t="s">
        <v>22</v>
      </c>
      <c r="O160" s="13" t="s">
        <v>351</v>
      </c>
      <c r="P160" s="13" t="s">
        <v>23</v>
      </c>
      <c r="Q160" s="12">
        <v>1</v>
      </c>
      <c r="R160" s="12">
        <v>7</v>
      </c>
      <c r="S160" s="13">
        <v>42880</v>
      </c>
      <c r="T160" s="9">
        <v>19866.310000000001</v>
      </c>
      <c r="U160" s="9">
        <v>15310.19</v>
      </c>
      <c r="V160" s="9">
        <v>3348.47</v>
      </c>
      <c r="W160" s="13">
        <f>VLOOKUP(A160,repayments_data!A:J,5,0)</f>
        <v>28000</v>
      </c>
      <c r="X160" s="13" t="str">
        <f>VLOOKUP(A160,repayments_data!A:J,9,0)</f>
        <v>Closed</v>
      </c>
      <c r="Y160" s="13">
        <f>VLOOKUP(A160,repayments_data!A:J,10,0)</f>
        <v>0</v>
      </c>
      <c r="Z160" s="13" t="str">
        <f t="shared" si="2"/>
        <v>Good</v>
      </c>
    </row>
    <row r="161" spans="1:26" x14ac:dyDescent="0.25">
      <c r="A161" s="12">
        <v>549393</v>
      </c>
      <c r="B161" s="38">
        <v>42899.831493055601</v>
      </c>
      <c r="C161" s="13">
        <v>14732</v>
      </c>
      <c r="D161" s="39">
        <v>42951</v>
      </c>
      <c r="E161" s="62" t="s">
        <v>1055</v>
      </c>
      <c r="F161" s="13" t="s">
        <v>19</v>
      </c>
      <c r="G161" s="40">
        <v>31335</v>
      </c>
      <c r="H161" s="63">
        <v>33.153424657534245</v>
      </c>
      <c r="I161" s="13" t="s">
        <v>25</v>
      </c>
      <c r="J161" s="13">
        <v>560102</v>
      </c>
      <c r="K161" s="12" t="s">
        <v>352</v>
      </c>
      <c r="L161" s="13" t="s">
        <v>21</v>
      </c>
      <c r="M161" s="41">
        <v>84</v>
      </c>
      <c r="N161" s="13" t="s">
        <v>22</v>
      </c>
      <c r="O161" s="13" t="s">
        <v>242</v>
      </c>
      <c r="P161" s="13" t="s">
        <v>29</v>
      </c>
      <c r="Q161" s="12">
        <v>1</v>
      </c>
      <c r="R161" s="12">
        <v>8</v>
      </c>
      <c r="S161" s="14">
        <v>62095.666666666701</v>
      </c>
      <c r="T161" s="9">
        <v>84791.039999999994</v>
      </c>
      <c r="U161" s="9">
        <v>75704.37</v>
      </c>
      <c r="V161" s="9">
        <v>48809.120000000003</v>
      </c>
      <c r="W161" s="13">
        <f>VLOOKUP(A161,repayments_data!A:J,5,0)</f>
        <v>150000</v>
      </c>
      <c r="X161" s="13" t="str">
        <f>VLOOKUP(A161,repayments_data!A:J,9,0)</f>
        <v>Closed</v>
      </c>
      <c r="Y161" s="13">
        <f>VLOOKUP(A161,repayments_data!A:J,10,0)</f>
        <v>0</v>
      </c>
      <c r="Z161" s="13" t="str">
        <f t="shared" si="2"/>
        <v>Good</v>
      </c>
    </row>
    <row r="162" spans="1:26" x14ac:dyDescent="0.25">
      <c r="A162" s="12">
        <v>545951</v>
      </c>
      <c r="B162" s="38">
        <v>43085.766967592601</v>
      </c>
      <c r="C162" s="13">
        <v>4596</v>
      </c>
      <c r="D162" s="39">
        <v>43085.776550925897</v>
      </c>
      <c r="E162" s="62" t="s">
        <v>1055</v>
      </c>
      <c r="F162" s="13" t="s">
        <v>19</v>
      </c>
      <c r="G162" s="40">
        <v>31853</v>
      </c>
      <c r="H162" s="63">
        <v>31.734246575342464</v>
      </c>
      <c r="I162" s="43" t="s">
        <v>128</v>
      </c>
      <c r="J162" s="13">
        <v>201309</v>
      </c>
      <c r="K162" s="12" t="s">
        <v>353</v>
      </c>
      <c r="L162" s="13" t="s">
        <v>21</v>
      </c>
      <c r="M162" s="41">
        <v>6</v>
      </c>
      <c r="N162" s="13" t="s">
        <v>22</v>
      </c>
      <c r="O162" s="13" t="s">
        <v>354</v>
      </c>
      <c r="P162" s="13" t="s">
        <v>33</v>
      </c>
      <c r="Q162" s="12">
        <v>7</v>
      </c>
      <c r="R162" s="12">
        <v>13</v>
      </c>
      <c r="S162" s="13">
        <v>73213</v>
      </c>
      <c r="T162" s="7">
        <v>50443</v>
      </c>
      <c r="U162" s="7">
        <v>46091</v>
      </c>
      <c r="V162" s="7">
        <v>20661</v>
      </c>
      <c r="W162" s="13">
        <f>VLOOKUP(A162,repayments_data!A:J,5,0)</f>
        <v>134195.89000000001</v>
      </c>
      <c r="X162" s="13" t="str">
        <f>VLOOKUP(A162,repayments_data!A:J,9,0)</f>
        <v>Live</v>
      </c>
      <c r="Y162" s="13">
        <f>VLOOKUP(A162,repayments_data!A:J,10,0)</f>
        <v>0</v>
      </c>
      <c r="Z162" s="13" t="str">
        <f t="shared" si="2"/>
        <v>Good</v>
      </c>
    </row>
    <row r="163" spans="1:26" x14ac:dyDescent="0.25">
      <c r="A163" s="12">
        <v>541139</v>
      </c>
      <c r="B163" s="38">
        <v>42894.706736111097</v>
      </c>
      <c r="C163" s="13">
        <v>14730</v>
      </c>
      <c r="D163" s="39">
        <v>42926</v>
      </c>
      <c r="E163" s="62" t="s">
        <v>1055</v>
      </c>
      <c r="F163" s="13" t="s">
        <v>19</v>
      </c>
      <c r="G163" s="40">
        <v>27440</v>
      </c>
      <c r="H163" s="63">
        <v>43.824657534246576</v>
      </c>
      <c r="I163" s="13" t="s">
        <v>25</v>
      </c>
      <c r="J163" s="13">
        <v>560076</v>
      </c>
      <c r="K163" s="12" t="s">
        <v>355</v>
      </c>
      <c r="L163" s="13" t="s">
        <v>21</v>
      </c>
      <c r="M163" s="41">
        <v>60</v>
      </c>
      <c r="N163" s="13" t="s">
        <v>22</v>
      </c>
      <c r="O163" s="13" t="s">
        <v>356</v>
      </c>
      <c r="P163" s="13" t="s">
        <v>29</v>
      </c>
      <c r="Q163" s="12">
        <v>1</v>
      </c>
      <c r="R163" s="12">
        <v>13</v>
      </c>
      <c r="S163" s="13">
        <v>320833.33333333302</v>
      </c>
      <c r="T163" s="9">
        <v>162066.37</v>
      </c>
      <c r="U163" s="9">
        <v>100237.7</v>
      </c>
      <c r="V163" s="9">
        <v>58623.040000000001</v>
      </c>
      <c r="W163" s="13">
        <f>VLOOKUP(A163,repayments_data!A:J,5,0)</f>
        <v>200000</v>
      </c>
      <c r="X163" s="13" t="str">
        <f>VLOOKUP(A163,repayments_data!A:J,9,0)</f>
        <v>Live</v>
      </c>
      <c r="Y163" s="13">
        <f>VLOOKUP(A163,repayments_data!A:J,10,0)</f>
        <v>0</v>
      </c>
      <c r="Z163" s="13" t="str">
        <f t="shared" si="2"/>
        <v>Good</v>
      </c>
    </row>
    <row r="164" spans="1:26" x14ac:dyDescent="0.25">
      <c r="A164" s="12">
        <v>535780</v>
      </c>
      <c r="B164" s="38">
        <v>42891.718159722201</v>
      </c>
      <c r="C164" s="13">
        <v>2920</v>
      </c>
      <c r="D164" s="39">
        <v>42927</v>
      </c>
      <c r="E164" s="62" t="s">
        <v>1055</v>
      </c>
      <c r="F164" s="13" t="s">
        <v>19</v>
      </c>
      <c r="G164" s="40">
        <v>32576</v>
      </c>
      <c r="H164" s="63">
        <v>29.753424657534246</v>
      </c>
      <c r="I164" s="13" t="s">
        <v>357</v>
      </c>
      <c r="J164" s="13">
        <v>413208</v>
      </c>
      <c r="K164" s="12" t="s">
        <v>358</v>
      </c>
      <c r="L164" s="13" t="s">
        <v>21</v>
      </c>
      <c r="M164" s="41">
        <v>8</v>
      </c>
      <c r="N164" s="13" t="s">
        <v>22</v>
      </c>
      <c r="O164" s="13" t="s">
        <v>359</v>
      </c>
      <c r="P164" s="13" t="s">
        <v>23</v>
      </c>
      <c r="Q164" s="12">
        <v>2</v>
      </c>
      <c r="R164" s="12">
        <v>6</v>
      </c>
      <c r="S164" s="13">
        <v>38261</v>
      </c>
      <c r="T164" s="9">
        <v>12585.53</v>
      </c>
      <c r="U164" s="9">
        <v>5644.1</v>
      </c>
      <c r="V164" s="9">
        <v>2268.4899999999998</v>
      </c>
      <c r="W164" s="13">
        <f>VLOOKUP(A164,repayments_data!A:J,5,0)</f>
        <v>140000</v>
      </c>
      <c r="X164" s="13" t="str">
        <f>VLOOKUP(A164,repayments_data!A:J,9,0)</f>
        <v>Live</v>
      </c>
      <c r="Y164" s="13">
        <f>VLOOKUP(A164,repayments_data!A:J,10,0)</f>
        <v>0</v>
      </c>
      <c r="Z164" s="13" t="str">
        <f t="shared" si="2"/>
        <v>Good</v>
      </c>
    </row>
    <row r="165" spans="1:26" x14ac:dyDescent="0.25">
      <c r="A165" s="12">
        <v>531708</v>
      </c>
      <c r="B165" s="38">
        <v>42888.694918981499</v>
      </c>
      <c r="C165" s="13">
        <v>7450</v>
      </c>
      <c r="D165" s="39">
        <v>43011</v>
      </c>
      <c r="E165" s="62" t="s">
        <v>1055</v>
      </c>
      <c r="F165" s="13" t="s">
        <v>19</v>
      </c>
      <c r="G165" s="40">
        <v>29937</v>
      </c>
      <c r="H165" s="63">
        <v>36.983561643835614</v>
      </c>
      <c r="I165" s="13" t="s">
        <v>24</v>
      </c>
      <c r="J165" s="13">
        <v>411033</v>
      </c>
      <c r="K165" s="12" t="s">
        <v>360</v>
      </c>
      <c r="L165" s="13" t="s">
        <v>21</v>
      </c>
      <c r="M165" s="41">
        <v>132</v>
      </c>
      <c r="N165" s="13" t="s">
        <v>22</v>
      </c>
      <c r="O165" s="13" t="s">
        <v>361</v>
      </c>
      <c r="P165" s="13" t="s">
        <v>23</v>
      </c>
      <c r="Q165" s="12">
        <v>3</v>
      </c>
      <c r="R165" s="12">
        <v>12</v>
      </c>
      <c r="S165" s="13">
        <v>76936</v>
      </c>
      <c r="T165" s="9">
        <v>39284.410000000003</v>
      </c>
      <c r="U165" s="9">
        <v>5550.8</v>
      </c>
      <c r="V165" s="9">
        <v>2596.66</v>
      </c>
      <c r="W165" s="13">
        <f>VLOOKUP(A165,repayments_data!A:J,5,0)</f>
        <v>27524</v>
      </c>
      <c r="X165" s="13" t="str">
        <f>VLOOKUP(A165,repayments_data!A:J,9,0)</f>
        <v>Live</v>
      </c>
      <c r="Y165" s="13">
        <f>VLOOKUP(A165,repayments_data!A:J,10,0)</f>
        <v>0</v>
      </c>
      <c r="Z165" s="13" t="str">
        <f t="shared" si="2"/>
        <v>Good</v>
      </c>
    </row>
    <row r="166" spans="1:26" x14ac:dyDescent="0.25">
      <c r="A166" s="12">
        <v>530191</v>
      </c>
      <c r="B166" s="38">
        <v>42891.653402777803</v>
      </c>
      <c r="C166" s="13">
        <v>4918</v>
      </c>
      <c r="D166" s="39">
        <v>42916</v>
      </c>
      <c r="E166" s="62" t="s">
        <v>1055</v>
      </c>
      <c r="F166" s="13" t="s">
        <v>19</v>
      </c>
      <c r="G166" s="40">
        <v>26053</v>
      </c>
      <c r="H166" s="63">
        <v>47.624657534246573</v>
      </c>
      <c r="I166" s="13" t="s">
        <v>25</v>
      </c>
      <c r="J166" s="43">
        <v>560075</v>
      </c>
      <c r="K166" s="44" t="s">
        <v>362</v>
      </c>
      <c r="L166" s="13" t="s">
        <v>21</v>
      </c>
      <c r="M166" s="41">
        <v>48</v>
      </c>
      <c r="N166" s="43" t="s">
        <v>22</v>
      </c>
      <c r="O166" s="43" t="s">
        <v>363</v>
      </c>
      <c r="P166" s="13" t="s">
        <v>33</v>
      </c>
      <c r="Q166" s="12">
        <v>4</v>
      </c>
      <c r="R166" s="12">
        <v>4</v>
      </c>
      <c r="S166" s="13">
        <v>65339.333333333299</v>
      </c>
      <c r="T166" s="9">
        <v>39755.08</v>
      </c>
      <c r="U166" s="9">
        <v>12290.77</v>
      </c>
      <c r="V166" s="9">
        <v>2417.4899999999998</v>
      </c>
      <c r="W166" s="13">
        <f>VLOOKUP(A166,repayments_data!A:J,5,0)</f>
        <v>300000</v>
      </c>
      <c r="X166" s="13" t="str">
        <f>VLOOKUP(A166,repayments_data!A:J,9,0)</f>
        <v>Live</v>
      </c>
      <c r="Y166" s="13">
        <f>VLOOKUP(A166,repayments_data!A:J,10,0)</f>
        <v>0</v>
      </c>
      <c r="Z166" s="13" t="str">
        <f t="shared" si="2"/>
        <v>Good</v>
      </c>
    </row>
    <row r="167" spans="1:26" x14ac:dyDescent="0.25">
      <c r="A167" s="12">
        <v>529706</v>
      </c>
      <c r="B167" s="38">
        <v>43062.403298611098</v>
      </c>
      <c r="C167" s="13">
        <v>3372</v>
      </c>
      <c r="D167" s="39">
        <v>43062.406238425901</v>
      </c>
      <c r="E167" s="62" t="s">
        <v>1055</v>
      </c>
      <c r="F167" s="13" t="s">
        <v>19</v>
      </c>
      <c r="G167" s="40">
        <v>31829</v>
      </c>
      <c r="H167" s="63">
        <v>31.8</v>
      </c>
      <c r="I167" s="13" t="s">
        <v>25</v>
      </c>
      <c r="J167" s="13">
        <v>560076</v>
      </c>
      <c r="K167" s="12" t="s">
        <v>364</v>
      </c>
      <c r="L167" s="13" t="s">
        <v>21</v>
      </c>
      <c r="M167" s="41">
        <v>4</v>
      </c>
      <c r="N167" s="13" t="s">
        <v>22</v>
      </c>
      <c r="O167" s="13" t="s">
        <v>136</v>
      </c>
      <c r="P167" s="13" t="s">
        <v>29</v>
      </c>
      <c r="Q167" s="12">
        <v>3</v>
      </c>
      <c r="R167" s="12">
        <v>10</v>
      </c>
      <c r="S167" s="13">
        <v>78452</v>
      </c>
      <c r="T167" s="7">
        <v>13589</v>
      </c>
      <c r="U167" s="7">
        <v>8218</v>
      </c>
      <c r="V167" s="7">
        <v>2160</v>
      </c>
      <c r="W167" s="13">
        <f>VLOOKUP(A167,repayments_data!A:J,5,0)</f>
        <v>300000</v>
      </c>
      <c r="X167" s="13" t="str">
        <f>VLOOKUP(A167,repayments_data!A:J,9,0)</f>
        <v>Live</v>
      </c>
      <c r="Y167" s="13">
        <f>VLOOKUP(A167,repayments_data!A:J,10,0)</f>
        <v>0</v>
      </c>
      <c r="Z167" s="13" t="str">
        <f t="shared" si="2"/>
        <v>Good</v>
      </c>
    </row>
    <row r="168" spans="1:26" x14ac:dyDescent="0.25">
      <c r="A168" s="12">
        <v>528963</v>
      </c>
      <c r="B168" s="38">
        <v>42886.480740740699</v>
      </c>
      <c r="C168" s="13">
        <v>3</v>
      </c>
      <c r="D168" s="39">
        <v>43019</v>
      </c>
      <c r="E168" s="62" t="s">
        <v>1055</v>
      </c>
      <c r="F168" s="13" t="s">
        <v>19</v>
      </c>
      <c r="G168" s="40">
        <v>29126</v>
      </c>
      <c r="H168" s="63">
        <v>39.205479452054796</v>
      </c>
      <c r="I168" s="43" t="s">
        <v>20</v>
      </c>
      <c r="J168" s="43">
        <v>600112</v>
      </c>
      <c r="K168" s="44" t="s">
        <v>365</v>
      </c>
      <c r="L168" s="13" t="s">
        <v>21</v>
      </c>
      <c r="M168" s="41">
        <v>36</v>
      </c>
      <c r="N168" s="13" t="s">
        <v>22</v>
      </c>
      <c r="O168" s="13" t="s">
        <v>198</v>
      </c>
      <c r="P168" s="13" t="s">
        <v>29</v>
      </c>
      <c r="Q168" s="12">
        <v>5</v>
      </c>
      <c r="R168" s="12">
        <v>11</v>
      </c>
      <c r="S168" s="13">
        <v>83121</v>
      </c>
      <c r="T168" s="7">
        <v>343.67</v>
      </c>
      <c r="U168" s="7">
        <v>29.76</v>
      </c>
      <c r="V168" s="7">
        <v>39.69</v>
      </c>
      <c r="W168" s="13">
        <f>VLOOKUP(A168,repayments_data!A:J,5,0)</f>
        <v>193536</v>
      </c>
      <c r="X168" s="13" t="str">
        <f>VLOOKUP(A168,repayments_data!A:J,9,0)</f>
        <v>Live</v>
      </c>
      <c r="Y168" s="13">
        <f>VLOOKUP(A168,repayments_data!A:J,10,0)</f>
        <v>0</v>
      </c>
      <c r="Z168" s="13" t="str">
        <f t="shared" si="2"/>
        <v>Good</v>
      </c>
    </row>
    <row r="169" spans="1:26" x14ac:dyDescent="0.25">
      <c r="A169" s="12">
        <v>527691</v>
      </c>
      <c r="B169" s="38">
        <v>42885.323217592602</v>
      </c>
      <c r="C169" s="13">
        <v>7462</v>
      </c>
      <c r="D169" s="39">
        <v>43039</v>
      </c>
      <c r="E169" s="62" t="s">
        <v>1055</v>
      </c>
      <c r="F169" s="13" t="s">
        <v>19</v>
      </c>
      <c r="G169" s="40">
        <v>30283</v>
      </c>
      <c r="H169" s="63">
        <v>36.035616438356165</v>
      </c>
      <c r="I169" s="43" t="s">
        <v>49</v>
      </c>
      <c r="J169" s="43">
        <v>500010</v>
      </c>
      <c r="K169" s="44" t="s">
        <v>366</v>
      </c>
      <c r="L169" s="13" t="s">
        <v>21</v>
      </c>
      <c r="M169" s="41">
        <v>60</v>
      </c>
      <c r="N169" s="43" t="s">
        <v>22</v>
      </c>
      <c r="O169" s="43" t="s">
        <v>367</v>
      </c>
      <c r="P169" s="13" t="s">
        <v>23</v>
      </c>
      <c r="Q169" s="12">
        <v>10</v>
      </c>
      <c r="R169" s="12">
        <v>14</v>
      </c>
      <c r="S169" s="43">
        <v>48006.333333333299</v>
      </c>
      <c r="T169" s="7">
        <v>25692.2</v>
      </c>
      <c r="U169" s="7">
        <v>7481.04</v>
      </c>
      <c r="V169" s="7">
        <v>11987.99</v>
      </c>
      <c r="W169" s="13">
        <f>VLOOKUP(A169,repayments_data!A:J,5,0)</f>
        <v>299705</v>
      </c>
      <c r="X169" s="13" t="str">
        <f>VLOOKUP(A169,repayments_data!A:J,9,0)</f>
        <v>Live</v>
      </c>
      <c r="Y169" s="13">
        <f>VLOOKUP(A169,repayments_data!A:J,10,0)</f>
        <v>0</v>
      </c>
      <c r="Z169" s="13" t="str">
        <f t="shared" si="2"/>
        <v>Good</v>
      </c>
    </row>
    <row r="170" spans="1:26" x14ac:dyDescent="0.25">
      <c r="A170" s="12">
        <v>525068</v>
      </c>
      <c r="B170" s="38">
        <v>42920.357789351903</v>
      </c>
      <c r="C170" s="13">
        <v>15064</v>
      </c>
      <c r="D170" s="39">
        <v>42990</v>
      </c>
      <c r="E170" s="62" t="s">
        <v>1055</v>
      </c>
      <c r="F170" s="13" t="s">
        <v>19</v>
      </c>
      <c r="G170" s="40">
        <v>28141</v>
      </c>
      <c r="H170" s="63">
        <v>41.904109589041099</v>
      </c>
      <c r="I170" s="13" t="s">
        <v>30</v>
      </c>
      <c r="J170" s="13">
        <v>400601</v>
      </c>
      <c r="K170" s="12" t="s">
        <v>368</v>
      </c>
      <c r="L170" s="13" t="s">
        <v>41</v>
      </c>
      <c r="M170" s="41">
        <v>60</v>
      </c>
      <c r="N170" s="13" t="s">
        <v>22</v>
      </c>
      <c r="O170" s="13" t="s">
        <v>369</v>
      </c>
      <c r="P170" s="13" t="s">
        <v>29</v>
      </c>
      <c r="Q170" s="12">
        <v>0</v>
      </c>
      <c r="R170" s="48">
        <v>17</v>
      </c>
      <c r="S170" s="13">
        <v>258987.66666666701</v>
      </c>
      <c r="T170" s="9">
        <v>101477.69</v>
      </c>
      <c r="U170" s="9">
        <v>31991.88</v>
      </c>
      <c r="V170" s="9">
        <v>12710.57</v>
      </c>
      <c r="W170" s="13">
        <f>VLOOKUP(A170,repayments_data!A:J,5,0)</f>
        <v>181000</v>
      </c>
      <c r="X170" s="13" t="str">
        <f>VLOOKUP(A170,repayments_data!A:J,9,0)</f>
        <v>Closed</v>
      </c>
      <c r="Y170" s="13">
        <f>VLOOKUP(A170,repayments_data!A:J,10,0)</f>
        <v>0</v>
      </c>
      <c r="Z170" s="13" t="str">
        <f t="shared" si="2"/>
        <v>Good</v>
      </c>
    </row>
    <row r="171" spans="1:26" x14ac:dyDescent="0.25">
      <c r="A171" s="12">
        <v>524425</v>
      </c>
      <c r="B171" s="38">
        <v>42885.074930555602</v>
      </c>
      <c r="C171" s="13">
        <v>12509</v>
      </c>
      <c r="D171" s="39">
        <v>43011</v>
      </c>
      <c r="E171" s="62" t="s">
        <v>1055</v>
      </c>
      <c r="F171" s="13" t="s">
        <v>19</v>
      </c>
      <c r="G171" s="40">
        <v>32577</v>
      </c>
      <c r="H171" s="63">
        <v>29.75068493150685</v>
      </c>
      <c r="I171" s="13" t="s">
        <v>49</v>
      </c>
      <c r="J171" s="13">
        <v>500075</v>
      </c>
      <c r="K171" s="12" t="s">
        <v>370</v>
      </c>
      <c r="L171" s="13" t="s">
        <v>21</v>
      </c>
      <c r="M171" s="41">
        <v>12</v>
      </c>
      <c r="N171" s="13" t="s">
        <v>22</v>
      </c>
      <c r="O171" s="13" t="s">
        <v>371</v>
      </c>
      <c r="P171" s="13" t="s">
        <v>23</v>
      </c>
      <c r="Q171" s="12">
        <v>1</v>
      </c>
      <c r="R171" s="12">
        <v>4</v>
      </c>
      <c r="S171" s="43">
        <v>37422</v>
      </c>
      <c r="T171" s="7">
        <v>33468.839999999997</v>
      </c>
      <c r="U171" s="7">
        <v>32713.279999999999</v>
      </c>
      <c r="V171" s="7">
        <v>357.36</v>
      </c>
      <c r="W171" s="13">
        <f>VLOOKUP(A171,repayments_data!A:J,5,0)</f>
        <v>130000</v>
      </c>
      <c r="X171" s="13" t="str">
        <f>VLOOKUP(A171,repayments_data!A:J,9,0)</f>
        <v>Live</v>
      </c>
      <c r="Y171" s="13">
        <f>VLOOKUP(A171,repayments_data!A:J,10,0)</f>
        <v>0</v>
      </c>
      <c r="Z171" s="13" t="str">
        <f t="shared" si="2"/>
        <v>Good</v>
      </c>
    </row>
    <row r="172" spans="1:26" x14ac:dyDescent="0.25">
      <c r="A172" s="12">
        <v>524217</v>
      </c>
      <c r="B172" s="38">
        <v>42923</v>
      </c>
      <c r="C172" s="13">
        <v>14731</v>
      </c>
      <c r="D172" s="39">
        <v>42945</v>
      </c>
      <c r="E172" s="62" t="s">
        <v>1055</v>
      </c>
      <c r="F172" s="13" t="s">
        <v>19</v>
      </c>
      <c r="G172" s="40">
        <v>30126</v>
      </c>
      <c r="H172" s="63">
        <v>36.465753424657535</v>
      </c>
      <c r="I172" s="13" t="s">
        <v>24</v>
      </c>
      <c r="J172" s="13">
        <v>411037</v>
      </c>
      <c r="K172" s="12" t="s">
        <v>372</v>
      </c>
      <c r="L172" s="13" t="s">
        <v>21</v>
      </c>
      <c r="M172" s="41">
        <v>120</v>
      </c>
      <c r="N172" s="13" t="s">
        <v>22</v>
      </c>
      <c r="O172" s="13" t="s">
        <v>373</v>
      </c>
      <c r="P172" s="13" t="s">
        <v>33</v>
      </c>
      <c r="Q172" s="12">
        <v>1</v>
      </c>
      <c r="R172" s="12">
        <v>11</v>
      </c>
      <c r="S172" s="13">
        <v>602570</v>
      </c>
      <c r="T172" s="9">
        <v>41208.720000000001</v>
      </c>
      <c r="U172" s="9">
        <v>18704.580000000002</v>
      </c>
      <c r="V172" s="9">
        <v>4562.84</v>
      </c>
      <c r="W172" s="13">
        <f>VLOOKUP(A172,repayments_data!A:J,5,0)</f>
        <v>150000</v>
      </c>
      <c r="X172" s="13" t="str">
        <f>VLOOKUP(A172,repayments_data!A:J,9,0)</f>
        <v>Live</v>
      </c>
      <c r="Y172" s="13">
        <f>VLOOKUP(A172,repayments_data!A:J,10,0)</f>
        <v>53</v>
      </c>
      <c r="Z172" s="13" t="str">
        <f t="shared" si="2"/>
        <v>Bad</v>
      </c>
    </row>
    <row r="173" spans="1:26" x14ac:dyDescent="0.25">
      <c r="A173" s="12">
        <v>523063</v>
      </c>
      <c r="B173" s="38">
        <v>43103.413275462997</v>
      </c>
      <c r="C173" s="13">
        <v>5526</v>
      </c>
      <c r="D173" s="39">
        <v>43103.439444444499</v>
      </c>
      <c r="E173" s="62" t="s">
        <v>1054</v>
      </c>
      <c r="F173" s="13" t="s">
        <v>19</v>
      </c>
      <c r="G173" s="40">
        <v>30630</v>
      </c>
      <c r="H173" s="63">
        <v>35.084931506849315</v>
      </c>
      <c r="I173" s="13" t="s">
        <v>24</v>
      </c>
      <c r="J173" s="13">
        <v>411014</v>
      </c>
      <c r="K173" s="12" t="s">
        <v>374</v>
      </c>
      <c r="L173" s="13" t="s">
        <v>21</v>
      </c>
      <c r="M173" s="41">
        <v>12</v>
      </c>
      <c r="N173" s="13" t="s">
        <v>22</v>
      </c>
      <c r="O173" s="13" t="s">
        <v>375</v>
      </c>
      <c r="P173" s="13" t="s">
        <v>33</v>
      </c>
      <c r="Q173" s="12">
        <v>2</v>
      </c>
      <c r="R173" s="12">
        <v>12</v>
      </c>
      <c r="S173" s="13">
        <v>72184</v>
      </c>
      <c r="T173" s="7">
        <v>19620</v>
      </c>
      <c r="U173" s="7">
        <v>10216</v>
      </c>
      <c r="V173" s="7">
        <v>2440</v>
      </c>
      <c r="W173" s="13">
        <f>VLOOKUP(A173,repayments_data!A:J,5,0)</f>
        <v>54038.559999999998</v>
      </c>
      <c r="X173" s="13" t="str">
        <f>VLOOKUP(A173,repayments_data!A:J,9,0)</f>
        <v>Live</v>
      </c>
      <c r="Y173" s="13">
        <f>VLOOKUP(A173,repayments_data!A:J,10,0)</f>
        <v>0</v>
      </c>
      <c r="Z173" s="13" t="str">
        <f t="shared" si="2"/>
        <v>Good</v>
      </c>
    </row>
    <row r="174" spans="1:26" x14ac:dyDescent="0.25">
      <c r="A174" s="12">
        <v>517493</v>
      </c>
      <c r="B174" s="38">
        <v>42875.468865740702</v>
      </c>
      <c r="C174" s="13">
        <v>12400</v>
      </c>
      <c r="D174" s="39">
        <v>42947</v>
      </c>
      <c r="E174" s="62" t="s">
        <v>1055</v>
      </c>
      <c r="F174" s="13" t="s">
        <v>19</v>
      </c>
      <c r="G174" s="40">
        <v>30568</v>
      </c>
      <c r="H174" s="63">
        <v>35.254794520547946</v>
      </c>
      <c r="I174" s="13" t="s">
        <v>20</v>
      </c>
      <c r="J174" s="13">
        <v>600057</v>
      </c>
      <c r="K174" s="12" t="s">
        <v>377</v>
      </c>
      <c r="L174" s="13" t="s">
        <v>27</v>
      </c>
      <c r="M174" s="41">
        <v>396</v>
      </c>
      <c r="N174" s="13" t="s">
        <v>22</v>
      </c>
      <c r="O174" s="13" t="s">
        <v>378</v>
      </c>
      <c r="P174" s="13" t="s">
        <v>38</v>
      </c>
      <c r="Q174" s="12">
        <v>3</v>
      </c>
      <c r="R174" s="48">
        <v>13</v>
      </c>
      <c r="S174" s="13">
        <v>104724</v>
      </c>
      <c r="T174" s="9">
        <v>2328.2600000000002</v>
      </c>
      <c r="U174" s="9">
        <v>3783.85</v>
      </c>
      <c r="V174" s="9">
        <v>2744.18</v>
      </c>
      <c r="W174" s="13">
        <f>VLOOKUP(A174,repayments_data!A:J,5,0)</f>
        <v>75000</v>
      </c>
      <c r="X174" s="13" t="str">
        <f>VLOOKUP(A174,repayments_data!A:J,9,0)</f>
        <v>Live</v>
      </c>
      <c r="Y174" s="13">
        <f>VLOOKUP(A174,repayments_data!A:J,10,0)</f>
        <v>291</v>
      </c>
      <c r="Z174" s="13" t="str">
        <f t="shared" si="2"/>
        <v>Bad</v>
      </c>
    </row>
    <row r="175" spans="1:26" x14ac:dyDescent="0.25">
      <c r="A175" s="12">
        <v>513265</v>
      </c>
      <c r="B175" s="38">
        <v>43084.641828703701</v>
      </c>
      <c r="C175" s="13">
        <v>5336</v>
      </c>
      <c r="D175" s="39">
        <v>43099.460069444402</v>
      </c>
      <c r="E175" s="62" t="s">
        <v>1055</v>
      </c>
      <c r="F175" s="13" t="s">
        <v>19</v>
      </c>
      <c r="G175" s="40">
        <v>31002</v>
      </c>
      <c r="H175" s="63">
        <v>34.065753424657537</v>
      </c>
      <c r="I175" s="13" t="s">
        <v>34</v>
      </c>
      <c r="J175" s="13">
        <v>400101</v>
      </c>
      <c r="K175" s="12" t="s">
        <v>379</v>
      </c>
      <c r="L175" s="13" t="s">
        <v>21</v>
      </c>
      <c r="M175" s="41">
        <v>48</v>
      </c>
      <c r="N175" s="13" t="s">
        <v>22</v>
      </c>
      <c r="O175" s="13" t="s">
        <v>380</v>
      </c>
      <c r="P175" s="13" t="s">
        <v>29</v>
      </c>
      <c r="Q175" s="12">
        <v>4</v>
      </c>
      <c r="R175" s="12">
        <v>9</v>
      </c>
      <c r="S175" s="13">
        <v>76098</v>
      </c>
      <c r="T175" s="7">
        <v>144645</v>
      </c>
      <c r="U175" s="7">
        <v>57423</v>
      </c>
      <c r="V175" s="7">
        <v>23446</v>
      </c>
      <c r="W175" s="13">
        <f>VLOOKUP(A175,repayments_data!A:J,5,0)</f>
        <v>300000</v>
      </c>
      <c r="X175" s="13" t="str">
        <f>VLOOKUP(A175,repayments_data!A:J,9,0)</f>
        <v>Live</v>
      </c>
      <c r="Y175" s="13">
        <f>VLOOKUP(A175,repayments_data!A:J,10,0)</f>
        <v>0</v>
      </c>
      <c r="Z175" s="13" t="str">
        <f t="shared" si="2"/>
        <v>Good</v>
      </c>
    </row>
    <row r="176" spans="1:26" x14ac:dyDescent="0.25">
      <c r="A176" s="12">
        <v>511789</v>
      </c>
      <c r="B176" s="38">
        <v>43143.475740740701</v>
      </c>
      <c r="C176" s="13">
        <v>9393</v>
      </c>
      <c r="D176" s="39">
        <v>43147.478703703702</v>
      </c>
      <c r="E176" s="62" t="s">
        <v>1054</v>
      </c>
      <c r="F176" s="13" t="s">
        <v>19</v>
      </c>
      <c r="G176" s="40">
        <v>32556</v>
      </c>
      <c r="H176" s="63">
        <v>29.80821917808219</v>
      </c>
      <c r="I176" s="13" t="s">
        <v>20</v>
      </c>
      <c r="J176" s="43">
        <v>600063</v>
      </c>
      <c r="K176" s="44" t="s">
        <v>381</v>
      </c>
      <c r="L176" s="13" t="s">
        <v>21</v>
      </c>
      <c r="M176" s="41">
        <v>24</v>
      </c>
      <c r="N176" s="43" t="s">
        <v>22</v>
      </c>
      <c r="O176" s="43" t="s">
        <v>382</v>
      </c>
      <c r="P176" s="13" t="s">
        <v>29</v>
      </c>
      <c r="Q176" s="12">
        <v>1</v>
      </c>
      <c r="R176" s="12">
        <v>6</v>
      </c>
      <c r="S176" s="13">
        <v>26976</v>
      </c>
      <c r="T176" s="7">
        <v>5664</v>
      </c>
      <c r="U176" s="7">
        <v>386</v>
      </c>
      <c r="V176" s="7">
        <v>5035</v>
      </c>
      <c r="W176" s="13">
        <f>VLOOKUP(A176,repayments_data!A:J,5,0)</f>
        <v>120337.04</v>
      </c>
      <c r="X176" s="13" t="str">
        <f>VLOOKUP(A176,repayments_data!A:J,9,0)</f>
        <v>Live</v>
      </c>
      <c r="Y176" s="13">
        <f>VLOOKUP(A176,repayments_data!A:J,10,0)</f>
        <v>56</v>
      </c>
      <c r="Z176" s="13" t="str">
        <f t="shared" si="2"/>
        <v>Bad</v>
      </c>
    </row>
    <row r="177" spans="1:26" x14ac:dyDescent="0.25">
      <c r="A177" s="12">
        <v>508444</v>
      </c>
      <c r="B177" s="38">
        <v>43153.593981481499</v>
      </c>
      <c r="C177" s="13">
        <v>10558</v>
      </c>
      <c r="D177" s="39">
        <v>43153.608043981498</v>
      </c>
      <c r="E177" s="62" t="s">
        <v>1054</v>
      </c>
      <c r="F177" s="13" t="s">
        <v>19</v>
      </c>
      <c r="G177" s="40">
        <v>30598</v>
      </c>
      <c r="H177" s="63">
        <v>35.172602739726024</v>
      </c>
      <c r="I177" s="43" t="s">
        <v>49</v>
      </c>
      <c r="J177" s="43">
        <v>500017</v>
      </c>
      <c r="K177" s="44" t="s">
        <v>383</v>
      </c>
      <c r="L177" s="13" t="s">
        <v>21</v>
      </c>
      <c r="M177" s="41">
        <v>12</v>
      </c>
      <c r="N177" s="43" t="s">
        <v>22</v>
      </c>
      <c r="O177" s="43" t="s">
        <v>384</v>
      </c>
      <c r="P177" s="13" t="s">
        <v>29</v>
      </c>
      <c r="Q177" s="12">
        <v>3</v>
      </c>
      <c r="R177" s="12">
        <v>8</v>
      </c>
      <c r="S177" s="13">
        <v>37722</v>
      </c>
      <c r="T177" s="7">
        <v>13968</v>
      </c>
      <c r="U177" s="7">
        <v>1748</v>
      </c>
      <c r="V177" s="7">
        <v>701</v>
      </c>
      <c r="W177" s="13">
        <f>VLOOKUP(A177,repayments_data!A:J,5,0)</f>
        <v>320734.78999999998</v>
      </c>
      <c r="X177" s="13" t="str">
        <f>VLOOKUP(A177,repayments_data!A:J,9,0)</f>
        <v>Live</v>
      </c>
      <c r="Y177" s="13">
        <f>VLOOKUP(A177,repayments_data!A:J,10,0)</f>
        <v>0</v>
      </c>
      <c r="Z177" s="13" t="str">
        <f t="shared" si="2"/>
        <v>Good</v>
      </c>
    </row>
    <row r="178" spans="1:26" x14ac:dyDescent="0.25">
      <c r="A178" s="12">
        <v>504498</v>
      </c>
      <c r="B178" s="38">
        <v>43041.737094907403</v>
      </c>
      <c r="C178" s="13">
        <v>1675</v>
      </c>
      <c r="D178" s="39">
        <v>43041.749363425901</v>
      </c>
      <c r="E178" s="62" t="s">
        <v>1055</v>
      </c>
      <c r="F178" s="13" t="s">
        <v>19</v>
      </c>
      <c r="G178" s="40">
        <v>31260</v>
      </c>
      <c r="H178" s="63">
        <v>33.358904109589041</v>
      </c>
      <c r="I178" s="13" t="s">
        <v>25</v>
      </c>
      <c r="J178" s="13">
        <v>560061</v>
      </c>
      <c r="K178" s="12" t="s">
        <v>385</v>
      </c>
      <c r="L178" s="13" t="s">
        <v>21</v>
      </c>
      <c r="M178" s="41">
        <v>8</v>
      </c>
      <c r="N178" s="13" t="s">
        <v>22</v>
      </c>
      <c r="O178" s="13" t="s">
        <v>386</v>
      </c>
      <c r="P178" s="13" t="s">
        <v>33</v>
      </c>
      <c r="Q178" s="12">
        <v>9</v>
      </c>
      <c r="R178" s="12">
        <v>12</v>
      </c>
      <c r="S178" s="13">
        <v>72346</v>
      </c>
      <c r="T178" s="7">
        <v>173401</v>
      </c>
      <c r="U178" s="7">
        <v>147601</v>
      </c>
      <c r="V178" s="7">
        <v>128908</v>
      </c>
      <c r="W178" s="13">
        <f>VLOOKUP(A178,repayments_data!A:J,5,0)</f>
        <v>92177.83</v>
      </c>
      <c r="X178" s="13" t="str">
        <f>VLOOKUP(A178,repayments_data!A:J,9,0)</f>
        <v>Live</v>
      </c>
      <c r="Y178" s="13">
        <f>VLOOKUP(A178,repayments_data!A:J,10,0)</f>
        <v>0</v>
      </c>
      <c r="Z178" s="13" t="str">
        <f t="shared" si="2"/>
        <v>Good</v>
      </c>
    </row>
    <row r="179" spans="1:26" x14ac:dyDescent="0.25">
      <c r="A179" s="12">
        <v>504259</v>
      </c>
      <c r="B179" s="38">
        <v>42863.383993055599</v>
      </c>
      <c r="C179" s="13">
        <v>14726</v>
      </c>
      <c r="D179" s="39">
        <v>42900</v>
      </c>
      <c r="E179" s="62" t="s">
        <v>1055</v>
      </c>
      <c r="F179" s="13" t="s">
        <v>19</v>
      </c>
      <c r="G179" s="40">
        <v>29741</v>
      </c>
      <c r="H179" s="63">
        <v>37.520547945205479</v>
      </c>
      <c r="I179" s="13" t="s">
        <v>25</v>
      </c>
      <c r="J179" s="13">
        <v>560056</v>
      </c>
      <c r="K179" s="12" t="s">
        <v>387</v>
      </c>
      <c r="L179" s="13" t="s">
        <v>41</v>
      </c>
      <c r="M179" s="41">
        <v>84</v>
      </c>
      <c r="N179" s="13" t="s">
        <v>22</v>
      </c>
      <c r="O179" s="13" t="s">
        <v>388</v>
      </c>
      <c r="P179" s="13" t="s">
        <v>38</v>
      </c>
      <c r="Q179" s="12">
        <v>2</v>
      </c>
      <c r="R179" s="12">
        <v>12</v>
      </c>
      <c r="S179" s="13">
        <v>114078.66666666701</v>
      </c>
      <c r="T179" s="9">
        <v>30042.61</v>
      </c>
      <c r="U179" s="9">
        <v>26368</v>
      </c>
      <c r="V179" s="9">
        <v>1618.19</v>
      </c>
      <c r="W179" s="13">
        <f>VLOOKUP(A179,repayments_data!A:J,5,0)</f>
        <v>300000</v>
      </c>
      <c r="X179" s="13" t="str">
        <f>VLOOKUP(A179,repayments_data!A:J,9,0)</f>
        <v>Live</v>
      </c>
      <c r="Y179" s="13">
        <f>VLOOKUP(A179,repayments_data!A:J,10,0)</f>
        <v>0</v>
      </c>
      <c r="Z179" s="13" t="str">
        <f t="shared" si="2"/>
        <v>Good</v>
      </c>
    </row>
    <row r="180" spans="1:26" x14ac:dyDescent="0.25">
      <c r="A180" s="12">
        <v>502338</v>
      </c>
      <c r="B180" s="38">
        <v>43032.540034722202</v>
      </c>
      <c r="C180" s="13">
        <v>656</v>
      </c>
      <c r="D180" s="39">
        <v>43032.5481365741</v>
      </c>
      <c r="E180" s="62" t="s">
        <v>1055</v>
      </c>
      <c r="F180" s="13" t="s">
        <v>19</v>
      </c>
      <c r="G180" s="40">
        <v>29373</v>
      </c>
      <c r="H180" s="63">
        <v>38.528767123287672</v>
      </c>
      <c r="I180" s="13" t="s">
        <v>62</v>
      </c>
      <c r="J180" s="13">
        <v>110053</v>
      </c>
      <c r="K180" s="12" t="s">
        <v>389</v>
      </c>
      <c r="L180" s="13" t="s">
        <v>21</v>
      </c>
      <c r="M180" s="41">
        <v>60</v>
      </c>
      <c r="N180" s="13" t="s">
        <v>22</v>
      </c>
      <c r="O180" s="13" t="s">
        <v>390</v>
      </c>
      <c r="P180" s="13" t="s">
        <v>29</v>
      </c>
      <c r="Q180" s="12">
        <v>7</v>
      </c>
      <c r="R180" s="12">
        <v>10</v>
      </c>
      <c r="S180" s="13">
        <v>35538</v>
      </c>
      <c r="T180" s="7">
        <v>2814</v>
      </c>
      <c r="U180" s="7">
        <v>587</v>
      </c>
      <c r="V180" s="7">
        <v>2107</v>
      </c>
      <c r="W180" s="13">
        <f>VLOOKUP(A180,repayments_data!A:J,5,0)</f>
        <v>134248</v>
      </c>
      <c r="X180" s="13" t="str">
        <f>VLOOKUP(A180,repayments_data!A:J,9,0)</f>
        <v>Closed</v>
      </c>
      <c r="Y180" s="13">
        <f>VLOOKUP(A180,repayments_data!A:J,10,0)</f>
        <v>0</v>
      </c>
      <c r="Z180" s="13" t="str">
        <f t="shared" si="2"/>
        <v>Good</v>
      </c>
    </row>
    <row r="181" spans="1:26" x14ac:dyDescent="0.25">
      <c r="A181" s="12">
        <v>501634</v>
      </c>
      <c r="B181" s="38">
        <v>42860.712905092601</v>
      </c>
      <c r="C181" s="13">
        <v>3376</v>
      </c>
      <c r="D181" s="39">
        <v>43062</v>
      </c>
      <c r="E181" s="62" t="s">
        <v>1055</v>
      </c>
      <c r="F181" s="13" t="s">
        <v>19</v>
      </c>
      <c r="G181" s="40">
        <v>30369</v>
      </c>
      <c r="H181" s="63">
        <v>35.799999999999997</v>
      </c>
      <c r="I181" s="43" t="s">
        <v>391</v>
      </c>
      <c r="J181" s="43">
        <v>411011</v>
      </c>
      <c r="K181" s="44" t="s">
        <v>392</v>
      </c>
      <c r="L181" s="13" t="s">
        <v>41</v>
      </c>
      <c r="M181" s="41">
        <v>408</v>
      </c>
      <c r="N181" s="43" t="s">
        <v>22</v>
      </c>
      <c r="O181" s="43" t="s">
        <v>393</v>
      </c>
      <c r="P181" s="13" t="s">
        <v>23</v>
      </c>
      <c r="Q181" s="12">
        <v>5</v>
      </c>
      <c r="R181" s="12">
        <v>14</v>
      </c>
      <c r="S181" s="13">
        <v>34924.333333333299</v>
      </c>
      <c r="T181" s="9">
        <v>8166.23</v>
      </c>
      <c r="U181" s="9">
        <v>5702.71</v>
      </c>
      <c r="V181" s="9">
        <v>6214.36</v>
      </c>
      <c r="W181" s="13">
        <f>VLOOKUP(A181,repayments_data!A:J,5,0)</f>
        <v>110319</v>
      </c>
      <c r="X181" s="13" t="str">
        <f>VLOOKUP(A181,repayments_data!A:J,9,0)</f>
        <v>Live</v>
      </c>
      <c r="Y181" s="13">
        <f>VLOOKUP(A181,repayments_data!A:J,10,0)</f>
        <v>0</v>
      </c>
      <c r="Z181" s="13" t="str">
        <f t="shared" si="2"/>
        <v>Good</v>
      </c>
    </row>
    <row r="182" spans="1:26" x14ac:dyDescent="0.25">
      <c r="A182" s="12">
        <v>500313</v>
      </c>
      <c r="B182" s="38">
        <v>42859.481828703698</v>
      </c>
      <c r="C182" s="13">
        <v>7449</v>
      </c>
      <c r="D182" s="39">
        <v>43011</v>
      </c>
      <c r="E182" s="62" t="s">
        <v>1055</v>
      </c>
      <c r="F182" s="13" t="s">
        <v>19</v>
      </c>
      <c r="G182" s="40">
        <v>31822</v>
      </c>
      <c r="H182" s="63">
        <v>31.81917808219178</v>
      </c>
      <c r="I182" s="13" t="s">
        <v>24</v>
      </c>
      <c r="J182" s="13">
        <v>411052</v>
      </c>
      <c r="K182" s="12" t="s">
        <v>394</v>
      </c>
      <c r="L182" s="13" t="s">
        <v>21</v>
      </c>
      <c r="M182" s="41">
        <v>17</v>
      </c>
      <c r="N182" s="13" t="s">
        <v>22</v>
      </c>
      <c r="O182" s="13" t="s">
        <v>395</v>
      </c>
      <c r="P182" s="13" t="s">
        <v>23</v>
      </c>
      <c r="Q182" s="12">
        <v>1</v>
      </c>
      <c r="R182" s="48">
        <v>8</v>
      </c>
      <c r="S182" s="13">
        <v>52203.333333333299</v>
      </c>
      <c r="T182" s="9">
        <v>25960.63</v>
      </c>
      <c r="U182" s="9">
        <v>12486.38</v>
      </c>
      <c r="V182" s="9">
        <v>2717.29</v>
      </c>
      <c r="W182" s="13">
        <f>VLOOKUP(A182,repayments_data!A:J,5,0)</f>
        <v>150000</v>
      </c>
      <c r="X182" s="13" t="str">
        <f>VLOOKUP(A182,repayments_data!A:J,9,0)</f>
        <v>Live</v>
      </c>
      <c r="Y182" s="13">
        <f>VLOOKUP(A182,repayments_data!A:J,10,0)</f>
        <v>0</v>
      </c>
      <c r="Z182" s="13" t="str">
        <f t="shared" si="2"/>
        <v>Good</v>
      </c>
    </row>
    <row r="183" spans="1:26" x14ac:dyDescent="0.25">
      <c r="A183" s="12">
        <v>496078</v>
      </c>
      <c r="B183" s="38">
        <v>42853.886782407397</v>
      </c>
      <c r="C183" s="13">
        <v>5543</v>
      </c>
      <c r="D183" s="39">
        <v>42934</v>
      </c>
      <c r="E183" s="62" t="s">
        <v>1055</v>
      </c>
      <c r="F183" s="13" t="s">
        <v>19</v>
      </c>
      <c r="G183" s="40">
        <v>23110</v>
      </c>
      <c r="H183" s="63">
        <v>55.68767123287671</v>
      </c>
      <c r="I183" s="43" t="s">
        <v>30</v>
      </c>
      <c r="J183" s="43">
        <v>401303</v>
      </c>
      <c r="K183" s="44" t="s">
        <v>396</v>
      </c>
      <c r="L183" s="13" t="s">
        <v>41</v>
      </c>
      <c r="M183" s="41">
        <v>24</v>
      </c>
      <c r="N183" s="13" t="s">
        <v>192</v>
      </c>
      <c r="O183" s="43" t="s">
        <v>397</v>
      </c>
      <c r="P183" s="8" t="s">
        <v>192</v>
      </c>
      <c r="Q183" s="12">
        <v>1</v>
      </c>
      <c r="R183" s="12">
        <v>5</v>
      </c>
      <c r="S183" s="13">
        <v>39569</v>
      </c>
      <c r="T183" s="9"/>
      <c r="U183" s="9"/>
      <c r="V183" s="9"/>
      <c r="W183" s="13">
        <f>VLOOKUP(A183,repayments_data!A:J,5,0)</f>
        <v>300000</v>
      </c>
      <c r="X183" s="13" t="str">
        <f>VLOOKUP(A183,repayments_data!A:J,9,0)</f>
        <v>Live</v>
      </c>
      <c r="Y183" s="13">
        <f>VLOOKUP(A183,repayments_data!A:J,10,0)</f>
        <v>0</v>
      </c>
      <c r="Z183" s="13" t="str">
        <f t="shared" si="2"/>
        <v>Good</v>
      </c>
    </row>
    <row r="184" spans="1:26" x14ac:dyDescent="0.25">
      <c r="A184" s="12">
        <v>495806</v>
      </c>
      <c r="B184" s="38">
        <v>43017.555219907401</v>
      </c>
      <c r="C184" s="13">
        <v>56</v>
      </c>
      <c r="D184" s="39">
        <v>43020</v>
      </c>
      <c r="E184" s="62" t="s">
        <v>1055</v>
      </c>
      <c r="F184" s="13" t="s">
        <v>19</v>
      </c>
      <c r="G184" s="40">
        <v>26119</v>
      </c>
      <c r="H184" s="63">
        <v>47.443835616438356</v>
      </c>
      <c r="I184" s="43" t="s">
        <v>20</v>
      </c>
      <c r="J184" s="13">
        <v>600034</v>
      </c>
      <c r="K184" s="12" t="s">
        <v>398</v>
      </c>
      <c r="L184" s="13" t="s">
        <v>21</v>
      </c>
      <c r="M184" s="41">
        <v>72</v>
      </c>
      <c r="N184" s="13" t="s">
        <v>22</v>
      </c>
      <c r="O184" s="13" t="s">
        <v>399</v>
      </c>
      <c r="P184" s="13" t="s">
        <v>29</v>
      </c>
      <c r="Q184" s="12">
        <v>20</v>
      </c>
      <c r="R184" s="12">
        <v>25</v>
      </c>
      <c r="S184" s="13">
        <v>52582</v>
      </c>
      <c r="T184" s="9">
        <v>59587.26</v>
      </c>
      <c r="U184" s="9">
        <v>27967.29</v>
      </c>
      <c r="V184" s="9">
        <v>22491.040000000001</v>
      </c>
      <c r="W184" s="13">
        <f>VLOOKUP(A184,repayments_data!A:J,5,0)</f>
        <v>146906</v>
      </c>
      <c r="X184" s="13" t="str">
        <f>VLOOKUP(A184,repayments_data!A:J,9,0)</f>
        <v>Live</v>
      </c>
      <c r="Y184" s="13">
        <f>VLOOKUP(A184,repayments_data!A:J,10,0)</f>
        <v>0</v>
      </c>
      <c r="Z184" s="13" t="str">
        <f t="shared" si="2"/>
        <v>Good</v>
      </c>
    </row>
    <row r="185" spans="1:26" x14ac:dyDescent="0.25">
      <c r="A185" s="12">
        <v>494237</v>
      </c>
      <c r="B185" s="38">
        <v>42852.484583333302</v>
      </c>
      <c r="C185" s="13">
        <v>14728</v>
      </c>
      <c r="D185" s="39">
        <v>42934</v>
      </c>
      <c r="E185" s="62" t="s">
        <v>1055</v>
      </c>
      <c r="F185" s="13" t="s">
        <v>19</v>
      </c>
      <c r="G185" s="40">
        <v>31185</v>
      </c>
      <c r="H185" s="63">
        <v>33.564383561643837</v>
      </c>
      <c r="I185" s="13" t="s">
        <v>34</v>
      </c>
      <c r="J185" s="13">
        <v>400091</v>
      </c>
      <c r="K185" s="12" t="s">
        <v>400</v>
      </c>
      <c r="L185" s="13" t="s">
        <v>21</v>
      </c>
      <c r="M185" s="41">
        <v>6</v>
      </c>
      <c r="N185" s="13" t="s">
        <v>22</v>
      </c>
      <c r="O185" s="13" t="s">
        <v>401</v>
      </c>
      <c r="P185" s="13" t="s">
        <v>38</v>
      </c>
      <c r="Q185" s="12">
        <v>6</v>
      </c>
      <c r="R185" s="48">
        <v>12</v>
      </c>
      <c r="S185" s="13">
        <v>93346.666666666701</v>
      </c>
      <c r="T185" s="9">
        <v>82193.710000000006</v>
      </c>
      <c r="U185" s="9">
        <v>36579.919999999998</v>
      </c>
      <c r="V185" s="9">
        <v>6444.18</v>
      </c>
      <c r="W185" s="13">
        <f>VLOOKUP(A185,repayments_data!A:J,5,0)</f>
        <v>250000</v>
      </c>
      <c r="X185" s="13" t="str">
        <f>VLOOKUP(A185,repayments_data!A:J,9,0)</f>
        <v>Live</v>
      </c>
      <c r="Y185" s="13">
        <f>VLOOKUP(A185,repayments_data!A:J,10,0)</f>
        <v>0</v>
      </c>
      <c r="Z185" s="13" t="str">
        <f t="shared" si="2"/>
        <v>Good</v>
      </c>
    </row>
    <row r="186" spans="1:26" x14ac:dyDescent="0.25">
      <c r="A186" s="12">
        <v>493897</v>
      </c>
      <c r="B186" s="38">
        <v>42865.712407407402</v>
      </c>
      <c r="C186" s="13">
        <v>4662</v>
      </c>
      <c r="D186" s="39">
        <v>43132.645694444444</v>
      </c>
      <c r="E186" s="62" t="s">
        <v>1054</v>
      </c>
      <c r="F186" s="13" t="s">
        <v>19</v>
      </c>
      <c r="G186" s="40">
        <v>31113</v>
      </c>
      <c r="H186" s="63">
        <v>33.761643835616439</v>
      </c>
      <c r="I186" s="43" t="s">
        <v>25</v>
      </c>
      <c r="J186" s="43">
        <v>560068</v>
      </c>
      <c r="K186" s="12" t="s">
        <v>402</v>
      </c>
      <c r="L186" s="13" t="s">
        <v>21</v>
      </c>
      <c r="M186" s="41">
        <v>18</v>
      </c>
      <c r="N186" s="13" t="s">
        <v>22</v>
      </c>
      <c r="O186" s="13" t="s">
        <v>403</v>
      </c>
      <c r="P186" s="13" t="s">
        <v>23</v>
      </c>
      <c r="Q186" s="12">
        <v>0</v>
      </c>
      <c r="R186" s="12">
        <v>9</v>
      </c>
      <c r="S186" s="43">
        <v>93247</v>
      </c>
      <c r="T186" s="7">
        <v>142918</v>
      </c>
      <c r="U186" s="7">
        <v>99682</v>
      </c>
      <c r="V186" s="7">
        <v>115507</v>
      </c>
      <c r="W186" s="13">
        <f>VLOOKUP(A186,repayments_data!A:J,5,0)</f>
        <v>345941.65</v>
      </c>
      <c r="X186" s="13" t="str">
        <f>VLOOKUP(A186,repayments_data!A:J,9,0)</f>
        <v>Live</v>
      </c>
      <c r="Y186" s="13">
        <f>VLOOKUP(A186,repayments_data!A:J,10,0)</f>
        <v>0</v>
      </c>
      <c r="Z186" s="13" t="str">
        <f t="shared" si="2"/>
        <v>Good</v>
      </c>
    </row>
    <row r="187" spans="1:26" x14ac:dyDescent="0.25">
      <c r="A187" s="12">
        <v>487438</v>
      </c>
      <c r="B187" s="38">
        <v>42998.588043981501</v>
      </c>
      <c r="C187" s="13">
        <v>3297</v>
      </c>
      <c r="D187" s="39">
        <v>43039</v>
      </c>
      <c r="E187" s="62" t="s">
        <v>1055</v>
      </c>
      <c r="F187" s="13" t="s">
        <v>19</v>
      </c>
      <c r="G187" s="40">
        <v>30149</v>
      </c>
      <c r="H187" s="63">
        <v>36.402739726027399</v>
      </c>
      <c r="I187" s="13" t="s">
        <v>25</v>
      </c>
      <c r="J187" s="13">
        <v>560034</v>
      </c>
      <c r="K187" s="12" t="s">
        <v>404</v>
      </c>
      <c r="L187" s="13" t="s">
        <v>41</v>
      </c>
      <c r="M187" s="41">
        <v>60</v>
      </c>
      <c r="N187" s="13" t="s">
        <v>192</v>
      </c>
      <c r="O187" s="13" t="s">
        <v>405</v>
      </c>
      <c r="P187" s="8" t="s">
        <v>192</v>
      </c>
      <c r="Q187" s="12">
        <v>6</v>
      </c>
      <c r="R187" s="48">
        <v>10</v>
      </c>
      <c r="S187" s="13">
        <v>77008.333333333299</v>
      </c>
      <c r="T187" s="9"/>
      <c r="U187" s="9"/>
      <c r="V187" s="9"/>
      <c r="W187" s="13">
        <f>VLOOKUP(A187,repayments_data!A:J,5,0)</f>
        <v>106073</v>
      </c>
      <c r="X187" s="13" t="str">
        <f>VLOOKUP(A187,repayments_data!A:J,9,0)</f>
        <v>Live</v>
      </c>
      <c r="Y187" s="13">
        <f>VLOOKUP(A187,repayments_data!A:J,10,0)</f>
        <v>0</v>
      </c>
      <c r="Z187" s="13" t="str">
        <f t="shared" si="2"/>
        <v>Good</v>
      </c>
    </row>
    <row r="188" spans="1:26" x14ac:dyDescent="0.25">
      <c r="A188" s="12">
        <v>480559</v>
      </c>
      <c r="B188" s="38">
        <v>42840.561493055597</v>
      </c>
      <c r="C188" s="13">
        <v>4926</v>
      </c>
      <c r="D188" s="39">
        <v>42916</v>
      </c>
      <c r="E188" s="62" t="s">
        <v>1055</v>
      </c>
      <c r="F188" s="13" t="s">
        <v>19</v>
      </c>
      <c r="G188" s="40">
        <v>32243</v>
      </c>
      <c r="H188" s="63">
        <v>30.665753424657535</v>
      </c>
      <c r="I188" s="13" t="s">
        <v>25</v>
      </c>
      <c r="J188" s="43">
        <v>560047</v>
      </c>
      <c r="K188" s="44" t="s">
        <v>406</v>
      </c>
      <c r="L188" s="13" t="s">
        <v>21</v>
      </c>
      <c r="M188" s="41">
        <v>3</v>
      </c>
      <c r="N188" s="13" t="s">
        <v>22</v>
      </c>
      <c r="O188" s="13" t="s">
        <v>407</v>
      </c>
      <c r="P188" s="13" t="s">
        <v>38</v>
      </c>
      <c r="Q188" s="12">
        <v>1</v>
      </c>
      <c r="R188" s="12">
        <v>8</v>
      </c>
      <c r="S188" s="13">
        <v>40243</v>
      </c>
      <c r="T188" s="9">
        <v>40902.46</v>
      </c>
      <c r="U188" s="9">
        <v>20064.990000000002</v>
      </c>
      <c r="V188" s="9">
        <v>19743.16</v>
      </c>
      <c r="W188" s="13">
        <f>VLOOKUP(A188,repayments_data!A:J,5,0)</f>
        <v>300000</v>
      </c>
      <c r="X188" s="13" t="str">
        <f>VLOOKUP(A188,repayments_data!A:J,9,0)</f>
        <v>Closed</v>
      </c>
      <c r="Y188" s="13">
        <f>VLOOKUP(A188,repayments_data!A:J,10,0)</f>
        <v>0</v>
      </c>
      <c r="Z188" s="13" t="str">
        <f t="shared" si="2"/>
        <v>Good</v>
      </c>
    </row>
    <row r="189" spans="1:26" x14ac:dyDescent="0.25">
      <c r="A189" s="12">
        <v>471964</v>
      </c>
      <c r="B189" s="38">
        <v>42829.829039351898</v>
      </c>
      <c r="C189" s="13">
        <v>14277</v>
      </c>
      <c r="D189" s="39">
        <v>42991</v>
      </c>
      <c r="E189" s="62" t="s">
        <v>1055</v>
      </c>
      <c r="F189" s="13" t="s">
        <v>19</v>
      </c>
      <c r="G189" s="40">
        <v>31893</v>
      </c>
      <c r="H189" s="63">
        <v>31.624657534246577</v>
      </c>
      <c r="I189" s="13" t="s">
        <v>49</v>
      </c>
      <c r="J189" s="13">
        <v>500070</v>
      </c>
      <c r="K189" s="48" t="s">
        <v>408</v>
      </c>
      <c r="L189" s="13" t="s">
        <v>27</v>
      </c>
      <c r="M189" s="41">
        <v>240</v>
      </c>
      <c r="N189" s="13" t="s">
        <v>22</v>
      </c>
      <c r="O189" s="13" t="s">
        <v>409</v>
      </c>
      <c r="P189" s="13" t="s">
        <v>33</v>
      </c>
      <c r="Q189" s="12">
        <v>2</v>
      </c>
      <c r="R189" s="12">
        <v>6</v>
      </c>
      <c r="S189" s="13">
        <v>40740.333333333299</v>
      </c>
      <c r="T189" s="9">
        <v>6486.35</v>
      </c>
      <c r="U189" s="9">
        <v>4955.88</v>
      </c>
      <c r="V189" s="9">
        <v>1004.72</v>
      </c>
      <c r="W189" s="13">
        <f>VLOOKUP(A189,repayments_data!A:J,5,0)</f>
        <v>115000</v>
      </c>
      <c r="X189" s="13" t="str">
        <f>VLOOKUP(A189,repayments_data!A:J,9,0)</f>
        <v>Live</v>
      </c>
      <c r="Y189" s="13">
        <f>VLOOKUP(A189,repayments_data!A:J,10,0)</f>
        <v>0</v>
      </c>
      <c r="Z189" s="13" t="str">
        <f t="shared" si="2"/>
        <v>Good</v>
      </c>
    </row>
    <row r="190" spans="1:26" x14ac:dyDescent="0.25">
      <c r="A190" s="12">
        <v>471391</v>
      </c>
      <c r="B190" s="38">
        <v>43045.720532407402</v>
      </c>
      <c r="C190" s="13">
        <v>1953</v>
      </c>
      <c r="D190" s="39">
        <v>43045.727303240703</v>
      </c>
      <c r="E190" s="62" t="s">
        <v>1055</v>
      </c>
      <c r="F190" s="13" t="s">
        <v>19</v>
      </c>
      <c r="G190" s="40">
        <v>27256</v>
      </c>
      <c r="H190" s="63">
        <v>44.328767123287669</v>
      </c>
      <c r="I190" s="13" t="s">
        <v>34</v>
      </c>
      <c r="J190" s="13">
        <v>400066</v>
      </c>
      <c r="K190" s="12" t="s">
        <v>410</v>
      </c>
      <c r="L190" s="13" t="s">
        <v>21</v>
      </c>
      <c r="M190" s="41">
        <v>8</v>
      </c>
      <c r="N190" s="13" t="s">
        <v>22</v>
      </c>
      <c r="O190" s="13" t="s">
        <v>411</v>
      </c>
      <c r="P190" s="13" t="s">
        <v>23</v>
      </c>
      <c r="Q190" s="12">
        <v>3</v>
      </c>
      <c r="R190" s="12">
        <v>20</v>
      </c>
      <c r="S190" s="13">
        <v>61381</v>
      </c>
      <c r="T190" s="7">
        <v>35026</v>
      </c>
      <c r="U190" s="7">
        <v>24604</v>
      </c>
      <c r="V190" s="7">
        <v>16896</v>
      </c>
      <c r="W190" s="13">
        <f>VLOOKUP(A190,repayments_data!A:J,5,0)</f>
        <v>58463.61</v>
      </c>
      <c r="X190" s="13" t="str">
        <f>VLOOKUP(A190,repayments_data!A:J,9,0)</f>
        <v>Live</v>
      </c>
      <c r="Y190" s="13">
        <f>VLOOKUP(A190,repayments_data!A:J,10,0)</f>
        <v>0</v>
      </c>
      <c r="Z190" s="13" t="str">
        <f t="shared" si="2"/>
        <v>Good</v>
      </c>
    </row>
    <row r="191" spans="1:26" x14ac:dyDescent="0.25">
      <c r="A191" s="12">
        <v>470248</v>
      </c>
      <c r="B191" s="38">
        <v>43138.981527777803</v>
      </c>
      <c r="C191" s="13">
        <v>9116</v>
      </c>
      <c r="D191" s="39">
        <v>43140.541261574101</v>
      </c>
      <c r="E191" s="62" t="s">
        <v>1054</v>
      </c>
      <c r="F191" s="13" t="s">
        <v>19</v>
      </c>
      <c r="G191" s="40">
        <v>30263</v>
      </c>
      <c r="H191" s="63">
        <v>36.090410958904108</v>
      </c>
      <c r="I191" s="43" t="s">
        <v>24</v>
      </c>
      <c r="J191" s="43">
        <v>412105</v>
      </c>
      <c r="K191" s="44" t="s">
        <v>412</v>
      </c>
      <c r="L191" s="13" t="s">
        <v>21</v>
      </c>
      <c r="M191" s="41">
        <v>48</v>
      </c>
      <c r="N191" s="43" t="s">
        <v>22</v>
      </c>
      <c r="O191" s="43" t="s">
        <v>413</v>
      </c>
      <c r="P191" s="13" t="s">
        <v>23</v>
      </c>
      <c r="Q191" s="12">
        <v>4</v>
      </c>
      <c r="R191" s="12">
        <v>12</v>
      </c>
      <c r="S191" s="13">
        <v>32680</v>
      </c>
      <c r="T191" s="7">
        <v>36810</v>
      </c>
      <c r="U191" s="7">
        <v>35076</v>
      </c>
      <c r="V191" s="7">
        <v>23490</v>
      </c>
      <c r="W191" s="13">
        <f>VLOOKUP(A191,repayments_data!A:J,5,0)</f>
        <v>239675.9</v>
      </c>
      <c r="X191" s="13" t="str">
        <f>VLOOKUP(A191,repayments_data!A:J,9,0)</f>
        <v>Live</v>
      </c>
      <c r="Y191" s="13">
        <f>VLOOKUP(A191,repayments_data!A:J,10,0)</f>
        <v>0</v>
      </c>
      <c r="Z191" s="13" t="str">
        <f t="shared" si="2"/>
        <v>Good</v>
      </c>
    </row>
    <row r="192" spans="1:26" x14ac:dyDescent="0.25">
      <c r="A192" s="12">
        <v>460683</v>
      </c>
      <c r="B192" s="38">
        <v>43007.654212963003</v>
      </c>
      <c r="C192" s="13">
        <v>270</v>
      </c>
      <c r="D192" s="39">
        <v>43025</v>
      </c>
      <c r="E192" s="62" t="s">
        <v>1055</v>
      </c>
      <c r="F192" s="13" t="s">
        <v>19</v>
      </c>
      <c r="G192" s="40">
        <v>25882</v>
      </c>
      <c r="H192" s="63">
        <v>48.093150684931508</v>
      </c>
      <c r="I192" s="13" t="s">
        <v>25</v>
      </c>
      <c r="J192" s="13">
        <v>560038</v>
      </c>
      <c r="K192" s="12" t="s">
        <v>414</v>
      </c>
      <c r="L192" s="13" t="s">
        <v>21</v>
      </c>
      <c r="M192" s="41">
        <v>12</v>
      </c>
      <c r="N192" s="13" t="s">
        <v>22</v>
      </c>
      <c r="O192" s="13" t="s">
        <v>415</v>
      </c>
      <c r="P192" s="13" t="s">
        <v>29</v>
      </c>
      <c r="Q192" s="12">
        <v>3</v>
      </c>
      <c r="R192" s="12">
        <v>18</v>
      </c>
      <c r="S192" s="13">
        <v>111326.66666666701</v>
      </c>
      <c r="T192" s="7">
        <v>127461.3</v>
      </c>
      <c r="U192" s="7">
        <v>106429.07</v>
      </c>
      <c r="V192" s="7">
        <v>73485.64</v>
      </c>
      <c r="W192" s="13">
        <f>VLOOKUP(A192,repayments_data!A:J,5,0)</f>
        <v>300000</v>
      </c>
      <c r="X192" s="13" t="str">
        <f>VLOOKUP(A192,repayments_data!A:J,9,0)</f>
        <v>Closed</v>
      </c>
      <c r="Y192" s="13">
        <f>VLOOKUP(A192,repayments_data!A:J,10,0)</f>
        <v>0</v>
      </c>
      <c r="Z192" s="13" t="str">
        <f t="shared" si="2"/>
        <v>Good</v>
      </c>
    </row>
    <row r="193" spans="1:26" x14ac:dyDescent="0.25">
      <c r="A193" s="12">
        <v>454779</v>
      </c>
      <c r="B193" s="38">
        <v>42991.656458333302</v>
      </c>
      <c r="C193" s="13">
        <v>983</v>
      </c>
      <c r="D193" s="39">
        <v>43034</v>
      </c>
      <c r="E193" s="62" t="s">
        <v>1055</v>
      </c>
      <c r="F193" s="13" t="s">
        <v>19</v>
      </c>
      <c r="G193" s="40">
        <v>31698</v>
      </c>
      <c r="H193" s="63">
        <v>32.158904109589038</v>
      </c>
      <c r="I193" s="13" t="s">
        <v>24</v>
      </c>
      <c r="J193" s="13">
        <v>411015</v>
      </c>
      <c r="K193" s="12" t="s">
        <v>416</v>
      </c>
      <c r="L193" s="13" t="s">
        <v>21</v>
      </c>
      <c r="M193" s="41">
        <v>12</v>
      </c>
      <c r="N193" s="13" t="s">
        <v>22</v>
      </c>
      <c r="O193" s="13" t="s">
        <v>417</v>
      </c>
      <c r="P193" s="13" t="s">
        <v>29</v>
      </c>
      <c r="Q193" s="12">
        <v>6</v>
      </c>
      <c r="R193" s="12">
        <v>8</v>
      </c>
      <c r="S193" s="13">
        <v>41067.666666666701</v>
      </c>
      <c r="T193" s="7">
        <v>17780.47</v>
      </c>
      <c r="U193" s="7">
        <v>19463.75</v>
      </c>
      <c r="V193" s="7">
        <v>13328.75</v>
      </c>
      <c r="W193" s="13">
        <f>VLOOKUP(A193,repayments_data!A:J,5,0)</f>
        <v>113299</v>
      </c>
      <c r="X193" s="13" t="str">
        <f>VLOOKUP(A193,repayments_data!A:J,9,0)</f>
        <v>Live</v>
      </c>
      <c r="Y193" s="13">
        <f>VLOOKUP(A193,repayments_data!A:J,10,0)</f>
        <v>0</v>
      </c>
      <c r="Z193" s="13" t="str">
        <f t="shared" si="2"/>
        <v>Good</v>
      </c>
    </row>
    <row r="194" spans="1:26" x14ac:dyDescent="0.25">
      <c r="A194" s="12">
        <v>454369</v>
      </c>
      <c r="B194" s="38">
        <v>43146.781030092599</v>
      </c>
      <c r="C194" s="13">
        <v>9952</v>
      </c>
      <c r="D194" s="39">
        <v>43147.425798611097</v>
      </c>
      <c r="E194" s="62" t="s">
        <v>1054</v>
      </c>
      <c r="F194" s="13" t="s">
        <v>19</v>
      </c>
      <c r="G194" s="40">
        <v>28488</v>
      </c>
      <c r="H194" s="63">
        <v>40.953424657534249</v>
      </c>
      <c r="I194" s="13" t="s">
        <v>20</v>
      </c>
      <c r="J194" s="13">
        <v>600082</v>
      </c>
      <c r="K194" s="12" t="s">
        <v>418</v>
      </c>
      <c r="L194" s="13" t="s">
        <v>21</v>
      </c>
      <c r="M194" s="41">
        <v>36</v>
      </c>
      <c r="N194" s="13" t="s">
        <v>22</v>
      </c>
      <c r="O194" s="13" t="s">
        <v>419</v>
      </c>
      <c r="P194" s="13" t="s">
        <v>29</v>
      </c>
      <c r="Q194" s="12">
        <v>2</v>
      </c>
      <c r="R194" s="12">
        <v>21</v>
      </c>
      <c r="S194" s="13">
        <v>105036</v>
      </c>
      <c r="T194" s="7">
        <v>21864</v>
      </c>
      <c r="U194" s="7">
        <v>18507</v>
      </c>
      <c r="V194" s="7">
        <v>15660</v>
      </c>
      <c r="W194" s="13">
        <f>VLOOKUP(A194,repayments_data!A:J,5,0)</f>
        <v>395627.24</v>
      </c>
      <c r="X194" s="13" t="str">
        <f>VLOOKUP(A194,repayments_data!A:J,9,0)</f>
        <v>Live</v>
      </c>
      <c r="Y194" s="13">
        <f>VLOOKUP(A194,repayments_data!A:J,10,0)</f>
        <v>0</v>
      </c>
      <c r="Z194" s="13" t="str">
        <f t="shared" si="2"/>
        <v>Good</v>
      </c>
    </row>
    <row r="195" spans="1:26" x14ac:dyDescent="0.25">
      <c r="A195" s="12">
        <v>454214</v>
      </c>
      <c r="B195" s="38">
        <v>42808.634548611102</v>
      </c>
      <c r="C195" s="13">
        <v>4956</v>
      </c>
      <c r="D195" s="39">
        <v>42990</v>
      </c>
      <c r="E195" s="62" t="s">
        <v>1055</v>
      </c>
      <c r="F195" s="13" t="s">
        <v>19</v>
      </c>
      <c r="G195" s="40">
        <v>28952</v>
      </c>
      <c r="H195" s="63">
        <v>39.682191780821917</v>
      </c>
      <c r="I195" s="13" t="s">
        <v>25</v>
      </c>
      <c r="J195" s="13">
        <v>560036</v>
      </c>
      <c r="K195" s="48" t="s">
        <v>420</v>
      </c>
      <c r="L195" s="13" t="s">
        <v>21</v>
      </c>
      <c r="M195" s="41">
        <v>24</v>
      </c>
      <c r="N195" s="13" t="s">
        <v>22</v>
      </c>
      <c r="O195" s="13" t="s">
        <v>421</v>
      </c>
      <c r="P195" s="13" t="s">
        <v>29</v>
      </c>
      <c r="Q195" s="12">
        <v>8</v>
      </c>
      <c r="R195" s="12">
        <v>8</v>
      </c>
      <c r="S195" s="13">
        <v>61190</v>
      </c>
      <c r="T195" s="9">
        <v>94155.93</v>
      </c>
      <c r="U195" s="9">
        <v>102415.23</v>
      </c>
      <c r="V195" s="9">
        <v>82482.899999999994</v>
      </c>
      <c r="W195" s="13">
        <f>VLOOKUP(A195,repayments_data!A:J,5,0)</f>
        <v>30000</v>
      </c>
      <c r="X195" s="13" t="str">
        <f>VLOOKUP(A195,repayments_data!A:J,9,0)</f>
        <v>Live</v>
      </c>
      <c r="Y195" s="13">
        <f>VLOOKUP(A195,repayments_data!A:J,10,0)</f>
        <v>0</v>
      </c>
      <c r="Z195" s="13" t="str">
        <f t="shared" ref="Z195:Z258" si="3">IF(Y195&gt;30,"Bad","Good")</f>
        <v>Good</v>
      </c>
    </row>
    <row r="196" spans="1:26" x14ac:dyDescent="0.25">
      <c r="A196" s="12">
        <v>452717</v>
      </c>
      <c r="B196" s="38">
        <v>43023.003344907404</v>
      </c>
      <c r="C196" s="13">
        <v>563</v>
      </c>
      <c r="D196" s="39">
        <v>43147.555</v>
      </c>
      <c r="E196" s="62" t="s">
        <v>1054</v>
      </c>
      <c r="F196" s="13" t="s">
        <v>19</v>
      </c>
      <c r="G196" s="40">
        <v>28013</v>
      </c>
      <c r="H196" s="63">
        <v>42.254794520547946</v>
      </c>
      <c r="I196" s="43" t="s">
        <v>49</v>
      </c>
      <c r="J196" s="43">
        <v>500084</v>
      </c>
      <c r="K196" s="44" t="s">
        <v>422</v>
      </c>
      <c r="L196" s="13" t="s">
        <v>21</v>
      </c>
      <c r="M196" s="41">
        <v>60</v>
      </c>
      <c r="N196" s="43" t="s">
        <v>22</v>
      </c>
      <c r="O196" s="43" t="s">
        <v>423</v>
      </c>
      <c r="P196" s="13" t="s">
        <v>29</v>
      </c>
      <c r="Q196" s="12">
        <v>10</v>
      </c>
      <c r="R196" s="12">
        <v>14</v>
      </c>
      <c r="S196" s="13">
        <v>120960</v>
      </c>
      <c r="T196" s="7">
        <v>64924</v>
      </c>
      <c r="U196" s="7">
        <v>61722</v>
      </c>
      <c r="V196" s="7">
        <v>44721</v>
      </c>
      <c r="W196" s="13">
        <f>VLOOKUP(A196,repayments_data!A:J,5,0)</f>
        <v>310351.07</v>
      </c>
      <c r="X196" s="13" t="str">
        <f>VLOOKUP(A196,repayments_data!A:J,9,0)</f>
        <v>Live</v>
      </c>
      <c r="Y196" s="13">
        <f>VLOOKUP(A196,repayments_data!A:J,10,0)</f>
        <v>0</v>
      </c>
      <c r="Z196" s="13" t="str">
        <f t="shared" si="3"/>
        <v>Good</v>
      </c>
    </row>
    <row r="197" spans="1:26" x14ac:dyDescent="0.25">
      <c r="A197" s="12">
        <v>451860</v>
      </c>
      <c r="B197" s="38">
        <v>43073.447928240697</v>
      </c>
      <c r="C197" s="13">
        <v>3917</v>
      </c>
      <c r="D197" s="39">
        <v>43073.455127314803</v>
      </c>
      <c r="E197" s="62" t="s">
        <v>1055</v>
      </c>
      <c r="F197" s="13" t="s">
        <v>19</v>
      </c>
      <c r="G197" s="40">
        <v>32151</v>
      </c>
      <c r="H197" s="63">
        <v>30.917808219178081</v>
      </c>
      <c r="I197" s="13" t="s">
        <v>25</v>
      </c>
      <c r="J197" s="13">
        <v>560075</v>
      </c>
      <c r="K197" s="12" t="s">
        <v>424</v>
      </c>
      <c r="L197" s="13" t="s">
        <v>21</v>
      </c>
      <c r="M197" s="41">
        <v>24</v>
      </c>
      <c r="N197" s="13" t="s">
        <v>22</v>
      </c>
      <c r="O197" s="13" t="s">
        <v>425</v>
      </c>
      <c r="P197" s="13" t="s">
        <v>29</v>
      </c>
      <c r="Q197" s="12">
        <v>7</v>
      </c>
      <c r="R197" s="12">
        <v>7</v>
      </c>
      <c r="S197" s="13">
        <v>41813</v>
      </c>
      <c r="T197" s="7">
        <v>20912</v>
      </c>
      <c r="U197" s="7">
        <v>21574</v>
      </c>
      <c r="V197" s="7">
        <v>20686</v>
      </c>
      <c r="W197" s="13">
        <f>VLOOKUP(A197,repayments_data!A:J,5,0)</f>
        <v>149820</v>
      </c>
      <c r="X197" s="13" t="str">
        <f>VLOOKUP(A197,repayments_data!A:J,9,0)</f>
        <v>Live</v>
      </c>
      <c r="Y197" s="13">
        <f>VLOOKUP(A197,repayments_data!A:J,10,0)</f>
        <v>0</v>
      </c>
      <c r="Z197" s="13" t="str">
        <f t="shared" si="3"/>
        <v>Good</v>
      </c>
    </row>
    <row r="198" spans="1:26" x14ac:dyDescent="0.25">
      <c r="A198" s="12">
        <v>448782</v>
      </c>
      <c r="B198" s="38">
        <v>43041.6933333333</v>
      </c>
      <c r="C198" s="13">
        <v>1668</v>
      </c>
      <c r="D198" s="39">
        <v>43041.704375000001</v>
      </c>
      <c r="E198" s="62" t="s">
        <v>1055</v>
      </c>
      <c r="F198" s="13" t="s">
        <v>19</v>
      </c>
      <c r="G198" s="40">
        <v>31141</v>
      </c>
      <c r="H198" s="63">
        <v>33.684931506849317</v>
      </c>
      <c r="I198" s="13" t="s">
        <v>25</v>
      </c>
      <c r="J198" s="13">
        <v>560056</v>
      </c>
      <c r="K198" s="12" t="s">
        <v>426</v>
      </c>
      <c r="L198" s="13" t="s">
        <v>69</v>
      </c>
      <c r="M198" s="41">
        <v>12</v>
      </c>
      <c r="N198" s="13" t="s">
        <v>22</v>
      </c>
      <c r="O198" s="13" t="s">
        <v>427</v>
      </c>
      <c r="P198" s="13" t="s">
        <v>23</v>
      </c>
      <c r="Q198" s="12">
        <v>1</v>
      </c>
      <c r="R198" s="12">
        <v>10</v>
      </c>
      <c r="S198" s="13">
        <v>33110</v>
      </c>
      <c r="T198" s="7">
        <v>14795</v>
      </c>
      <c r="U198" s="7">
        <v>12105</v>
      </c>
      <c r="V198" s="7">
        <v>4904</v>
      </c>
      <c r="W198" s="13">
        <f>VLOOKUP(A198,repayments_data!A:J,5,0)</f>
        <v>27562</v>
      </c>
      <c r="X198" s="13" t="str">
        <f>VLOOKUP(A198,repayments_data!A:J,9,0)</f>
        <v>Live</v>
      </c>
      <c r="Y198" s="13">
        <f>VLOOKUP(A198,repayments_data!A:J,10,0)</f>
        <v>26</v>
      </c>
      <c r="Z198" s="13" t="str">
        <f t="shared" si="3"/>
        <v>Good</v>
      </c>
    </row>
    <row r="199" spans="1:26" x14ac:dyDescent="0.25">
      <c r="A199" s="12">
        <v>444340</v>
      </c>
      <c r="B199" s="38">
        <v>43084</v>
      </c>
      <c r="C199" s="13">
        <v>4541</v>
      </c>
      <c r="D199" s="39">
        <v>43119.820532407408</v>
      </c>
      <c r="E199" s="62" t="s">
        <v>1054</v>
      </c>
      <c r="F199" s="13" t="s">
        <v>19</v>
      </c>
      <c r="G199" s="40">
        <v>30388</v>
      </c>
      <c r="H199" s="63">
        <v>35.747945205479454</v>
      </c>
      <c r="I199" s="13" t="s">
        <v>25</v>
      </c>
      <c r="J199" s="13">
        <v>560041</v>
      </c>
      <c r="K199" s="12" t="s">
        <v>428</v>
      </c>
      <c r="L199" s="13" t="s">
        <v>21</v>
      </c>
      <c r="M199" s="41">
        <v>120</v>
      </c>
      <c r="N199" s="13" t="s">
        <v>22</v>
      </c>
      <c r="O199" s="13" t="s">
        <v>429</v>
      </c>
      <c r="P199" s="13" t="s">
        <v>23</v>
      </c>
      <c r="Q199" s="12">
        <v>2</v>
      </c>
      <c r="R199" s="12">
        <v>11</v>
      </c>
      <c r="S199" s="13">
        <v>104039</v>
      </c>
      <c r="T199" s="7">
        <v>114508</v>
      </c>
      <c r="U199" s="7">
        <v>98507</v>
      </c>
      <c r="V199" s="7">
        <v>62950</v>
      </c>
      <c r="W199" s="13">
        <f>VLOOKUP(A199,repayments_data!A:J,5,0)</f>
        <v>236325.15</v>
      </c>
      <c r="X199" s="13" t="str">
        <f>VLOOKUP(A199,repayments_data!A:J,9,0)</f>
        <v>Live</v>
      </c>
      <c r="Y199" s="13">
        <f>VLOOKUP(A199,repayments_data!A:J,10,0)</f>
        <v>0</v>
      </c>
      <c r="Z199" s="13" t="str">
        <f t="shared" si="3"/>
        <v>Good</v>
      </c>
    </row>
    <row r="200" spans="1:26" x14ac:dyDescent="0.25">
      <c r="A200" s="12">
        <v>440998</v>
      </c>
      <c r="B200" s="38">
        <v>43150.837835648097</v>
      </c>
      <c r="C200" s="13">
        <v>10258</v>
      </c>
      <c r="D200" s="39">
        <v>43150.845914351899</v>
      </c>
      <c r="E200" s="62" t="s">
        <v>1054</v>
      </c>
      <c r="F200" s="13" t="s">
        <v>19</v>
      </c>
      <c r="G200" s="40">
        <v>32711</v>
      </c>
      <c r="H200" s="63">
        <v>29.383561643835616</v>
      </c>
      <c r="I200" s="13" t="s">
        <v>25</v>
      </c>
      <c r="J200" s="13">
        <v>560094</v>
      </c>
      <c r="K200" s="12" t="s">
        <v>430</v>
      </c>
      <c r="L200" s="13" t="s">
        <v>21</v>
      </c>
      <c r="M200" s="41">
        <v>3</v>
      </c>
      <c r="N200" s="13" t="s">
        <v>22</v>
      </c>
      <c r="O200" s="13" t="s">
        <v>431</v>
      </c>
      <c r="P200" s="13" t="s">
        <v>23</v>
      </c>
      <c r="Q200" s="12">
        <v>1</v>
      </c>
      <c r="R200" s="12">
        <v>8</v>
      </c>
      <c r="S200" s="43">
        <v>46843</v>
      </c>
      <c r="T200" s="7">
        <v>15189</v>
      </c>
      <c r="U200" s="7">
        <v>9501</v>
      </c>
      <c r="V200" s="7">
        <v>3823</v>
      </c>
      <c r="W200" s="13">
        <f>VLOOKUP(A200,repayments_data!A:J,5,0)</f>
        <v>109378.69</v>
      </c>
      <c r="X200" s="13" t="str">
        <f>VLOOKUP(A200,repayments_data!A:J,9,0)</f>
        <v>Live</v>
      </c>
      <c r="Y200" s="13">
        <f>VLOOKUP(A200,repayments_data!A:J,10,0)</f>
        <v>0</v>
      </c>
      <c r="Z200" s="13" t="str">
        <f t="shared" si="3"/>
        <v>Good</v>
      </c>
    </row>
    <row r="201" spans="1:26" x14ac:dyDescent="0.25">
      <c r="A201" s="12">
        <v>436485</v>
      </c>
      <c r="B201" s="38">
        <v>42788.494178240697</v>
      </c>
      <c r="C201" s="13">
        <v>14722</v>
      </c>
      <c r="D201" s="39">
        <v>42853</v>
      </c>
      <c r="E201" s="62" t="s">
        <v>1055</v>
      </c>
      <c r="F201" s="13" t="s">
        <v>19</v>
      </c>
      <c r="G201" s="40">
        <v>30323</v>
      </c>
      <c r="H201" s="63">
        <v>35.926027397260277</v>
      </c>
      <c r="I201" s="13" t="s">
        <v>34</v>
      </c>
      <c r="J201" s="13">
        <v>400067</v>
      </c>
      <c r="K201" s="12" t="s">
        <v>432</v>
      </c>
      <c r="L201" s="13" t="s">
        <v>21</v>
      </c>
      <c r="M201" s="41">
        <v>48</v>
      </c>
      <c r="N201" s="13" t="s">
        <v>22</v>
      </c>
      <c r="O201" s="13" t="s">
        <v>433</v>
      </c>
      <c r="P201" s="13" t="s">
        <v>23</v>
      </c>
      <c r="Q201" s="12">
        <v>10</v>
      </c>
      <c r="R201" s="12">
        <v>10</v>
      </c>
      <c r="S201" s="13">
        <v>42602.333333333299</v>
      </c>
      <c r="T201" s="9">
        <v>49638</v>
      </c>
      <c r="U201" s="9">
        <v>45312</v>
      </c>
      <c r="V201" s="9">
        <v>7130</v>
      </c>
      <c r="W201" s="13">
        <f>VLOOKUP(A201,repayments_data!A:J,5,0)</f>
        <v>161000</v>
      </c>
      <c r="X201" s="13" t="str">
        <f>VLOOKUP(A201,repayments_data!A:J,9,0)</f>
        <v>Live</v>
      </c>
      <c r="Y201" s="13">
        <f>VLOOKUP(A201,repayments_data!A:J,10,0)</f>
        <v>0</v>
      </c>
      <c r="Z201" s="13" t="str">
        <f t="shared" si="3"/>
        <v>Good</v>
      </c>
    </row>
    <row r="202" spans="1:26" x14ac:dyDescent="0.25">
      <c r="A202" s="12">
        <v>434833</v>
      </c>
      <c r="B202" s="38">
        <v>42824.668078703697</v>
      </c>
      <c r="C202" s="13">
        <v>15170</v>
      </c>
      <c r="D202" s="39">
        <v>42994</v>
      </c>
      <c r="E202" s="62" t="s">
        <v>1055</v>
      </c>
      <c r="F202" s="13" t="s">
        <v>19</v>
      </c>
      <c r="G202" s="40">
        <v>32923</v>
      </c>
      <c r="H202" s="63">
        <v>28.802739726027397</v>
      </c>
      <c r="I202" s="43" t="s">
        <v>91</v>
      </c>
      <c r="J202" s="43">
        <v>410206</v>
      </c>
      <c r="K202" s="44" t="s">
        <v>434</v>
      </c>
      <c r="L202" s="13" t="s">
        <v>41</v>
      </c>
      <c r="M202" s="41">
        <v>168</v>
      </c>
      <c r="N202" s="13" t="s">
        <v>22</v>
      </c>
      <c r="O202" s="13" t="s">
        <v>435</v>
      </c>
      <c r="P202" s="13" t="s">
        <v>29</v>
      </c>
      <c r="Q202" s="12">
        <v>0</v>
      </c>
      <c r="R202" s="12">
        <v>6</v>
      </c>
      <c r="S202" s="13">
        <v>47055.666666666701</v>
      </c>
      <c r="T202" s="9">
        <v>93516.93</v>
      </c>
      <c r="U202" s="9">
        <v>34815.78</v>
      </c>
      <c r="V202" s="9">
        <v>13168.79</v>
      </c>
      <c r="W202" s="13">
        <f>VLOOKUP(A202,repayments_data!A:J,5,0)</f>
        <v>190000</v>
      </c>
      <c r="X202" s="13" t="str">
        <f>VLOOKUP(A202,repayments_data!A:J,9,0)</f>
        <v>Live</v>
      </c>
      <c r="Y202" s="13">
        <f>VLOOKUP(A202,repayments_data!A:J,10,0)</f>
        <v>0</v>
      </c>
      <c r="Z202" s="13" t="str">
        <f t="shared" si="3"/>
        <v>Good</v>
      </c>
    </row>
    <row r="203" spans="1:26" x14ac:dyDescent="0.25">
      <c r="A203" s="12">
        <v>432880</v>
      </c>
      <c r="B203" s="38">
        <v>43096.743252314802</v>
      </c>
      <c r="C203" s="13">
        <v>5242</v>
      </c>
      <c r="D203" s="39">
        <v>43097.529872685198</v>
      </c>
      <c r="E203" s="62" t="s">
        <v>1055</v>
      </c>
      <c r="F203" s="13" t="s">
        <v>19</v>
      </c>
      <c r="G203" s="40">
        <v>28865</v>
      </c>
      <c r="H203" s="63">
        <v>39.920547945205477</v>
      </c>
      <c r="I203" s="13" t="s">
        <v>71</v>
      </c>
      <c r="J203" s="13">
        <v>110008</v>
      </c>
      <c r="K203" s="12" t="s">
        <v>436</v>
      </c>
      <c r="L203" s="13" t="s">
        <v>21</v>
      </c>
      <c r="M203" s="41">
        <v>72</v>
      </c>
      <c r="N203" s="13" t="s">
        <v>22</v>
      </c>
      <c r="O203" s="13" t="s">
        <v>437</v>
      </c>
      <c r="P203" s="13" t="s">
        <v>29</v>
      </c>
      <c r="Q203" s="12">
        <v>5</v>
      </c>
      <c r="R203" s="12">
        <v>11</v>
      </c>
      <c r="S203" s="13">
        <v>38969</v>
      </c>
      <c r="T203" s="7">
        <v>9926</v>
      </c>
      <c r="U203" s="7">
        <v>6500</v>
      </c>
      <c r="V203" s="7">
        <v>2186</v>
      </c>
      <c r="W203" s="13">
        <f>VLOOKUP(A203,repayments_data!A:J,5,0)</f>
        <v>199873.73</v>
      </c>
      <c r="X203" s="13" t="str">
        <f>VLOOKUP(A203,repayments_data!A:J,9,0)</f>
        <v>Live</v>
      </c>
      <c r="Y203" s="13">
        <f>VLOOKUP(A203,repayments_data!A:J,10,0)</f>
        <v>0</v>
      </c>
      <c r="Z203" s="13" t="str">
        <f t="shared" si="3"/>
        <v>Good</v>
      </c>
    </row>
    <row r="204" spans="1:26" x14ac:dyDescent="0.25">
      <c r="A204" s="12">
        <v>426621</v>
      </c>
      <c r="B204" s="38">
        <v>43053.520798611098</v>
      </c>
      <c r="C204" s="13">
        <v>2644</v>
      </c>
      <c r="D204" s="39">
        <v>43053.524479166699</v>
      </c>
      <c r="E204" s="62" t="s">
        <v>1055</v>
      </c>
      <c r="F204" s="13" t="s">
        <v>19</v>
      </c>
      <c r="G204" s="40">
        <v>30201</v>
      </c>
      <c r="H204" s="63">
        <v>36.260273972602739</v>
      </c>
      <c r="I204" s="43" t="s">
        <v>30</v>
      </c>
      <c r="J204" s="13">
        <v>400601</v>
      </c>
      <c r="K204" s="12" t="s">
        <v>438</v>
      </c>
      <c r="L204" s="13" t="s">
        <v>21</v>
      </c>
      <c r="M204" s="41">
        <v>23</v>
      </c>
      <c r="N204" s="13" t="s">
        <v>22</v>
      </c>
      <c r="O204" s="13" t="s">
        <v>439</v>
      </c>
      <c r="P204" s="13" t="s">
        <v>29</v>
      </c>
      <c r="Q204" s="12">
        <v>1</v>
      </c>
      <c r="R204" s="12">
        <v>12</v>
      </c>
      <c r="S204" s="13">
        <v>36748</v>
      </c>
      <c r="T204" s="7">
        <v>31547</v>
      </c>
      <c r="U204" s="7">
        <v>18086</v>
      </c>
      <c r="V204" s="7">
        <v>9184</v>
      </c>
      <c r="W204" s="13">
        <f>VLOOKUP(A204,repayments_data!A:J,5,0)</f>
        <v>123290</v>
      </c>
      <c r="X204" s="13" t="str">
        <f>VLOOKUP(A204,repayments_data!A:J,9,0)</f>
        <v>Closed</v>
      </c>
      <c r="Y204" s="13">
        <f>VLOOKUP(A204,repayments_data!A:J,10,0)</f>
        <v>0</v>
      </c>
      <c r="Z204" s="13" t="str">
        <f t="shared" si="3"/>
        <v>Good</v>
      </c>
    </row>
    <row r="205" spans="1:26" x14ac:dyDescent="0.25">
      <c r="A205" s="12">
        <v>424722</v>
      </c>
      <c r="B205" s="38">
        <v>42773.7399421296</v>
      </c>
      <c r="C205" s="13">
        <v>7458</v>
      </c>
      <c r="D205" s="39">
        <v>43022</v>
      </c>
      <c r="E205" s="62" t="s">
        <v>1055</v>
      </c>
      <c r="F205" s="13" t="s">
        <v>19</v>
      </c>
      <c r="G205" s="40">
        <v>27278</v>
      </c>
      <c r="H205" s="63">
        <v>44.268493150684932</v>
      </c>
      <c r="I205" s="13" t="s">
        <v>25</v>
      </c>
      <c r="J205" s="13">
        <v>560006</v>
      </c>
      <c r="K205" s="12" t="s">
        <v>440</v>
      </c>
      <c r="L205" s="13" t="s">
        <v>21</v>
      </c>
      <c r="M205" s="41">
        <v>24</v>
      </c>
      <c r="N205" s="13" t="s">
        <v>22</v>
      </c>
      <c r="O205" s="13" t="s">
        <v>441</v>
      </c>
      <c r="P205" s="13" t="s">
        <v>33</v>
      </c>
      <c r="Q205" s="12">
        <v>4</v>
      </c>
      <c r="R205" s="12">
        <v>8</v>
      </c>
      <c r="S205" s="13">
        <v>33278.333333333299</v>
      </c>
      <c r="T205" s="7">
        <v>2791.19</v>
      </c>
      <c r="U205" s="7">
        <v>1136.1300000000001</v>
      </c>
      <c r="V205" s="7">
        <v>973.12</v>
      </c>
      <c r="W205" s="13">
        <f>VLOOKUP(A205,repayments_data!A:J,5,0)</f>
        <v>97277</v>
      </c>
      <c r="X205" s="13" t="str">
        <f>VLOOKUP(A205,repayments_data!A:J,9,0)</f>
        <v>Live</v>
      </c>
      <c r="Y205" s="13">
        <f>VLOOKUP(A205,repayments_data!A:J,10,0)</f>
        <v>17</v>
      </c>
      <c r="Z205" s="13" t="str">
        <f t="shared" si="3"/>
        <v>Good</v>
      </c>
    </row>
    <row r="206" spans="1:26" x14ac:dyDescent="0.25">
      <c r="A206" s="12">
        <v>423975</v>
      </c>
      <c r="B206" s="38">
        <v>42772.868032407401</v>
      </c>
      <c r="C206" s="13">
        <v>14723</v>
      </c>
      <c r="D206" s="39">
        <v>42861</v>
      </c>
      <c r="E206" s="62" t="s">
        <v>1055</v>
      </c>
      <c r="F206" s="13" t="s">
        <v>19</v>
      </c>
      <c r="G206" s="40">
        <v>31808</v>
      </c>
      <c r="H206" s="63">
        <v>31.857534246575341</v>
      </c>
      <c r="I206" s="13" t="s">
        <v>34</v>
      </c>
      <c r="J206" s="13">
        <v>400093</v>
      </c>
      <c r="K206" s="12" t="s">
        <v>442</v>
      </c>
      <c r="L206" s="13" t="s">
        <v>21</v>
      </c>
      <c r="M206" s="41">
        <v>8</v>
      </c>
      <c r="N206" s="13" t="s">
        <v>22</v>
      </c>
      <c r="O206" s="13" t="s">
        <v>443</v>
      </c>
      <c r="P206" s="13" t="s">
        <v>23</v>
      </c>
      <c r="Q206" s="12">
        <v>1</v>
      </c>
      <c r="R206" s="12">
        <v>1</v>
      </c>
      <c r="S206" s="13">
        <v>65570.666666666701</v>
      </c>
      <c r="T206" s="9">
        <v>13479.07</v>
      </c>
      <c r="U206" s="9">
        <v>4774.1099999999997</v>
      </c>
      <c r="V206" s="9">
        <v>2234.25</v>
      </c>
      <c r="W206" s="13">
        <f>VLOOKUP(A206,repayments_data!A:J,5,0)</f>
        <v>150000</v>
      </c>
      <c r="X206" s="13" t="str">
        <f>VLOOKUP(A206,repayments_data!A:J,9,0)</f>
        <v>Live</v>
      </c>
      <c r="Y206" s="13">
        <f>VLOOKUP(A206,repayments_data!A:J,10,0)</f>
        <v>0</v>
      </c>
      <c r="Z206" s="13" t="str">
        <f t="shared" si="3"/>
        <v>Good</v>
      </c>
    </row>
    <row r="207" spans="1:26" x14ac:dyDescent="0.25">
      <c r="A207" s="12">
        <v>420243</v>
      </c>
      <c r="B207" s="38">
        <v>42768.659907407397</v>
      </c>
      <c r="C207" s="13">
        <v>1016</v>
      </c>
      <c r="D207" s="39">
        <v>42893</v>
      </c>
      <c r="E207" s="62" t="s">
        <v>1055</v>
      </c>
      <c r="F207" s="13" t="s">
        <v>19</v>
      </c>
      <c r="G207" s="40">
        <v>30069</v>
      </c>
      <c r="H207" s="63">
        <v>36.62191780821918</v>
      </c>
      <c r="I207" s="13" t="s">
        <v>30</v>
      </c>
      <c r="J207" s="43">
        <v>421301</v>
      </c>
      <c r="K207" s="44" t="s">
        <v>444</v>
      </c>
      <c r="L207" s="13" t="s">
        <v>41</v>
      </c>
      <c r="M207" s="41">
        <v>120</v>
      </c>
      <c r="N207" s="13" t="s">
        <v>22</v>
      </c>
      <c r="O207" s="13" t="s">
        <v>445</v>
      </c>
      <c r="P207" s="13" t="s">
        <v>33</v>
      </c>
      <c r="Q207" s="12">
        <v>10</v>
      </c>
      <c r="R207" s="12">
        <v>10</v>
      </c>
      <c r="S207" s="13">
        <v>60544</v>
      </c>
      <c r="T207" s="7">
        <v>50.84</v>
      </c>
      <c r="U207" s="7">
        <v>0</v>
      </c>
      <c r="V207" s="7">
        <v>0</v>
      </c>
      <c r="W207" s="13">
        <f>VLOOKUP(A207,repayments_data!A:J,5,0)</f>
        <v>150000</v>
      </c>
      <c r="X207" s="13" t="str">
        <f>VLOOKUP(A207,repayments_data!A:J,9,0)</f>
        <v>Live</v>
      </c>
      <c r="Y207" s="13">
        <f>VLOOKUP(A207,repayments_data!A:J,10,0)</f>
        <v>0</v>
      </c>
      <c r="Z207" s="13" t="str">
        <f t="shared" si="3"/>
        <v>Good</v>
      </c>
    </row>
    <row r="208" spans="1:26" x14ac:dyDescent="0.25">
      <c r="A208" s="12">
        <v>417375</v>
      </c>
      <c r="B208" s="38">
        <v>42767.648761574099</v>
      </c>
      <c r="C208" s="13">
        <v>3019</v>
      </c>
      <c r="D208" s="39">
        <v>42971</v>
      </c>
      <c r="E208" s="62" t="s">
        <v>1055</v>
      </c>
      <c r="F208" s="13" t="s">
        <v>19</v>
      </c>
      <c r="G208" s="40">
        <v>31615</v>
      </c>
      <c r="H208" s="63">
        <v>32.386301369863013</v>
      </c>
      <c r="I208" s="13" t="s">
        <v>20</v>
      </c>
      <c r="J208" s="43">
        <v>600097</v>
      </c>
      <c r="K208" s="44" t="s">
        <v>446</v>
      </c>
      <c r="L208" s="13" t="s">
        <v>21</v>
      </c>
      <c r="M208" s="41">
        <v>120</v>
      </c>
      <c r="N208" s="43" t="s">
        <v>22</v>
      </c>
      <c r="O208" s="43" t="s">
        <v>447</v>
      </c>
      <c r="P208" s="13" t="s">
        <v>29</v>
      </c>
      <c r="Q208" s="12">
        <v>1</v>
      </c>
      <c r="R208" s="12">
        <v>6</v>
      </c>
      <c r="S208" s="13">
        <v>119072.66666666701</v>
      </c>
      <c r="T208" s="9">
        <v>48856.87</v>
      </c>
      <c r="U208" s="9">
        <v>38598.53</v>
      </c>
      <c r="V208" s="9">
        <v>23019.200000000001</v>
      </c>
      <c r="W208" s="13">
        <f>VLOOKUP(A208,repayments_data!A:J,5,0)</f>
        <v>150000</v>
      </c>
      <c r="X208" s="13" t="str">
        <f>VLOOKUP(A208,repayments_data!A:J,9,0)</f>
        <v>Closed</v>
      </c>
      <c r="Y208" s="13">
        <f>VLOOKUP(A208,repayments_data!A:J,10,0)</f>
        <v>0</v>
      </c>
      <c r="Z208" s="13" t="str">
        <f t="shared" si="3"/>
        <v>Good</v>
      </c>
    </row>
    <row r="209" spans="1:26" x14ac:dyDescent="0.25">
      <c r="A209" s="12">
        <v>415134</v>
      </c>
      <c r="B209" s="38">
        <v>43138.943865740701</v>
      </c>
      <c r="C209" s="13">
        <v>9980</v>
      </c>
      <c r="D209" s="39">
        <v>43147.565914351901</v>
      </c>
      <c r="E209" s="62" t="s">
        <v>1054</v>
      </c>
      <c r="F209" s="13" t="s">
        <v>19</v>
      </c>
      <c r="G209" s="40">
        <v>29760</v>
      </c>
      <c r="H209" s="63">
        <v>37.468493150684928</v>
      </c>
      <c r="I209" s="13" t="s">
        <v>49</v>
      </c>
      <c r="J209" s="13">
        <v>500072</v>
      </c>
      <c r="K209" s="12" t="s">
        <v>448</v>
      </c>
      <c r="L209" s="13" t="s">
        <v>21</v>
      </c>
      <c r="M209" s="41">
        <v>36</v>
      </c>
      <c r="N209" s="13" t="s">
        <v>22</v>
      </c>
      <c r="O209" s="13" t="s">
        <v>449</v>
      </c>
      <c r="P209" s="13" t="s">
        <v>33</v>
      </c>
      <c r="Q209" s="12">
        <v>3</v>
      </c>
      <c r="R209" s="12">
        <v>10</v>
      </c>
      <c r="S209" s="13">
        <v>67591</v>
      </c>
      <c r="T209" s="7">
        <v>46137</v>
      </c>
      <c r="U209" s="7">
        <v>38238</v>
      </c>
      <c r="V209" s="7">
        <v>34080</v>
      </c>
      <c r="W209" s="13">
        <f>VLOOKUP(A209,repayments_data!A:J,5,0)</f>
        <v>400000</v>
      </c>
      <c r="X209" s="13" t="str">
        <f>VLOOKUP(A209,repayments_data!A:J,9,0)</f>
        <v>Live</v>
      </c>
      <c r="Y209" s="13">
        <f>VLOOKUP(A209,repayments_data!A:J,10,0)</f>
        <v>0</v>
      </c>
      <c r="Z209" s="13" t="str">
        <f t="shared" si="3"/>
        <v>Good</v>
      </c>
    </row>
    <row r="210" spans="1:26" x14ac:dyDescent="0.25">
      <c r="A210" s="12">
        <v>401683</v>
      </c>
      <c r="B210" s="38">
        <v>43052.602199074099</v>
      </c>
      <c r="C210" s="13">
        <v>2930</v>
      </c>
      <c r="D210" s="39">
        <v>43055.6411226852</v>
      </c>
      <c r="E210" s="62" t="s">
        <v>1055</v>
      </c>
      <c r="F210" s="13" t="s">
        <v>19</v>
      </c>
      <c r="G210" s="40">
        <v>33040</v>
      </c>
      <c r="H210" s="63">
        <v>28.482191780821918</v>
      </c>
      <c r="I210" s="13" t="s">
        <v>25</v>
      </c>
      <c r="J210" s="13">
        <v>560043</v>
      </c>
      <c r="K210" s="12" t="s">
        <v>450</v>
      </c>
      <c r="L210" s="13" t="s">
        <v>21</v>
      </c>
      <c r="M210" s="41">
        <v>24</v>
      </c>
      <c r="N210" s="13" t="s">
        <v>22</v>
      </c>
      <c r="O210" s="13" t="s">
        <v>451</v>
      </c>
      <c r="P210" s="13" t="s">
        <v>29</v>
      </c>
      <c r="Q210" s="12">
        <v>1</v>
      </c>
      <c r="R210" s="12">
        <v>6</v>
      </c>
      <c r="S210" s="13">
        <v>47488</v>
      </c>
      <c r="T210" s="7">
        <v>12357</v>
      </c>
      <c r="U210" s="7">
        <v>13511</v>
      </c>
      <c r="V210" s="7">
        <v>8566</v>
      </c>
      <c r="W210" s="13">
        <f>VLOOKUP(A210,repayments_data!A:J,5,0)</f>
        <v>98840.49</v>
      </c>
      <c r="X210" s="13" t="str">
        <f>VLOOKUP(A210,repayments_data!A:J,9,0)</f>
        <v>Live</v>
      </c>
      <c r="Y210" s="13">
        <f>VLOOKUP(A210,repayments_data!A:J,10,0)</f>
        <v>0</v>
      </c>
      <c r="Z210" s="13" t="str">
        <f t="shared" si="3"/>
        <v>Good</v>
      </c>
    </row>
    <row r="211" spans="1:26" x14ac:dyDescent="0.25">
      <c r="A211" s="12">
        <v>398557</v>
      </c>
      <c r="B211" s="38">
        <v>42748.455740740697</v>
      </c>
      <c r="C211" s="13">
        <v>4133</v>
      </c>
      <c r="D211" s="39">
        <v>42971</v>
      </c>
      <c r="E211" s="62" t="s">
        <v>1055</v>
      </c>
      <c r="F211" s="13" t="s">
        <v>19</v>
      </c>
      <c r="G211" s="40">
        <v>31753</v>
      </c>
      <c r="H211" s="63">
        <v>32.008219178082193</v>
      </c>
      <c r="I211" s="13" t="s">
        <v>24</v>
      </c>
      <c r="J211" s="13">
        <v>590011</v>
      </c>
      <c r="K211" s="12" t="s">
        <v>452</v>
      </c>
      <c r="L211" s="13" t="s">
        <v>21</v>
      </c>
      <c r="M211" s="41">
        <v>36</v>
      </c>
      <c r="N211" s="13" t="s">
        <v>22</v>
      </c>
      <c r="O211" s="13" t="s">
        <v>453</v>
      </c>
      <c r="P211" s="13" t="s">
        <v>29</v>
      </c>
      <c r="Q211" s="12">
        <v>2</v>
      </c>
      <c r="R211" s="12">
        <v>10</v>
      </c>
      <c r="S211" s="13">
        <v>33469</v>
      </c>
      <c r="T211" s="9">
        <v>47194.48</v>
      </c>
      <c r="U211" s="9">
        <v>45096.46</v>
      </c>
      <c r="V211" s="9">
        <v>34049.15</v>
      </c>
      <c r="W211" s="13">
        <f>VLOOKUP(A211,repayments_data!A:J,5,0)</f>
        <v>250000</v>
      </c>
      <c r="X211" s="13" t="str">
        <f>VLOOKUP(A211,repayments_data!A:J,9,0)</f>
        <v>Live</v>
      </c>
      <c r="Y211" s="13">
        <f>VLOOKUP(A211,repayments_data!A:J,10,0)</f>
        <v>55</v>
      </c>
      <c r="Z211" s="13" t="str">
        <f t="shared" si="3"/>
        <v>Bad</v>
      </c>
    </row>
    <row r="212" spans="1:26" x14ac:dyDescent="0.25">
      <c r="A212" s="12">
        <v>394347</v>
      </c>
      <c r="B212" s="38">
        <v>43024.573287036997</v>
      </c>
      <c r="C212" s="13">
        <v>231</v>
      </c>
      <c r="D212" s="39">
        <v>43024.753240740698</v>
      </c>
      <c r="E212" s="62" t="s">
        <v>1055</v>
      </c>
      <c r="F212" s="13" t="s">
        <v>19</v>
      </c>
      <c r="G212" s="40">
        <v>30412</v>
      </c>
      <c r="H212" s="63">
        <v>35.682191780821917</v>
      </c>
      <c r="I212" s="13" t="s">
        <v>78</v>
      </c>
      <c r="J212" s="13">
        <v>122003</v>
      </c>
      <c r="K212" s="12" t="s">
        <v>454</v>
      </c>
      <c r="L212" s="13" t="s">
        <v>21</v>
      </c>
      <c r="M212" s="41">
        <v>24</v>
      </c>
      <c r="N212" s="13" t="s">
        <v>22</v>
      </c>
      <c r="O212" s="13" t="s">
        <v>455</v>
      </c>
      <c r="P212" s="13" t="s">
        <v>23</v>
      </c>
      <c r="Q212" s="12">
        <v>0</v>
      </c>
      <c r="R212" s="12">
        <v>13</v>
      </c>
      <c r="S212" s="13">
        <v>106676</v>
      </c>
      <c r="T212" s="7">
        <v>213653</v>
      </c>
      <c r="U212" s="7">
        <v>159500</v>
      </c>
      <c r="V212" s="7">
        <v>141416</v>
      </c>
      <c r="W212" s="13">
        <f>VLOOKUP(A212,repayments_data!A:J,5,0)</f>
        <v>172789</v>
      </c>
      <c r="X212" s="13" t="str">
        <f>VLOOKUP(A212,repayments_data!A:J,9,0)</f>
        <v>Live</v>
      </c>
      <c r="Y212" s="13">
        <f>VLOOKUP(A212,repayments_data!A:J,10,0)</f>
        <v>0</v>
      </c>
      <c r="Z212" s="13" t="str">
        <f t="shared" si="3"/>
        <v>Good</v>
      </c>
    </row>
    <row r="213" spans="1:26" x14ac:dyDescent="0.25">
      <c r="A213" s="12">
        <v>394072</v>
      </c>
      <c r="B213" s="38">
        <v>42744.652071759301</v>
      </c>
      <c r="C213" s="13">
        <v>14468</v>
      </c>
      <c r="D213" s="39">
        <v>42801</v>
      </c>
      <c r="E213" s="62" t="s">
        <v>1055</v>
      </c>
      <c r="F213" s="13" t="s">
        <v>19</v>
      </c>
      <c r="G213" s="40">
        <v>29132</v>
      </c>
      <c r="H213" s="63">
        <v>39.18904109589041</v>
      </c>
      <c r="I213" s="13" t="s">
        <v>25</v>
      </c>
      <c r="J213" s="13">
        <v>560043</v>
      </c>
      <c r="K213" s="12" t="s">
        <v>456</v>
      </c>
      <c r="L213" s="13" t="s">
        <v>27</v>
      </c>
      <c r="M213" s="41">
        <v>108</v>
      </c>
      <c r="N213" s="13" t="s">
        <v>22</v>
      </c>
      <c r="O213" s="13" t="s">
        <v>457</v>
      </c>
      <c r="P213" s="13" t="s">
        <v>33</v>
      </c>
      <c r="Q213" s="12">
        <v>2</v>
      </c>
      <c r="R213" s="12">
        <v>10</v>
      </c>
      <c r="S213" s="13">
        <v>59850</v>
      </c>
      <c r="T213" s="9">
        <v>11150.05</v>
      </c>
      <c r="U213" s="9">
        <v>20665.169999999998</v>
      </c>
      <c r="V213" s="9">
        <v>1706313</v>
      </c>
      <c r="W213" s="13">
        <f>VLOOKUP(A213,repayments_data!A:J,5,0)</f>
        <v>200000</v>
      </c>
      <c r="X213" s="13" t="str">
        <f>VLOOKUP(A213,repayments_data!A:J,9,0)</f>
        <v>Live</v>
      </c>
      <c r="Y213" s="13">
        <f>VLOOKUP(A213,repayments_data!A:J,10,0)</f>
        <v>0</v>
      </c>
      <c r="Z213" s="13" t="str">
        <f t="shared" si="3"/>
        <v>Good</v>
      </c>
    </row>
    <row r="214" spans="1:26" x14ac:dyDescent="0.25">
      <c r="A214" s="12">
        <v>391147</v>
      </c>
      <c r="B214" s="38">
        <v>43064.343912037002</v>
      </c>
      <c r="C214" s="13">
        <v>3487</v>
      </c>
      <c r="D214" s="39">
        <v>43064.394976851901</v>
      </c>
      <c r="E214" s="62" t="s">
        <v>1055</v>
      </c>
      <c r="F214" s="13" t="s">
        <v>19</v>
      </c>
      <c r="G214" s="40">
        <v>29069</v>
      </c>
      <c r="H214" s="63">
        <v>39.361643835616441</v>
      </c>
      <c r="I214" s="13" t="s">
        <v>25</v>
      </c>
      <c r="J214" s="13">
        <v>560043</v>
      </c>
      <c r="K214" s="12" t="s">
        <v>458</v>
      </c>
      <c r="L214" s="13" t="s">
        <v>21</v>
      </c>
      <c r="M214" s="41">
        <v>24</v>
      </c>
      <c r="N214" s="13" t="s">
        <v>22</v>
      </c>
      <c r="O214" s="13" t="s">
        <v>459</v>
      </c>
      <c r="P214" s="13" t="s">
        <v>29</v>
      </c>
      <c r="Q214" s="12">
        <v>4</v>
      </c>
      <c r="R214" s="12">
        <v>17</v>
      </c>
      <c r="S214" s="13">
        <v>44972</v>
      </c>
      <c r="T214" s="7">
        <v>64548</v>
      </c>
      <c r="U214" s="7">
        <v>61927</v>
      </c>
      <c r="V214" s="7">
        <v>36579</v>
      </c>
      <c r="W214" s="13">
        <f>VLOOKUP(A214,repayments_data!A:J,5,0)</f>
        <v>84625</v>
      </c>
      <c r="X214" s="13" t="str">
        <f>VLOOKUP(A214,repayments_data!A:J,9,0)</f>
        <v>Live</v>
      </c>
      <c r="Y214" s="13">
        <f>VLOOKUP(A214,repayments_data!A:J,10,0)</f>
        <v>0</v>
      </c>
      <c r="Z214" s="13" t="str">
        <f t="shared" si="3"/>
        <v>Good</v>
      </c>
    </row>
    <row r="215" spans="1:26" x14ac:dyDescent="0.25">
      <c r="A215" s="12">
        <v>390116</v>
      </c>
      <c r="B215" s="38">
        <v>42751.784074074101</v>
      </c>
      <c r="C215" s="13">
        <v>329</v>
      </c>
      <c r="D215" s="39">
        <v>43115.429849537039</v>
      </c>
      <c r="E215" s="62" t="s">
        <v>1054</v>
      </c>
      <c r="F215" s="13" t="s">
        <v>19</v>
      </c>
      <c r="G215" s="40">
        <v>27627</v>
      </c>
      <c r="H215" s="63">
        <v>43.31232876712329</v>
      </c>
      <c r="I215" s="13" t="s">
        <v>49</v>
      </c>
      <c r="J215" s="13">
        <v>500047</v>
      </c>
      <c r="K215" s="12" t="s">
        <v>460</v>
      </c>
      <c r="L215" s="13" t="s">
        <v>27</v>
      </c>
      <c r="M215" s="41">
        <v>372</v>
      </c>
      <c r="N215" s="13" t="s">
        <v>22</v>
      </c>
      <c r="O215" s="13" t="s">
        <v>461</v>
      </c>
      <c r="P215" s="13" t="s">
        <v>29</v>
      </c>
      <c r="Q215" s="12">
        <v>11</v>
      </c>
      <c r="R215" s="12">
        <v>20</v>
      </c>
      <c r="S215" s="13">
        <v>76987</v>
      </c>
      <c r="T215" s="7">
        <v>94853</v>
      </c>
      <c r="U215" s="7">
        <v>77158</v>
      </c>
      <c r="V215" s="7">
        <v>65266</v>
      </c>
      <c r="W215" s="13">
        <f>VLOOKUP(A215,repayments_data!A:J,5,0)</f>
        <v>259857.2</v>
      </c>
      <c r="X215" s="13" t="str">
        <f>VLOOKUP(A215,repayments_data!A:J,9,0)</f>
        <v>Live</v>
      </c>
      <c r="Y215" s="13">
        <f>VLOOKUP(A215,repayments_data!A:J,10,0)</f>
        <v>0</v>
      </c>
      <c r="Z215" s="13" t="str">
        <f t="shared" si="3"/>
        <v>Good</v>
      </c>
    </row>
    <row r="216" spans="1:26" x14ac:dyDescent="0.25">
      <c r="A216" s="12">
        <v>387321</v>
      </c>
      <c r="B216" s="38">
        <v>43031.6471296296</v>
      </c>
      <c r="C216" s="13">
        <v>998</v>
      </c>
      <c r="D216" s="39">
        <v>43034.656631944403</v>
      </c>
      <c r="E216" s="62" t="s">
        <v>1055</v>
      </c>
      <c r="F216" s="13" t="s">
        <v>19</v>
      </c>
      <c r="G216" s="40">
        <v>26809</v>
      </c>
      <c r="H216" s="63">
        <v>45.553424657534244</v>
      </c>
      <c r="I216" s="13" t="s">
        <v>49</v>
      </c>
      <c r="J216" s="13">
        <v>500002</v>
      </c>
      <c r="K216" s="12" t="s">
        <v>462</v>
      </c>
      <c r="L216" s="13" t="s">
        <v>21</v>
      </c>
      <c r="M216" s="41">
        <v>60</v>
      </c>
      <c r="N216" s="13" t="s">
        <v>22</v>
      </c>
      <c r="O216" s="13" t="s">
        <v>463</v>
      </c>
      <c r="P216" s="13" t="s">
        <v>23</v>
      </c>
      <c r="Q216" s="12">
        <v>15</v>
      </c>
      <c r="R216" s="12">
        <v>23</v>
      </c>
      <c r="S216" s="13">
        <v>64971</v>
      </c>
      <c r="T216" s="7">
        <v>32311</v>
      </c>
      <c r="U216" s="7">
        <v>18907</v>
      </c>
      <c r="V216" s="7">
        <v>7314</v>
      </c>
      <c r="W216" s="13">
        <f>VLOOKUP(A216,repayments_data!A:J,5,0)</f>
        <v>53478</v>
      </c>
      <c r="X216" s="13" t="str">
        <f>VLOOKUP(A216,repayments_data!A:J,9,0)</f>
        <v>Live</v>
      </c>
      <c r="Y216" s="13">
        <f>VLOOKUP(A216,repayments_data!A:J,10,0)</f>
        <v>0</v>
      </c>
      <c r="Z216" s="13" t="str">
        <f t="shared" si="3"/>
        <v>Good</v>
      </c>
    </row>
    <row r="217" spans="1:26" x14ac:dyDescent="0.25">
      <c r="A217" s="12">
        <v>383134</v>
      </c>
      <c r="B217" s="38">
        <v>42864.507638888899</v>
      </c>
      <c r="C217" s="13">
        <v>6801</v>
      </c>
      <c r="D217" s="39">
        <v>42972</v>
      </c>
      <c r="E217" s="62" t="s">
        <v>1055</v>
      </c>
      <c r="F217" s="13" t="s">
        <v>19</v>
      </c>
      <c r="G217" s="40">
        <v>29227</v>
      </c>
      <c r="H217" s="63">
        <v>38.92876712328767</v>
      </c>
      <c r="I217" s="13" t="s">
        <v>34</v>
      </c>
      <c r="J217" s="13">
        <v>400016</v>
      </c>
      <c r="K217" s="12" t="s">
        <v>464</v>
      </c>
      <c r="L217" s="13" t="s">
        <v>21</v>
      </c>
      <c r="M217" s="41">
        <v>1</v>
      </c>
      <c r="N217" s="13" t="s">
        <v>22</v>
      </c>
      <c r="O217" s="13" t="s">
        <v>465</v>
      </c>
      <c r="P217" s="13" t="s">
        <v>33</v>
      </c>
      <c r="Q217" s="12">
        <v>7</v>
      </c>
      <c r="R217" s="12">
        <v>15</v>
      </c>
      <c r="S217" s="13">
        <v>36540.333333333299</v>
      </c>
      <c r="T217" s="9">
        <v>23730</v>
      </c>
      <c r="U217" s="9">
        <v>8736.4</v>
      </c>
      <c r="V217" s="9">
        <v>4361.7</v>
      </c>
      <c r="W217" s="13">
        <f>VLOOKUP(A217,repayments_data!A:J,5,0)</f>
        <v>49850</v>
      </c>
      <c r="X217" s="13" t="str">
        <f>VLOOKUP(A217,repayments_data!A:J,9,0)</f>
        <v>Live</v>
      </c>
      <c r="Y217" s="13">
        <f>VLOOKUP(A217,repayments_data!A:J,10,0)</f>
        <v>0</v>
      </c>
      <c r="Z217" s="13" t="str">
        <f t="shared" si="3"/>
        <v>Good</v>
      </c>
    </row>
    <row r="218" spans="1:26" x14ac:dyDescent="0.25">
      <c r="A218" s="12">
        <v>378641</v>
      </c>
      <c r="B218" s="38">
        <v>43118.6157060185</v>
      </c>
      <c r="C218" s="13">
        <v>7118</v>
      </c>
      <c r="D218" s="39">
        <v>43118.621805555602</v>
      </c>
      <c r="E218" s="62" t="s">
        <v>1054</v>
      </c>
      <c r="F218" s="13" t="s">
        <v>19</v>
      </c>
      <c r="G218" s="40">
        <v>30167</v>
      </c>
      <c r="H218" s="63">
        <v>36.353424657534248</v>
      </c>
      <c r="I218" s="13" t="s">
        <v>25</v>
      </c>
      <c r="J218" s="13">
        <v>560077</v>
      </c>
      <c r="K218" s="12" t="s">
        <v>466</v>
      </c>
      <c r="L218" s="13" t="s">
        <v>27</v>
      </c>
      <c r="M218" s="41">
        <v>60</v>
      </c>
      <c r="N218" s="13" t="s">
        <v>22</v>
      </c>
      <c r="O218" s="13" t="s">
        <v>467</v>
      </c>
      <c r="P218" s="13" t="s">
        <v>29</v>
      </c>
      <c r="Q218" s="12">
        <v>1</v>
      </c>
      <c r="R218" s="12">
        <v>8</v>
      </c>
      <c r="S218" s="13">
        <v>76593</v>
      </c>
      <c r="T218" s="7">
        <v>18771</v>
      </c>
      <c r="U218" s="7">
        <v>13831</v>
      </c>
      <c r="V218" s="7">
        <v>12701</v>
      </c>
      <c r="W218" s="13">
        <f>VLOOKUP(A218,repayments_data!A:J,5,0)</f>
        <v>131340.89000000001</v>
      </c>
      <c r="X218" s="13" t="str">
        <f>VLOOKUP(A218,repayments_data!A:J,9,0)</f>
        <v>Live</v>
      </c>
      <c r="Y218" s="13">
        <f>VLOOKUP(A218,repayments_data!A:J,10,0)</f>
        <v>0</v>
      </c>
      <c r="Z218" s="13" t="str">
        <f t="shared" si="3"/>
        <v>Good</v>
      </c>
    </row>
    <row r="219" spans="1:26" x14ac:dyDescent="0.25">
      <c r="A219" s="12">
        <v>378403</v>
      </c>
      <c r="B219" s="38">
        <v>43087.698391203703</v>
      </c>
      <c r="C219" s="13">
        <v>4665</v>
      </c>
      <c r="D219" s="39">
        <v>43087.7024537037</v>
      </c>
      <c r="E219" s="62" t="s">
        <v>1055</v>
      </c>
      <c r="F219" s="13" t="s">
        <v>19</v>
      </c>
      <c r="G219" s="40">
        <v>29880</v>
      </c>
      <c r="H219" s="63">
        <v>37.139726027397259</v>
      </c>
      <c r="I219" s="13" t="s">
        <v>25</v>
      </c>
      <c r="J219" s="13">
        <v>540064</v>
      </c>
      <c r="K219" s="12" t="s">
        <v>468</v>
      </c>
      <c r="L219" s="13" t="s">
        <v>21</v>
      </c>
      <c r="M219" s="41">
        <v>3</v>
      </c>
      <c r="N219" s="13" t="s">
        <v>22</v>
      </c>
      <c r="O219" s="13" t="s">
        <v>469</v>
      </c>
      <c r="P219" s="13" t="s">
        <v>29</v>
      </c>
      <c r="Q219" s="12">
        <v>3</v>
      </c>
      <c r="R219" s="12">
        <v>15</v>
      </c>
      <c r="S219" s="13">
        <v>158728</v>
      </c>
      <c r="T219" s="7">
        <v>108091</v>
      </c>
      <c r="U219" s="7">
        <v>62783</v>
      </c>
      <c r="V219" s="7">
        <v>24513</v>
      </c>
      <c r="W219" s="13">
        <f>VLOOKUP(A219,repayments_data!A:J,5,0)</f>
        <v>286456.68</v>
      </c>
      <c r="X219" s="13" t="str">
        <f>VLOOKUP(A219,repayments_data!A:J,9,0)</f>
        <v>Live</v>
      </c>
      <c r="Y219" s="13">
        <f>VLOOKUP(A219,repayments_data!A:J,10,0)</f>
        <v>0</v>
      </c>
      <c r="Z219" s="13" t="str">
        <f t="shared" si="3"/>
        <v>Good</v>
      </c>
    </row>
    <row r="220" spans="1:26" x14ac:dyDescent="0.25">
      <c r="A220" s="12">
        <v>377617</v>
      </c>
      <c r="B220" s="38">
        <v>43097.550682870402</v>
      </c>
      <c r="C220" s="13">
        <v>5245</v>
      </c>
      <c r="D220" s="39">
        <v>43097.557037036997</v>
      </c>
      <c r="E220" s="62" t="s">
        <v>1055</v>
      </c>
      <c r="F220" s="13" t="s">
        <v>19</v>
      </c>
      <c r="G220" s="40">
        <v>31332</v>
      </c>
      <c r="H220" s="63">
        <v>33.161643835616438</v>
      </c>
      <c r="I220" s="13" t="s">
        <v>20</v>
      </c>
      <c r="J220" s="13">
        <v>600100</v>
      </c>
      <c r="K220" s="12" t="s">
        <v>470</v>
      </c>
      <c r="L220" s="13" t="s">
        <v>21</v>
      </c>
      <c r="M220" s="41">
        <v>1</v>
      </c>
      <c r="N220" s="13" t="s">
        <v>22</v>
      </c>
      <c r="O220" s="13" t="s">
        <v>376</v>
      </c>
      <c r="P220" s="13" t="s">
        <v>29</v>
      </c>
      <c r="Q220" s="12">
        <v>1</v>
      </c>
      <c r="R220" s="12">
        <v>8</v>
      </c>
      <c r="S220" s="13">
        <v>43727</v>
      </c>
      <c r="T220" s="7">
        <v>21977</v>
      </c>
      <c r="U220" s="7">
        <v>14911</v>
      </c>
      <c r="V220" s="7">
        <v>12519</v>
      </c>
      <c r="W220" s="13">
        <f>VLOOKUP(A220,repayments_data!A:J,5,0)</f>
        <v>75149.87</v>
      </c>
      <c r="X220" s="13" t="str">
        <f>VLOOKUP(A220,repayments_data!A:J,9,0)</f>
        <v>Live</v>
      </c>
      <c r="Y220" s="13">
        <f>VLOOKUP(A220,repayments_data!A:J,10,0)</f>
        <v>0</v>
      </c>
      <c r="Z220" s="13" t="str">
        <f t="shared" si="3"/>
        <v>Good</v>
      </c>
    </row>
    <row r="221" spans="1:26" x14ac:dyDescent="0.25">
      <c r="A221" s="12">
        <v>376975</v>
      </c>
      <c r="B221" s="38">
        <v>42725.642037037003</v>
      </c>
      <c r="C221" s="13">
        <v>6066</v>
      </c>
      <c r="D221" s="39">
        <v>43039</v>
      </c>
      <c r="E221" s="62" t="s">
        <v>1055</v>
      </c>
      <c r="F221" s="13" t="s">
        <v>19</v>
      </c>
      <c r="G221" s="40">
        <v>27485</v>
      </c>
      <c r="H221" s="63">
        <v>43.701369863013696</v>
      </c>
      <c r="I221" s="13" t="s">
        <v>25</v>
      </c>
      <c r="J221" s="43">
        <v>560024</v>
      </c>
      <c r="K221" s="44" t="s">
        <v>471</v>
      </c>
      <c r="L221" s="13" t="s">
        <v>21</v>
      </c>
      <c r="M221" s="41">
        <v>1</v>
      </c>
      <c r="N221" s="13" t="s">
        <v>22</v>
      </c>
      <c r="O221" s="13" t="s">
        <v>472</v>
      </c>
      <c r="P221" s="13" t="s">
        <v>29</v>
      </c>
      <c r="Q221" s="12">
        <v>11</v>
      </c>
      <c r="R221" s="48">
        <v>21</v>
      </c>
      <c r="S221" s="13">
        <v>137442</v>
      </c>
      <c r="T221" s="9">
        <v>28548.5</v>
      </c>
      <c r="U221" s="9">
        <v>6521.93</v>
      </c>
      <c r="V221" s="9">
        <v>8941.26</v>
      </c>
      <c r="W221" s="13">
        <f>VLOOKUP(A221,repayments_data!A:J,5,0)</f>
        <v>256490</v>
      </c>
      <c r="X221" s="13" t="str">
        <f>VLOOKUP(A221,repayments_data!A:J,9,0)</f>
        <v>Live</v>
      </c>
      <c r="Y221" s="13">
        <f>VLOOKUP(A221,repayments_data!A:J,10,0)</f>
        <v>0</v>
      </c>
      <c r="Z221" s="13" t="str">
        <f t="shared" si="3"/>
        <v>Good</v>
      </c>
    </row>
    <row r="222" spans="1:26" x14ac:dyDescent="0.25">
      <c r="A222" s="12">
        <v>376067</v>
      </c>
      <c r="B222" s="38">
        <v>43013.577870370398</v>
      </c>
      <c r="C222" s="13">
        <v>4171</v>
      </c>
      <c r="D222" s="39">
        <v>43032</v>
      </c>
      <c r="E222" s="62" t="s">
        <v>1055</v>
      </c>
      <c r="F222" s="13" t="s">
        <v>19</v>
      </c>
      <c r="G222" s="40">
        <v>30181</v>
      </c>
      <c r="H222" s="63">
        <v>36.315068493150683</v>
      </c>
      <c r="I222" s="46" t="s">
        <v>34</v>
      </c>
      <c r="J222" s="46">
        <v>400093</v>
      </c>
      <c r="K222" s="47" t="s">
        <v>473</v>
      </c>
      <c r="L222" s="13" t="s">
        <v>27</v>
      </c>
      <c r="M222" s="41">
        <v>336</v>
      </c>
      <c r="N222" s="46" t="s">
        <v>22</v>
      </c>
      <c r="O222" s="46" t="s">
        <v>242</v>
      </c>
      <c r="P222" s="13" t="s">
        <v>29</v>
      </c>
      <c r="Q222" s="12">
        <v>7</v>
      </c>
      <c r="R222" s="12">
        <v>10</v>
      </c>
      <c r="S222" s="13">
        <v>52702</v>
      </c>
      <c r="T222" s="7">
        <v>8020.12</v>
      </c>
      <c r="U222" s="7">
        <v>10013.69</v>
      </c>
      <c r="V222" s="7">
        <v>335.03</v>
      </c>
      <c r="W222" s="13">
        <f>VLOOKUP(A222,repayments_data!A:J,5,0)</f>
        <v>127207</v>
      </c>
      <c r="X222" s="13" t="str">
        <f>VLOOKUP(A222,repayments_data!A:J,9,0)</f>
        <v>Closed</v>
      </c>
      <c r="Y222" s="13">
        <f>VLOOKUP(A222,repayments_data!A:J,10,0)</f>
        <v>0</v>
      </c>
      <c r="Z222" s="13" t="str">
        <f t="shared" si="3"/>
        <v>Good</v>
      </c>
    </row>
    <row r="223" spans="1:26" x14ac:dyDescent="0.25">
      <c r="A223" s="12">
        <v>371700</v>
      </c>
      <c r="B223" s="38">
        <v>43089.499745370398</v>
      </c>
      <c r="C223" s="13">
        <v>4763</v>
      </c>
      <c r="D223" s="39">
        <v>43089.5018865741</v>
      </c>
      <c r="E223" s="62" t="s">
        <v>1055</v>
      </c>
      <c r="F223" s="13" t="s">
        <v>19</v>
      </c>
      <c r="G223" s="40">
        <v>30835</v>
      </c>
      <c r="H223" s="63">
        <v>34.523287671232879</v>
      </c>
      <c r="I223" s="46" t="s">
        <v>24</v>
      </c>
      <c r="J223" s="43">
        <v>411043</v>
      </c>
      <c r="K223" s="44" t="s">
        <v>474</v>
      </c>
      <c r="L223" s="13" t="s">
        <v>21</v>
      </c>
      <c r="M223" s="41">
        <v>36</v>
      </c>
      <c r="N223" s="43" t="s">
        <v>22</v>
      </c>
      <c r="O223" s="43" t="s">
        <v>475</v>
      </c>
      <c r="P223" s="13" t="s">
        <v>29</v>
      </c>
      <c r="Q223" s="12">
        <v>9</v>
      </c>
      <c r="R223" s="12">
        <v>15</v>
      </c>
      <c r="S223" s="13">
        <v>36278</v>
      </c>
      <c r="T223" s="7">
        <v>11953</v>
      </c>
      <c r="U223" s="7">
        <v>11953</v>
      </c>
      <c r="V223" s="7">
        <v>18972</v>
      </c>
      <c r="W223" s="13">
        <f>VLOOKUP(A223,repayments_data!A:J,5,0)</f>
        <v>116226.61</v>
      </c>
      <c r="X223" s="13" t="str">
        <f>VLOOKUP(A223,repayments_data!A:J,9,0)</f>
        <v>Live</v>
      </c>
      <c r="Y223" s="13">
        <f>VLOOKUP(A223,repayments_data!A:J,10,0)</f>
        <v>0</v>
      </c>
      <c r="Z223" s="13" t="str">
        <f t="shared" si="3"/>
        <v>Good</v>
      </c>
    </row>
    <row r="224" spans="1:26" x14ac:dyDescent="0.25">
      <c r="A224" s="12">
        <v>369350</v>
      </c>
      <c r="B224" s="38">
        <v>43014.711851851898</v>
      </c>
      <c r="C224" s="13">
        <v>54</v>
      </c>
      <c r="D224" s="39">
        <v>43020</v>
      </c>
      <c r="E224" s="62" t="s">
        <v>1055</v>
      </c>
      <c r="F224" s="13" t="s">
        <v>19</v>
      </c>
      <c r="G224" s="40">
        <v>33607</v>
      </c>
      <c r="H224" s="63">
        <v>26.92876712328767</v>
      </c>
      <c r="I224" s="43" t="s">
        <v>71</v>
      </c>
      <c r="J224" s="13">
        <v>110018</v>
      </c>
      <c r="K224" s="12" t="s">
        <v>476</v>
      </c>
      <c r="L224" s="13" t="s">
        <v>27</v>
      </c>
      <c r="M224" s="41">
        <v>156</v>
      </c>
      <c r="N224" s="13" t="s">
        <v>22</v>
      </c>
      <c r="O224" s="13" t="s">
        <v>477</v>
      </c>
      <c r="P224" s="13" t="s">
        <v>23</v>
      </c>
      <c r="Q224" s="12">
        <v>3</v>
      </c>
      <c r="R224" s="12">
        <v>5</v>
      </c>
      <c r="S224" s="13">
        <v>39832</v>
      </c>
      <c r="T224" s="7">
        <v>43535.16</v>
      </c>
      <c r="U224" s="7">
        <v>43265.42</v>
      </c>
      <c r="V224" s="7">
        <v>29643.25</v>
      </c>
      <c r="W224" s="13">
        <f>VLOOKUP(A224,repayments_data!A:J,5,0)</f>
        <v>100000</v>
      </c>
      <c r="X224" s="13" t="str">
        <f>VLOOKUP(A224,repayments_data!A:J,9,0)</f>
        <v>Live</v>
      </c>
      <c r="Y224" s="13">
        <f>VLOOKUP(A224,repayments_data!A:J,10,0)</f>
        <v>0</v>
      </c>
      <c r="Z224" s="13" t="str">
        <f t="shared" si="3"/>
        <v>Good</v>
      </c>
    </row>
    <row r="225" spans="1:26" x14ac:dyDescent="0.25">
      <c r="A225" s="12">
        <v>368902</v>
      </c>
      <c r="B225" s="38">
        <v>42921.529386574097</v>
      </c>
      <c r="C225" s="13">
        <v>11711</v>
      </c>
      <c r="D225" s="39">
        <v>42945</v>
      </c>
      <c r="E225" s="62" t="s">
        <v>1055</v>
      </c>
      <c r="F225" s="13" t="s">
        <v>19</v>
      </c>
      <c r="G225" s="40">
        <v>32120</v>
      </c>
      <c r="H225" s="63">
        <v>31.002739726027396</v>
      </c>
      <c r="I225" s="46" t="s">
        <v>20</v>
      </c>
      <c r="J225" s="46">
        <v>600073</v>
      </c>
      <c r="K225" s="44" t="s">
        <v>478</v>
      </c>
      <c r="L225" s="13" t="s">
        <v>21</v>
      </c>
      <c r="M225" s="41">
        <v>30</v>
      </c>
      <c r="N225" s="43" t="s">
        <v>22</v>
      </c>
      <c r="O225" s="43" t="s">
        <v>479</v>
      </c>
      <c r="P225" s="13" t="s">
        <v>29</v>
      </c>
      <c r="Q225" s="12">
        <v>3</v>
      </c>
      <c r="R225" s="12">
        <v>4</v>
      </c>
      <c r="S225" s="46">
        <v>45065</v>
      </c>
      <c r="T225" s="9">
        <v>60191.63</v>
      </c>
      <c r="U225" s="9">
        <v>39855.5</v>
      </c>
      <c r="V225" s="9">
        <v>14397.35</v>
      </c>
      <c r="W225" s="13">
        <f>VLOOKUP(A225,repayments_data!A:J,5,0)</f>
        <v>100000</v>
      </c>
      <c r="X225" s="13" t="str">
        <f>VLOOKUP(A225,repayments_data!A:J,9,0)</f>
        <v>Live</v>
      </c>
      <c r="Y225" s="13">
        <f>VLOOKUP(A225,repayments_data!A:J,10,0)</f>
        <v>22</v>
      </c>
      <c r="Z225" s="13" t="str">
        <f t="shared" si="3"/>
        <v>Good</v>
      </c>
    </row>
    <row r="226" spans="1:26" x14ac:dyDescent="0.25">
      <c r="A226" s="12">
        <v>367859</v>
      </c>
      <c r="B226" s="38">
        <v>43080.553333333301</v>
      </c>
      <c r="C226" s="13">
        <v>4325</v>
      </c>
      <c r="D226" s="39">
        <v>43081.650775463</v>
      </c>
      <c r="E226" s="62" t="s">
        <v>1055</v>
      </c>
      <c r="F226" s="13" t="s">
        <v>19</v>
      </c>
      <c r="G226" s="40">
        <v>27918</v>
      </c>
      <c r="H226" s="63">
        <v>42.515068493150686</v>
      </c>
      <c r="I226" s="43" t="s">
        <v>20</v>
      </c>
      <c r="J226" s="13">
        <v>600078</v>
      </c>
      <c r="K226" s="12" t="s">
        <v>480</v>
      </c>
      <c r="L226" s="13" t="s">
        <v>21</v>
      </c>
      <c r="M226" s="41">
        <v>36</v>
      </c>
      <c r="N226" s="13" t="s">
        <v>22</v>
      </c>
      <c r="O226" s="13" t="s">
        <v>481</v>
      </c>
      <c r="P226" s="13" t="s">
        <v>23</v>
      </c>
      <c r="Q226" s="12">
        <v>9</v>
      </c>
      <c r="R226" s="12">
        <v>17</v>
      </c>
      <c r="S226" s="13">
        <v>84284</v>
      </c>
      <c r="T226" s="7">
        <v>41716</v>
      </c>
      <c r="U226" s="7">
        <v>29080</v>
      </c>
      <c r="V226" s="7">
        <v>26400</v>
      </c>
      <c r="W226" s="13">
        <f>VLOOKUP(A226,repayments_data!A:J,5,0)</f>
        <v>294113.3</v>
      </c>
      <c r="X226" s="13" t="str">
        <f>VLOOKUP(A226,repayments_data!A:J,9,0)</f>
        <v>Live</v>
      </c>
      <c r="Y226" s="13">
        <f>VLOOKUP(A226,repayments_data!A:J,10,0)</f>
        <v>0</v>
      </c>
      <c r="Z226" s="13" t="str">
        <f t="shared" si="3"/>
        <v>Good</v>
      </c>
    </row>
    <row r="227" spans="1:26" x14ac:dyDescent="0.25">
      <c r="A227" s="12">
        <v>366781</v>
      </c>
      <c r="B227" s="38">
        <v>43154.703946759299</v>
      </c>
      <c r="C227" s="13">
        <v>10769</v>
      </c>
      <c r="D227" s="39">
        <v>43166.722800925927</v>
      </c>
      <c r="E227" s="62" t="s">
        <v>1054</v>
      </c>
      <c r="F227" s="13" t="s">
        <v>19</v>
      </c>
      <c r="G227" s="40">
        <v>31929</v>
      </c>
      <c r="H227" s="63">
        <v>31.526027397260275</v>
      </c>
      <c r="I227" s="13" t="s">
        <v>24</v>
      </c>
      <c r="J227" s="13">
        <v>411048</v>
      </c>
      <c r="K227" s="12" t="s">
        <v>482</v>
      </c>
      <c r="L227" s="13" t="s">
        <v>21</v>
      </c>
      <c r="M227" s="41">
        <v>96</v>
      </c>
      <c r="N227" s="13" t="s">
        <v>22</v>
      </c>
      <c r="O227" s="13" t="s">
        <v>483</v>
      </c>
      <c r="P227" s="13" t="s">
        <v>23</v>
      </c>
      <c r="Q227" s="12">
        <v>1</v>
      </c>
      <c r="R227" s="12">
        <v>9</v>
      </c>
      <c r="S227" s="13">
        <v>111724</v>
      </c>
      <c r="T227" s="7">
        <v>64708</v>
      </c>
      <c r="U227" s="7">
        <v>49974</v>
      </c>
      <c r="V227" s="7">
        <v>29612</v>
      </c>
      <c r="W227" s="13">
        <f>VLOOKUP(A227,repayments_data!A:J,5,0)</f>
        <v>399307.81</v>
      </c>
      <c r="X227" s="13" t="str">
        <f>VLOOKUP(A227,repayments_data!A:J,9,0)</f>
        <v>Live</v>
      </c>
      <c r="Y227" s="13">
        <f>VLOOKUP(A227,repayments_data!A:J,10,0)</f>
        <v>0</v>
      </c>
      <c r="Z227" s="13" t="str">
        <f t="shared" si="3"/>
        <v>Good</v>
      </c>
    </row>
    <row r="228" spans="1:26" x14ac:dyDescent="0.25">
      <c r="A228" s="12">
        <v>362590</v>
      </c>
      <c r="B228" s="38">
        <v>43011.681041666699</v>
      </c>
      <c r="C228" s="13">
        <v>43</v>
      </c>
      <c r="D228" s="39">
        <v>43020</v>
      </c>
      <c r="E228" s="62" t="s">
        <v>1055</v>
      </c>
      <c r="F228" s="13" t="s">
        <v>19</v>
      </c>
      <c r="G228" s="40">
        <v>30632</v>
      </c>
      <c r="H228" s="63">
        <v>35.079452054794523</v>
      </c>
      <c r="I228" s="43" t="s">
        <v>24</v>
      </c>
      <c r="J228" s="43">
        <v>411048</v>
      </c>
      <c r="K228" s="12" t="s">
        <v>484</v>
      </c>
      <c r="L228" s="13" t="s">
        <v>21</v>
      </c>
      <c r="M228" s="41">
        <v>24</v>
      </c>
      <c r="N228" s="13" t="s">
        <v>22</v>
      </c>
      <c r="O228" s="13" t="s">
        <v>485</v>
      </c>
      <c r="P228" s="13" t="s">
        <v>29</v>
      </c>
      <c r="Q228" s="12">
        <v>3</v>
      </c>
      <c r="R228" s="12">
        <v>8</v>
      </c>
      <c r="S228" s="43">
        <v>37807.333333333299</v>
      </c>
      <c r="T228" s="7">
        <v>22308.09</v>
      </c>
      <c r="U228" s="7">
        <v>14229.03</v>
      </c>
      <c r="V228" s="7">
        <v>2899.28</v>
      </c>
      <c r="W228" s="13">
        <f>VLOOKUP(A228,repayments_data!A:J,5,0)</f>
        <v>78000</v>
      </c>
      <c r="X228" s="13" t="str">
        <f>VLOOKUP(A228,repayments_data!A:J,9,0)</f>
        <v>Live</v>
      </c>
      <c r="Y228" s="13">
        <f>VLOOKUP(A228,repayments_data!A:J,10,0)</f>
        <v>0</v>
      </c>
      <c r="Z228" s="13" t="str">
        <f t="shared" si="3"/>
        <v>Good</v>
      </c>
    </row>
    <row r="229" spans="1:26" x14ac:dyDescent="0.25">
      <c r="A229" s="12">
        <v>358134</v>
      </c>
      <c r="B229" s="38">
        <v>42877.7840393519</v>
      </c>
      <c r="C229" s="13">
        <v>12741</v>
      </c>
      <c r="D229" s="39">
        <v>42916</v>
      </c>
      <c r="E229" s="62" t="s">
        <v>1055</v>
      </c>
      <c r="F229" s="13" t="s">
        <v>19</v>
      </c>
      <c r="G229" s="40">
        <v>30638</v>
      </c>
      <c r="H229" s="63">
        <v>35.063013698630137</v>
      </c>
      <c r="I229" s="43" t="s">
        <v>20</v>
      </c>
      <c r="J229" s="43">
        <v>600100</v>
      </c>
      <c r="K229" s="42" t="s">
        <v>486</v>
      </c>
      <c r="L229" s="13" t="s">
        <v>21</v>
      </c>
      <c r="M229" s="41">
        <v>48</v>
      </c>
      <c r="N229" s="43" t="s">
        <v>22</v>
      </c>
      <c r="O229" s="43" t="s">
        <v>487</v>
      </c>
      <c r="P229" s="13" t="s">
        <v>29</v>
      </c>
      <c r="Q229" s="12">
        <v>0</v>
      </c>
      <c r="R229" s="12">
        <v>9</v>
      </c>
      <c r="S229" s="13">
        <v>89598</v>
      </c>
      <c r="T229" s="9">
        <v>30643.77</v>
      </c>
      <c r="U229" s="9">
        <v>9168.44</v>
      </c>
      <c r="V229" s="9">
        <v>94.11</v>
      </c>
      <c r="W229" s="13">
        <f>VLOOKUP(A229,repayments_data!A:J,5,0)</f>
        <v>200000</v>
      </c>
      <c r="X229" s="13" t="str">
        <f>VLOOKUP(A229,repayments_data!A:J,9,0)</f>
        <v>Live</v>
      </c>
      <c r="Y229" s="13">
        <f>VLOOKUP(A229,repayments_data!A:J,10,0)</f>
        <v>0</v>
      </c>
      <c r="Z229" s="13" t="str">
        <f t="shared" si="3"/>
        <v>Good</v>
      </c>
    </row>
    <row r="230" spans="1:26" x14ac:dyDescent="0.25">
      <c r="A230" s="12">
        <v>358127</v>
      </c>
      <c r="B230" s="38">
        <v>42949.5768171296</v>
      </c>
      <c r="C230" s="13">
        <v>7461</v>
      </c>
      <c r="D230" s="39">
        <v>43039</v>
      </c>
      <c r="E230" s="62" t="s">
        <v>1055</v>
      </c>
      <c r="F230" s="13" t="s">
        <v>19</v>
      </c>
      <c r="G230" s="40">
        <v>27238</v>
      </c>
      <c r="H230" s="63">
        <v>44.37808219178082</v>
      </c>
      <c r="I230" s="43" t="s">
        <v>62</v>
      </c>
      <c r="J230" s="43">
        <v>110045</v>
      </c>
      <c r="K230" s="48" t="s">
        <v>488</v>
      </c>
      <c r="L230" s="13" t="s">
        <v>21</v>
      </c>
      <c r="M230" s="41">
        <v>41</v>
      </c>
      <c r="N230" s="13" t="s">
        <v>22</v>
      </c>
      <c r="O230" s="13" t="s">
        <v>489</v>
      </c>
      <c r="P230" s="13" t="s">
        <v>23</v>
      </c>
      <c r="Q230" s="12">
        <v>18</v>
      </c>
      <c r="R230" s="12">
        <v>18</v>
      </c>
      <c r="S230" s="43">
        <v>96550</v>
      </c>
      <c r="T230" s="9">
        <v>76436.52</v>
      </c>
      <c r="U230" s="9">
        <v>60011.91</v>
      </c>
      <c r="V230" s="9">
        <v>20824.13</v>
      </c>
      <c r="W230" s="13">
        <f>VLOOKUP(A230,repayments_data!A:J,5,0)</f>
        <v>179362</v>
      </c>
      <c r="X230" s="13" t="str">
        <f>VLOOKUP(A230,repayments_data!A:J,9,0)</f>
        <v>Closed</v>
      </c>
      <c r="Y230" s="13">
        <f>VLOOKUP(A230,repayments_data!A:J,10,0)</f>
        <v>0</v>
      </c>
      <c r="Z230" s="13" t="str">
        <f t="shared" si="3"/>
        <v>Good</v>
      </c>
    </row>
    <row r="231" spans="1:26" x14ac:dyDescent="0.25">
      <c r="A231" s="12">
        <v>357876</v>
      </c>
      <c r="B231" s="38">
        <v>42809.620277777802</v>
      </c>
      <c r="C231" s="13">
        <v>4942</v>
      </c>
      <c r="D231" s="39">
        <v>42985</v>
      </c>
      <c r="E231" s="62" t="s">
        <v>1055</v>
      </c>
      <c r="F231" s="13" t="s">
        <v>19</v>
      </c>
      <c r="G231" s="40">
        <v>33536</v>
      </c>
      <c r="H231" s="63">
        <v>27.123287671232877</v>
      </c>
      <c r="I231" s="13" t="s">
        <v>25</v>
      </c>
      <c r="J231" s="43">
        <v>560016</v>
      </c>
      <c r="K231" s="44" t="s">
        <v>490</v>
      </c>
      <c r="L231" s="13" t="s">
        <v>21</v>
      </c>
      <c r="M231" s="41">
        <v>12</v>
      </c>
      <c r="N231" s="43" t="s">
        <v>22</v>
      </c>
      <c r="O231" s="43" t="s">
        <v>491</v>
      </c>
      <c r="P231" s="13" t="s">
        <v>33</v>
      </c>
      <c r="Q231" s="12">
        <v>2</v>
      </c>
      <c r="R231" s="12">
        <v>6</v>
      </c>
      <c r="S231" s="13">
        <v>61114.666666666701</v>
      </c>
      <c r="T231" s="7">
        <v>15010.15</v>
      </c>
      <c r="U231" s="7">
        <v>6643.21</v>
      </c>
      <c r="V231" s="7">
        <v>1146.29</v>
      </c>
      <c r="W231" s="13">
        <f>VLOOKUP(A231,repayments_data!A:J,5,0)</f>
        <v>62000</v>
      </c>
      <c r="X231" s="13" t="str">
        <f>VLOOKUP(A231,repayments_data!A:J,9,0)</f>
        <v>Live</v>
      </c>
      <c r="Y231" s="13">
        <f>VLOOKUP(A231,repayments_data!A:J,10,0)</f>
        <v>0</v>
      </c>
      <c r="Z231" s="13" t="str">
        <f t="shared" si="3"/>
        <v>Good</v>
      </c>
    </row>
    <row r="232" spans="1:26" x14ac:dyDescent="0.25">
      <c r="A232" s="12">
        <v>356846</v>
      </c>
      <c r="B232" s="38">
        <v>43017.958344907398</v>
      </c>
      <c r="C232" s="13">
        <v>2993</v>
      </c>
      <c r="D232" s="39">
        <v>43109</v>
      </c>
      <c r="E232" s="62" t="s">
        <v>1054</v>
      </c>
      <c r="F232" s="13" t="s">
        <v>19</v>
      </c>
      <c r="G232" s="40">
        <v>30027</v>
      </c>
      <c r="H232" s="63">
        <v>36.736986301369861</v>
      </c>
      <c r="I232" s="13" t="s">
        <v>20</v>
      </c>
      <c r="J232" s="13">
        <v>600053</v>
      </c>
      <c r="K232" s="12" t="s">
        <v>492</v>
      </c>
      <c r="L232" s="13" t="s">
        <v>21</v>
      </c>
      <c r="M232" s="41">
        <v>60</v>
      </c>
      <c r="N232" s="13" t="s">
        <v>22</v>
      </c>
      <c r="O232" s="13" t="s">
        <v>493</v>
      </c>
      <c r="P232" s="13" t="s">
        <v>33</v>
      </c>
      <c r="Q232" s="12">
        <v>4</v>
      </c>
      <c r="R232" s="12">
        <v>12</v>
      </c>
      <c r="S232" s="13">
        <v>41240</v>
      </c>
      <c r="T232" s="7">
        <v>22334</v>
      </c>
      <c r="U232" s="7">
        <v>2971</v>
      </c>
      <c r="V232" s="7">
        <v>5234</v>
      </c>
      <c r="W232" s="13">
        <f>VLOOKUP(A232,repayments_data!A:J,5,0)</f>
        <v>109998.28</v>
      </c>
      <c r="X232" s="13" t="str">
        <f>VLOOKUP(A232,repayments_data!A:J,9,0)</f>
        <v>Live</v>
      </c>
      <c r="Y232" s="13">
        <f>VLOOKUP(A232,repayments_data!A:J,10,0)</f>
        <v>0</v>
      </c>
      <c r="Z232" s="13" t="str">
        <f t="shared" si="3"/>
        <v>Good</v>
      </c>
    </row>
    <row r="233" spans="1:26" x14ac:dyDescent="0.25">
      <c r="A233" s="12">
        <v>356184</v>
      </c>
      <c r="B233" s="38">
        <v>43020.586643518502</v>
      </c>
      <c r="C233" s="13">
        <v>61</v>
      </c>
      <c r="D233" s="39">
        <v>43020.801331018498</v>
      </c>
      <c r="E233" s="62" t="s">
        <v>1055</v>
      </c>
      <c r="F233" s="13" t="s">
        <v>19</v>
      </c>
      <c r="G233" s="40">
        <v>28077</v>
      </c>
      <c r="H233" s="63">
        <v>42.079452054794523</v>
      </c>
      <c r="I233" s="13" t="s">
        <v>34</v>
      </c>
      <c r="J233" s="13">
        <v>401104</v>
      </c>
      <c r="K233" s="12" t="s">
        <v>494</v>
      </c>
      <c r="L233" s="13" t="s">
        <v>21</v>
      </c>
      <c r="M233" s="41">
        <v>24</v>
      </c>
      <c r="N233" s="13" t="s">
        <v>22</v>
      </c>
      <c r="O233" s="13" t="s">
        <v>495</v>
      </c>
      <c r="P233" s="13" t="s">
        <v>23</v>
      </c>
      <c r="Q233" s="12">
        <v>2</v>
      </c>
      <c r="R233" s="48">
        <v>21</v>
      </c>
      <c r="S233" s="13">
        <v>70101</v>
      </c>
      <c r="T233" s="7">
        <v>11386</v>
      </c>
      <c r="U233" s="7">
        <v>9424</v>
      </c>
      <c r="V233" s="7">
        <v>6526</v>
      </c>
      <c r="W233" s="13" t="str">
        <f>VLOOKUP(A233,repayments_data!A:J,5,0)</f>
        <v>30930</v>
      </c>
      <c r="X233" s="13" t="str">
        <f>VLOOKUP(A233,repayments_data!A:J,9,0)</f>
        <v>Live</v>
      </c>
      <c r="Y233" s="13">
        <f>VLOOKUP(A233,repayments_data!A:J,10,0)</f>
        <v>0</v>
      </c>
      <c r="Z233" s="13" t="str">
        <f t="shared" si="3"/>
        <v>Good</v>
      </c>
    </row>
    <row r="234" spans="1:26" x14ac:dyDescent="0.25">
      <c r="A234" s="12">
        <v>353618</v>
      </c>
      <c r="B234" s="38">
        <v>42692.386030092603</v>
      </c>
      <c r="C234" s="13">
        <v>10905</v>
      </c>
      <c r="D234" s="39">
        <v>42975</v>
      </c>
      <c r="E234" s="62" t="s">
        <v>1055</v>
      </c>
      <c r="F234" s="13" t="s">
        <v>19</v>
      </c>
      <c r="G234" s="40">
        <v>29218</v>
      </c>
      <c r="H234" s="63">
        <v>38.953424657534249</v>
      </c>
      <c r="I234" s="13" t="s">
        <v>34</v>
      </c>
      <c r="J234" s="13">
        <v>400072</v>
      </c>
      <c r="K234" s="12" t="s">
        <v>496</v>
      </c>
      <c r="L234" s="13" t="s">
        <v>21</v>
      </c>
      <c r="M234" s="41">
        <v>144</v>
      </c>
      <c r="N234" s="13" t="s">
        <v>22</v>
      </c>
      <c r="O234" s="13" t="s">
        <v>497</v>
      </c>
      <c r="P234" s="13" t="s">
        <v>29</v>
      </c>
      <c r="Q234" s="12">
        <v>4</v>
      </c>
      <c r="R234" s="12">
        <v>15</v>
      </c>
      <c r="S234" s="13">
        <v>131060</v>
      </c>
      <c r="T234" s="9">
        <v>108229.27</v>
      </c>
      <c r="U234" s="9">
        <v>53793.83</v>
      </c>
      <c r="V234" s="9">
        <v>20050.96</v>
      </c>
      <c r="W234" s="13">
        <f>VLOOKUP(A234,repayments_data!A:J,5,0)</f>
        <v>175000</v>
      </c>
      <c r="X234" s="13" t="str">
        <f>VLOOKUP(A234,repayments_data!A:J,9,0)</f>
        <v>Closed</v>
      </c>
      <c r="Y234" s="13">
        <f>VLOOKUP(A234,repayments_data!A:J,10,0)</f>
        <v>0</v>
      </c>
      <c r="Z234" s="13" t="str">
        <f t="shared" si="3"/>
        <v>Good</v>
      </c>
    </row>
    <row r="235" spans="1:26" x14ac:dyDescent="0.25">
      <c r="A235" s="12">
        <v>350231</v>
      </c>
      <c r="B235" s="38">
        <v>43053.622638888897</v>
      </c>
      <c r="C235" s="13">
        <v>3669</v>
      </c>
      <c r="D235" s="39">
        <v>43067.684340277803</v>
      </c>
      <c r="E235" s="62" t="s">
        <v>1055</v>
      </c>
      <c r="F235" s="13" t="s">
        <v>19</v>
      </c>
      <c r="G235" s="40">
        <v>30407</v>
      </c>
      <c r="H235" s="63">
        <v>35.695890410958903</v>
      </c>
      <c r="I235" s="13" t="s">
        <v>24</v>
      </c>
      <c r="J235" s="13">
        <v>411061</v>
      </c>
      <c r="K235" s="12" t="s">
        <v>498</v>
      </c>
      <c r="L235" s="13" t="s">
        <v>27</v>
      </c>
      <c r="M235" s="41">
        <v>36</v>
      </c>
      <c r="N235" s="13" t="s">
        <v>22</v>
      </c>
      <c r="O235" s="13" t="s">
        <v>499</v>
      </c>
      <c r="P235" s="13" t="s">
        <v>29</v>
      </c>
      <c r="Q235" s="12">
        <v>2</v>
      </c>
      <c r="R235" s="12">
        <v>13</v>
      </c>
      <c r="S235" s="13">
        <v>35836</v>
      </c>
      <c r="T235" s="7">
        <v>22995</v>
      </c>
      <c r="U235" s="7">
        <v>16081</v>
      </c>
      <c r="V235" s="7">
        <v>3496</v>
      </c>
      <c r="W235" s="13">
        <f>VLOOKUP(A235,repayments_data!A:J,5,0)</f>
        <v>51473</v>
      </c>
      <c r="X235" s="13" t="str">
        <f>VLOOKUP(A235,repayments_data!A:J,9,0)</f>
        <v>Live</v>
      </c>
      <c r="Y235" s="13">
        <f>VLOOKUP(A235,repayments_data!A:J,10,0)</f>
        <v>0</v>
      </c>
      <c r="Z235" s="13" t="str">
        <f t="shared" si="3"/>
        <v>Good</v>
      </c>
    </row>
    <row r="236" spans="1:26" x14ac:dyDescent="0.25">
      <c r="A236" s="12">
        <v>349973</v>
      </c>
      <c r="B236" s="38">
        <v>42685.62</v>
      </c>
      <c r="C236" s="13">
        <v>1475</v>
      </c>
      <c r="D236" s="39">
        <v>43039</v>
      </c>
      <c r="E236" s="62" t="s">
        <v>1055</v>
      </c>
      <c r="F236" s="13" t="s">
        <v>19</v>
      </c>
      <c r="G236" s="40">
        <v>30755</v>
      </c>
      <c r="H236" s="63">
        <v>34.742465753424661</v>
      </c>
      <c r="I236" s="13" t="s">
        <v>25</v>
      </c>
      <c r="J236" s="13">
        <v>560033</v>
      </c>
      <c r="K236" s="12" t="s">
        <v>500</v>
      </c>
      <c r="L236" s="13" t="s">
        <v>21</v>
      </c>
      <c r="M236" s="41">
        <v>3</v>
      </c>
      <c r="N236" s="13" t="s">
        <v>22</v>
      </c>
      <c r="O236" s="13" t="s">
        <v>501</v>
      </c>
      <c r="P236" s="13" t="s">
        <v>33</v>
      </c>
      <c r="Q236" s="12">
        <v>4</v>
      </c>
      <c r="R236" s="12">
        <v>11</v>
      </c>
      <c r="S236" s="13">
        <v>76667.666666666701</v>
      </c>
      <c r="T236" s="7">
        <v>5624.64</v>
      </c>
      <c r="U236" s="7">
        <v>2390.9699999999998</v>
      </c>
      <c r="V236" s="7">
        <v>3798.89</v>
      </c>
      <c r="W236" s="13">
        <f>VLOOKUP(A236,repayments_data!A:J,5,0)</f>
        <v>138595</v>
      </c>
      <c r="X236" s="13" t="str">
        <f>VLOOKUP(A236,repayments_data!A:J,9,0)</f>
        <v>Live</v>
      </c>
      <c r="Y236" s="13">
        <f>VLOOKUP(A236,repayments_data!A:J,10,0)</f>
        <v>239</v>
      </c>
      <c r="Z236" s="13" t="str">
        <f t="shared" si="3"/>
        <v>Bad</v>
      </c>
    </row>
    <row r="237" spans="1:26" x14ac:dyDescent="0.25">
      <c r="A237" s="12">
        <v>348877</v>
      </c>
      <c r="B237" s="38">
        <v>42683.778553240802</v>
      </c>
      <c r="C237" s="13">
        <v>999</v>
      </c>
      <c r="D237" s="39">
        <v>43034</v>
      </c>
      <c r="E237" s="62" t="s">
        <v>1055</v>
      </c>
      <c r="F237" s="13" t="s">
        <v>19</v>
      </c>
      <c r="G237" s="40">
        <v>30346</v>
      </c>
      <c r="H237" s="63">
        <v>35.863013698630134</v>
      </c>
      <c r="I237" s="13" t="s">
        <v>78</v>
      </c>
      <c r="J237" s="13">
        <v>122018</v>
      </c>
      <c r="K237" s="12" t="s">
        <v>502</v>
      </c>
      <c r="L237" s="13" t="s">
        <v>21</v>
      </c>
      <c r="M237" s="41">
        <v>144</v>
      </c>
      <c r="N237" s="13" t="s">
        <v>22</v>
      </c>
      <c r="O237" s="13" t="s">
        <v>503</v>
      </c>
      <c r="P237" s="13" t="s">
        <v>29</v>
      </c>
      <c r="Q237" s="12">
        <v>1</v>
      </c>
      <c r="R237" s="12">
        <v>9</v>
      </c>
      <c r="S237" s="13">
        <v>112120.66666666701</v>
      </c>
      <c r="T237" s="7">
        <v>11896.25</v>
      </c>
      <c r="U237" s="7">
        <v>3112.58</v>
      </c>
      <c r="V237" s="7">
        <v>2482.5500000000002</v>
      </c>
      <c r="W237" s="13">
        <f>VLOOKUP(A237,repayments_data!A:J,5,0)</f>
        <v>43492</v>
      </c>
      <c r="X237" s="13" t="str">
        <f>VLOOKUP(A237,repayments_data!A:J,9,0)</f>
        <v>Live</v>
      </c>
      <c r="Y237" s="13">
        <f>VLOOKUP(A237,repayments_data!A:J,10,0)</f>
        <v>0</v>
      </c>
      <c r="Z237" s="13" t="str">
        <f t="shared" si="3"/>
        <v>Good</v>
      </c>
    </row>
    <row r="238" spans="1:26" x14ac:dyDescent="0.25">
      <c r="A238" s="12">
        <v>348770</v>
      </c>
      <c r="B238" s="38">
        <v>42683.689895833297</v>
      </c>
      <c r="C238" s="13">
        <v>6656</v>
      </c>
      <c r="D238" s="39">
        <v>42909</v>
      </c>
      <c r="E238" s="62" t="s">
        <v>1055</v>
      </c>
      <c r="F238" s="13" t="s">
        <v>19</v>
      </c>
      <c r="G238" s="40">
        <v>31140</v>
      </c>
      <c r="H238" s="63">
        <v>33.68767123287671</v>
      </c>
      <c r="I238" s="13" t="s">
        <v>25</v>
      </c>
      <c r="J238" s="13">
        <v>560052</v>
      </c>
      <c r="K238" s="12" t="s">
        <v>504</v>
      </c>
      <c r="L238" s="13" t="s">
        <v>21</v>
      </c>
      <c r="M238" s="41">
        <v>24</v>
      </c>
      <c r="N238" s="13" t="s">
        <v>22</v>
      </c>
      <c r="O238" s="13" t="s">
        <v>505</v>
      </c>
      <c r="P238" s="13" t="s">
        <v>33</v>
      </c>
      <c r="Q238" s="12">
        <v>6</v>
      </c>
      <c r="R238" s="12">
        <v>8</v>
      </c>
      <c r="S238" s="13">
        <v>52093</v>
      </c>
      <c r="T238" s="9">
        <v>10851.72</v>
      </c>
      <c r="U238" s="9">
        <v>7395.38</v>
      </c>
      <c r="V238" s="9">
        <v>7800.38</v>
      </c>
      <c r="W238" s="13">
        <f>VLOOKUP(A238,repayments_data!A:J,5,0)</f>
        <v>250000</v>
      </c>
      <c r="X238" s="13" t="str">
        <f>VLOOKUP(A238,repayments_data!A:J,9,0)</f>
        <v>Live</v>
      </c>
      <c r="Y238" s="13">
        <f>VLOOKUP(A238,repayments_data!A:J,10,0)</f>
        <v>0</v>
      </c>
      <c r="Z238" s="13" t="str">
        <f t="shared" si="3"/>
        <v>Good</v>
      </c>
    </row>
    <row r="239" spans="1:26" x14ac:dyDescent="0.25">
      <c r="A239" s="12">
        <v>345769</v>
      </c>
      <c r="B239" s="38">
        <v>42816.801574074103</v>
      </c>
      <c r="C239" s="13">
        <v>3626</v>
      </c>
      <c r="D239" s="39">
        <v>42926</v>
      </c>
      <c r="E239" s="62" t="s">
        <v>1055</v>
      </c>
      <c r="F239" s="13" t="s">
        <v>19</v>
      </c>
      <c r="G239" s="40">
        <v>32360</v>
      </c>
      <c r="H239" s="63">
        <v>30.345205479452055</v>
      </c>
      <c r="I239" s="13" t="s">
        <v>24</v>
      </c>
      <c r="J239" s="13">
        <v>411028</v>
      </c>
      <c r="K239" s="12" t="s">
        <v>506</v>
      </c>
      <c r="L239" s="13" t="s">
        <v>21</v>
      </c>
      <c r="M239" s="41">
        <v>4</v>
      </c>
      <c r="N239" s="13" t="s">
        <v>22</v>
      </c>
      <c r="O239" s="13" t="s">
        <v>242</v>
      </c>
      <c r="P239" s="13" t="s">
        <v>29</v>
      </c>
      <c r="Q239" s="12">
        <v>2</v>
      </c>
      <c r="R239" s="12">
        <v>7</v>
      </c>
      <c r="S239" s="13">
        <v>41798.333333333299</v>
      </c>
      <c r="T239" s="9">
        <v>10940.14</v>
      </c>
      <c r="U239" s="9">
        <v>2428.39</v>
      </c>
      <c r="V239" s="9">
        <v>396.2</v>
      </c>
      <c r="W239" s="13">
        <f>VLOOKUP(A239,repayments_data!A:J,5,0)</f>
        <v>150000</v>
      </c>
      <c r="X239" s="13" t="str">
        <f>VLOOKUP(A239,repayments_data!A:J,9,0)</f>
        <v>Closed</v>
      </c>
      <c r="Y239" s="13">
        <f>VLOOKUP(A239,repayments_data!A:J,10,0)</f>
        <v>0</v>
      </c>
      <c r="Z239" s="13" t="str">
        <f t="shared" si="3"/>
        <v>Good</v>
      </c>
    </row>
    <row r="240" spans="1:26" x14ac:dyDescent="0.25">
      <c r="A240" s="12">
        <v>343988</v>
      </c>
      <c r="B240" s="38">
        <v>42737.816620370402</v>
      </c>
      <c r="C240" s="13">
        <v>4150</v>
      </c>
      <c r="D240" s="39">
        <v>42945</v>
      </c>
      <c r="E240" s="62" t="s">
        <v>1055</v>
      </c>
      <c r="F240" s="13" t="s">
        <v>19</v>
      </c>
      <c r="G240" s="40">
        <v>28150</v>
      </c>
      <c r="H240" s="63">
        <v>41.87945205479452</v>
      </c>
      <c r="I240" s="13" t="s">
        <v>49</v>
      </c>
      <c r="J240" s="13">
        <v>508001</v>
      </c>
      <c r="K240" s="12" t="s">
        <v>507</v>
      </c>
      <c r="L240" s="13" t="s">
        <v>21</v>
      </c>
      <c r="M240" s="41">
        <v>42</v>
      </c>
      <c r="N240" s="13" t="s">
        <v>22</v>
      </c>
      <c r="O240" s="13" t="s">
        <v>242</v>
      </c>
      <c r="P240" s="13" t="s">
        <v>29</v>
      </c>
      <c r="Q240" s="12">
        <v>6</v>
      </c>
      <c r="R240" s="12">
        <v>14</v>
      </c>
      <c r="S240" s="13">
        <v>101254.33333333299</v>
      </c>
      <c r="T240" s="9">
        <v>142798.51999999999</v>
      </c>
      <c r="U240" s="9">
        <v>138834.82</v>
      </c>
      <c r="V240" s="9">
        <v>142544.95000000001</v>
      </c>
      <c r="W240" s="13">
        <f>VLOOKUP(A240,repayments_data!A:J,5,0)</f>
        <v>250000</v>
      </c>
      <c r="X240" s="13" t="str">
        <f>VLOOKUP(A240,repayments_data!A:J,9,0)</f>
        <v>Closed</v>
      </c>
      <c r="Y240" s="13">
        <f>VLOOKUP(A240,repayments_data!A:J,10,0)</f>
        <v>0</v>
      </c>
      <c r="Z240" s="13" t="str">
        <f t="shared" si="3"/>
        <v>Good</v>
      </c>
    </row>
    <row r="241" spans="1:26" x14ac:dyDescent="0.25">
      <c r="A241" s="12">
        <v>336893</v>
      </c>
      <c r="B241" s="38">
        <v>43154.802372685197</v>
      </c>
      <c r="C241" s="13">
        <v>10789</v>
      </c>
      <c r="D241" s="39">
        <v>43154.845972222203</v>
      </c>
      <c r="E241" s="62" t="s">
        <v>1054</v>
      </c>
      <c r="F241" s="13" t="s">
        <v>19</v>
      </c>
      <c r="G241" s="40">
        <v>30744</v>
      </c>
      <c r="H241" s="63">
        <v>34.772602739726025</v>
      </c>
      <c r="I241" s="13" t="s">
        <v>30</v>
      </c>
      <c r="J241" s="13">
        <v>401209</v>
      </c>
      <c r="K241" s="12" t="s">
        <v>508</v>
      </c>
      <c r="L241" s="13" t="s">
        <v>27</v>
      </c>
      <c r="M241" s="41">
        <v>182</v>
      </c>
      <c r="N241" s="13" t="s">
        <v>22</v>
      </c>
      <c r="O241" s="13" t="s">
        <v>509</v>
      </c>
      <c r="P241" s="13" t="s">
        <v>23</v>
      </c>
      <c r="Q241" s="12">
        <v>9</v>
      </c>
      <c r="R241" s="12">
        <v>15</v>
      </c>
      <c r="S241" s="13">
        <v>35668</v>
      </c>
      <c r="T241" s="7">
        <v>17505</v>
      </c>
      <c r="U241" s="7">
        <v>12597</v>
      </c>
      <c r="V241" s="7">
        <v>8325</v>
      </c>
      <c r="W241" s="13">
        <f>VLOOKUP(A241,repayments_data!A:J,5,0)</f>
        <v>150000</v>
      </c>
      <c r="X241" s="13" t="str">
        <f>VLOOKUP(A241,repayments_data!A:J,9,0)</f>
        <v>Live</v>
      </c>
      <c r="Y241" s="13">
        <f>VLOOKUP(A241,repayments_data!A:J,10,0)</f>
        <v>0</v>
      </c>
      <c r="Z241" s="13" t="str">
        <f t="shared" si="3"/>
        <v>Good</v>
      </c>
    </row>
    <row r="242" spans="1:26" x14ac:dyDescent="0.25">
      <c r="A242" s="12">
        <v>328209</v>
      </c>
      <c r="B242" s="38">
        <v>42858.469675925902</v>
      </c>
      <c r="C242" s="13">
        <v>12394</v>
      </c>
      <c r="D242" s="39">
        <v>42916</v>
      </c>
      <c r="E242" s="62" t="s">
        <v>1055</v>
      </c>
      <c r="F242" s="13" t="s">
        <v>19</v>
      </c>
      <c r="G242" s="40">
        <v>32380</v>
      </c>
      <c r="H242" s="63">
        <v>30.290410958904111</v>
      </c>
      <c r="I242" s="13" t="s">
        <v>25</v>
      </c>
      <c r="J242" s="13">
        <v>560058</v>
      </c>
      <c r="K242" s="12" t="s">
        <v>510</v>
      </c>
      <c r="L242" s="13" t="s">
        <v>21</v>
      </c>
      <c r="M242" s="41">
        <v>84</v>
      </c>
      <c r="N242" s="13" t="s">
        <v>22</v>
      </c>
      <c r="O242" s="13" t="s">
        <v>511</v>
      </c>
      <c r="P242" s="13" t="s">
        <v>29</v>
      </c>
      <c r="Q242" s="12">
        <v>0</v>
      </c>
      <c r="R242" s="12">
        <v>6</v>
      </c>
      <c r="S242" s="13">
        <v>125074.66666666701</v>
      </c>
      <c r="T242" s="9">
        <v>7341.94</v>
      </c>
      <c r="U242" s="9">
        <v>13999.77</v>
      </c>
      <c r="V242" s="9">
        <v>1018.1</v>
      </c>
      <c r="W242" s="13">
        <f>VLOOKUP(A242,repayments_data!A:J,5,0)</f>
        <v>115000</v>
      </c>
      <c r="X242" s="13" t="str">
        <f>VLOOKUP(A242,repayments_data!A:J,9,0)</f>
        <v>Closed</v>
      </c>
      <c r="Y242" s="13">
        <f>VLOOKUP(A242,repayments_data!A:J,10,0)</f>
        <v>0</v>
      </c>
      <c r="Z242" s="13" t="str">
        <f t="shared" si="3"/>
        <v>Good</v>
      </c>
    </row>
    <row r="243" spans="1:26" x14ac:dyDescent="0.25">
      <c r="A243" s="12">
        <v>323794</v>
      </c>
      <c r="B243" s="38">
        <v>43124</v>
      </c>
      <c r="C243" s="13">
        <v>7599</v>
      </c>
      <c r="D243" s="39">
        <v>43124.427337963003</v>
      </c>
      <c r="E243" s="62" t="s">
        <v>1054</v>
      </c>
      <c r="F243" s="13" t="s">
        <v>19</v>
      </c>
      <c r="G243" s="40">
        <v>29101</v>
      </c>
      <c r="H243" s="63">
        <v>39.273972602739725</v>
      </c>
      <c r="I243" s="13" t="s">
        <v>34</v>
      </c>
      <c r="J243" s="13">
        <v>411048</v>
      </c>
      <c r="K243" s="12" t="s">
        <v>512</v>
      </c>
      <c r="L243" s="13" t="s">
        <v>69</v>
      </c>
      <c r="M243" s="41">
        <v>24</v>
      </c>
      <c r="N243" s="13" t="s">
        <v>22</v>
      </c>
      <c r="O243" s="13" t="s">
        <v>513</v>
      </c>
      <c r="P243" s="13" t="s">
        <v>33</v>
      </c>
      <c r="Q243" s="12">
        <v>2</v>
      </c>
      <c r="R243" s="12">
        <v>12</v>
      </c>
      <c r="S243" s="13">
        <v>75000</v>
      </c>
      <c r="T243" s="7">
        <v>81680</v>
      </c>
      <c r="U243" s="7">
        <v>46966</v>
      </c>
      <c r="V243" s="7">
        <v>25196</v>
      </c>
      <c r="W243" s="13">
        <f>VLOOKUP(A243,repayments_data!A:J,5,0)</f>
        <v>255106.61</v>
      </c>
      <c r="X243" s="13" t="str">
        <f>VLOOKUP(A243,repayments_data!A:J,9,0)</f>
        <v>Live</v>
      </c>
      <c r="Y243" s="13">
        <f>VLOOKUP(A243,repayments_data!A:J,10,0)</f>
        <v>0</v>
      </c>
      <c r="Z243" s="13" t="str">
        <f t="shared" si="3"/>
        <v>Good</v>
      </c>
    </row>
    <row r="244" spans="1:26" x14ac:dyDescent="0.25">
      <c r="A244" s="12">
        <v>323267</v>
      </c>
      <c r="B244" s="38">
        <v>43139.633784722202</v>
      </c>
      <c r="C244" s="13">
        <v>8972</v>
      </c>
      <c r="D244" s="39">
        <v>43139.639178240701</v>
      </c>
      <c r="E244" s="62" t="s">
        <v>1054</v>
      </c>
      <c r="F244" s="13" t="s">
        <v>19</v>
      </c>
      <c r="G244" s="40">
        <v>30447</v>
      </c>
      <c r="H244" s="63">
        <v>35.586301369863016</v>
      </c>
      <c r="I244" s="13" t="s">
        <v>78</v>
      </c>
      <c r="J244" s="13">
        <v>122008</v>
      </c>
      <c r="K244" s="12" t="s">
        <v>514</v>
      </c>
      <c r="L244" s="13" t="s">
        <v>21</v>
      </c>
      <c r="M244" s="41">
        <v>12</v>
      </c>
      <c r="N244" s="13" t="s">
        <v>22</v>
      </c>
      <c r="O244" s="13" t="s">
        <v>515</v>
      </c>
      <c r="P244" s="13" t="s">
        <v>33</v>
      </c>
      <c r="Q244" s="12">
        <v>2</v>
      </c>
      <c r="R244" s="12">
        <v>12</v>
      </c>
      <c r="S244" s="13">
        <v>143548</v>
      </c>
      <c r="T244" s="7">
        <v>8161</v>
      </c>
      <c r="U244" s="7">
        <v>8465</v>
      </c>
      <c r="V244" s="7">
        <v>13094</v>
      </c>
      <c r="W244" s="13">
        <f>VLOOKUP(A244,repayments_data!A:J,5,0)</f>
        <v>97152.91</v>
      </c>
      <c r="X244" s="13" t="str">
        <f>VLOOKUP(A244,repayments_data!A:J,9,0)</f>
        <v>Live</v>
      </c>
      <c r="Y244" s="13">
        <f>VLOOKUP(A244,repayments_data!A:J,10,0)</f>
        <v>0</v>
      </c>
      <c r="Z244" s="13" t="str">
        <f t="shared" si="3"/>
        <v>Good</v>
      </c>
    </row>
    <row r="245" spans="1:26" x14ac:dyDescent="0.25">
      <c r="A245" s="12">
        <v>321215</v>
      </c>
      <c r="B245" s="38">
        <v>43013.788229166697</v>
      </c>
      <c r="C245" s="13">
        <v>1875</v>
      </c>
      <c r="D245" s="39">
        <v>43045.448726851901</v>
      </c>
      <c r="E245" s="62" t="s">
        <v>1055</v>
      </c>
      <c r="F245" s="13" t="s">
        <v>19</v>
      </c>
      <c r="G245" s="40">
        <v>22787</v>
      </c>
      <c r="H245" s="63">
        <v>56.57260273972603</v>
      </c>
      <c r="I245" s="14" t="s">
        <v>20</v>
      </c>
      <c r="J245" s="10">
        <v>600059</v>
      </c>
      <c r="K245" s="11" t="s">
        <v>516</v>
      </c>
      <c r="L245" s="13" t="s">
        <v>21</v>
      </c>
      <c r="M245" s="41">
        <v>16</v>
      </c>
      <c r="N245" s="14" t="s">
        <v>22</v>
      </c>
      <c r="O245" s="14" t="s">
        <v>517</v>
      </c>
      <c r="P245" s="13" t="s">
        <v>23</v>
      </c>
      <c r="Q245" s="12">
        <v>6</v>
      </c>
      <c r="R245" s="48">
        <v>32</v>
      </c>
      <c r="S245" s="13">
        <v>105481</v>
      </c>
      <c r="T245" s="7">
        <v>48082</v>
      </c>
      <c r="U245" s="7">
        <v>24326</v>
      </c>
      <c r="V245" s="7">
        <v>10020</v>
      </c>
      <c r="W245" s="13">
        <f>VLOOKUP(A245,repayments_data!A:J,5,0)</f>
        <v>300000</v>
      </c>
      <c r="X245" s="13" t="str">
        <f>VLOOKUP(A245,repayments_data!A:J,9,0)</f>
        <v>Live</v>
      </c>
      <c r="Y245" s="13">
        <f>VLOOKUP(A245,repayments_data!A:J,10,0)</f>
        <v>0</v>
      </c>
      <c r="Z245" s="13" t="str">
        <f t="shared" si="3"/>
        <v>Good</v>
      </c>
    </row>
    <row r="246" spans="1:26" x14ac:dyDescent="0.25">
      <c r="A246" s="12">
        <v>309404</v>
      </c>
      <c r="B246" s="38">
        <v>42760.013576388897</v>
      </c>
      <c r="C246" s="13">
        <v>2917</v>
      </c>
      <c r="D246" s="39">
        <v>42927</v>
      </c>
      <c r="E246" s="62" t="s">
        <v>1055</v>
      </c>
      <c r="F246" s="13" t="s">
        <v>19</v>
      </c>
      <c r="G246" s="40">
        <v>28936</v>
      </c>
      <c r="H246" s="63">
        <v>39.726027397260275</v>
      </c>
      <c r="I246" s="13" t="s">
        <v>25</v>
      </c>
      <c r="J246" s="13">
        <v>560019</v>
      </c>
      <c r="K246" s="12" t="s">
        <v>518</v>
      </c>
      <c r="L246" s="13" t="s">
        <v>21</v>
      </c>
      <c r="M246" s="41">
        <v>24</v>
      </c>
      <c r="N246" s="13" t="s">
        <v>22</v>
      </c>
      <c r="O246" s="13" t="s">
        <v>519</v>
      </c>
      <c r="P246" s="13" t="s">
        <v>29</v>
      </c>
      <c r="Q246" s="12">
        <v>13</v>
      </c>
      <c r="R246" s="48">
        <v>14</v>
      </c>
      <c r="S246" s="13">
        <v>39593.333333333299</v>
      </c>
      <c r="T246" s="9">
        <v>19872.77</v>
      </c>
      <c r="U246" s="9">
        <v>3798.24</v>
      </c>
      <c r="V246" s="9">
        <v>1927.66</v>
      </c>
      <c r="W246" s="13">
        <f>VLOOKUP(A246,repayments_data!A:J,5,0)</f>
        <v>275000</v>
      </c>
      <c r="X246" s="13" t="str">
        <f>VLOOKUP(A246,repayments_data!A:J,9,0)</f>
        <v>Live</v>
      </c>
      <c r="Y246" s="13">
        <f>VLOOKUP(A246,repayments_data!A:J,10,0)</f>
        <v>0</v>
      </c>
      <c r="Z246" s="13" t="str">
        <f t="shared" si="3"/>
        <v>Good</v>
      </c>
    </row>
    <row r="247" spans="1:26" x14ac:dyDescent="0.25">
      <c r="A247" s="12">
        <v>306044</v>
      </c>
      <c r="B247" s="38">
        <v>43033.745983796303</v>
      </c>
      <c r="C247" s="13">
        <v>2215</v>
      </c>
      <c r="D247" s="39">
        <v>43166.497418981482</v>
      </c>
      <c r="E247" s="62" t="s">
        <v>1054</v>
      </c>
      <c r="F247" s="13" t="s">
        <v>19</v>
      </c>
      <c r="G247" s="40">
        <v>28859</v>
      </c>
      <c r="H247" s="63">
        <v>39.936986301369863</v>
      </c>
      <c r="I247" s="13" t="s">
        <v>39</v>
      </c>
      <c r="J247" s="13">
        <v>201012</v>
      </c>
      <c r="K247" s="12" t="s">
        <v>520</v>
      </c>
      <c r="L247" s="13" t="s">
        <v>41</v>
      </c>
      <c r="M247" s="41">
        <v>84</v>
      </c>
      <c r="N247" s="13" t="s">
        <v>22</v>
      </c>
      <c r="O247" s="13" t="s">
        <v>521</v>
      </c>
      <c r="P247" s="13" t="s">
        <v>38</v>
      </c>
      <c r="Q247" s="12">
        <v>14</v>
      </c>
      <c r="R247" s="12">
        <v>14</v>
      </c>
      <c r="S247" s="13">
        <v>55467</v>
      </c>
      <c r="T247" s="7">
        <v>23324</v>
      </c>
      <c r="U247" s="7">
        <v>15702</v>
      </c>
      <c r="V247" s="7">
        <v>3032</v>
      </c>
      <c r="W247" s="13">
        <f>VLOOKUP(A247,repayments_data!A:J,5,0)</f>
        <v>106305.53</v>
      </c>
      <c r="X247" s="13" t="str">
        <f>VLOOKUP(A247,repayments_data!A:J,9,0)</f>
        <v>Live</v>
      </c>
      <c r="Y247" s="13">
        <f>VLOOKUP(A247,repayments_data!A:J,10,0)</f>
        <v>0</v>
      </c>
      <c r="Z247" s="13" t="str">
        <f t="shared" si="3"/>
        <v>Good</v>
      </c>
    </row>
    <row r="248" spans="1:26" x14ac:dyDescent="0.25">
      <c r="A248" s="12">
        <v>304941</v>
      </c>
      <c r="B248" s="38">
        <v>42633.591956018499</v>
      </c>
      <c r="C248" s="13">
        <v>2775</v>
      </c>
      <c r="D248" s="39">
        <v>42794</v>
      </c>
      <c r="E248" s="62" t="s">
        <v>1055</v>
      </c>
      <c r="F248" s="13" t="s">
        <v>19</v>
      </c>
      <c r="G248" s="40">
        <v>30125</v>
      </c>
      <c r="H248" s="63">
        <v>36.468493150684928</v>
      </c>
      <c r="I248" s="13" t="s">
        <v>25</v>
      </c>
      <c r="J248" s="13">
        <v>560076</v>
      </c>
      <c r="K248" s="12" t="s">
        <v>522</v>
      </c>
      <c r="L248" s="13" t="s">
        <v>41</v>
      </c>
      <c r="M248" s="41">
        <v>72</v>
      </c>
      <c r="N248" s="13" t="s">
        <v>22</v>
      </c>
      <c r="O248" s="13" t="s">
        <v>523</v>
      </c>
      <c r="P248" s="13" t="s">
        <v>23</v>
      </c>
      <c r="Q248" s="12">
        <v>9</v>
      </c>
      <c r="R248" s="12">
        <v>13</v>
      </c>
      <c r="S248" s="13">
        <v>113075.33333333299</v>
      </c>
      <c r="T248" s="7">
        <v>165149.26</v>
      </c>
      <c r="U248" s="7">
        <v>127385.8</v>
      </c>
      <c r="V248" s="7">
        <v>107589.46</v>
      </c>
      <c r="W248" s="13">
        <f>VLOOKUP(A248,repayments_data!A:J,5,0)</f>
        <v>110000</v>
      </c>
      <c r="X248" s="13" t="str">
        <f>VLOOKUP(A248,repayments_data!A:J,9,0)</f>
        <v>Closed</v>
      </c>
      <c r="Y248" s="13">
        <f>VLOOKUP(A248,repayments_data!A:J,10,0)</f>
        <v>0</v>
      </c>
      <c r="Z248" s="13" t="str">
        <f t="shared" si="3"/>
        <v>Good</v>
      </c>
    </row>
    <row r="249" spans="1:26" x14ac:dyDescent="0.25">
      <c r="A249" s="12">
        <v>304300</v>
      </c>
      <c r="B249" s="38">
        <v>43015.685810185198</v>
      </c>
      <c r="C249" s="13">
        <v>67</v>
      </c>
      <c r="D249" s="39">
        <v>43021</v>
      </c>
      <c r="E249" s="62" t="s">
        <v>1055</v>
      </c>
      <c r="F249" s="13" t="s">
        <v>19</v>
      </c>
      <c r="G249" s="40">
        <v>29211</v>
      </c>
      <c r="H249" s="63">
        <v>38.972602739726028</v>
      </c>
      <c r="I249" s="14" t="s">
        <v>25</v>
      </c>
      <c r="J249" s="14">
        <v>560085</v>
      </c>
      <c r="K249" s="42" t="s">
        <v>524</v>
      </c>
      <c r="L249" s="13" t="s">
        <v>27</v>
      </c>
      <c r="M249" s="41">
        <v>324</v>
      </c>
      <c r="N249" s="14" t="s">
        <v>22</v>
      </c>
      <c r="O249" s="14" t="s">
        <v>525</v>
      </c>
      <c r="P249" s="13" t="s">
        <v>23</v>
      </c>
      <c r="Q249" s="12">
        <v>3</v>
      </c>
      <c r="R249" s="12">
        <v>14</v>
      </c>
      <c r="S249" s="13">
        <v>135567.33333333299</v>
      </c>
      <c r="T249" s="7">
        <v>111798.72</v>
      </c>
      <c r="U249" s="7">
        <v>102714.05</v>
      </c>
      <c r="V249" s="7">
        <v>85374.92</v>
      </c>
      <c r="W249" s="13">
        <f>VLOOKUP(A249,repayments_data!A:J,5,0)</f>
        <v>69250</v>
      </c>
      <c r="X249" s="13" t="str">
        <f>VLOOKUP(A249,repayments_data!A:J,9,0)</f>
        <v>Live</v>
      </c>
      <c r="Y249" s="13">
        <f>VLOOKUP(A249,repayments_data!A:J,10,0)</f>
        <v>0</v>
      </c>
      <c r="Z249" s="13" t="str">
        <f t="shared" si="3"/>
        <v>Good</v>
      </c>
    </row>
    <row r="250" spans="1:26" x14ac:dyDescent="0.25">
      <c r="A250" s="12">
        <v>297689</v>
      </c>
      <c r="B250" s="38">
        <v>42609.597500000003</v>
      </c>
      <c r="C250" s="13">
        <v>2984</v>
      </c>
      <c r="D250" s="39">
        <v>42878</v>
      </c>
      <c r="E250" s="62" t="s">
        <v>1055</v>
      </c>
      <c r="F250" s="13" t="s">
        <v>19</v>
      </c>
      <c r="G250" s="40">
        <v>31949</v>
      </c>
      <c r="H250" s="63">
        <v>31.471232876712328</v>
      </c>
      <c r="I250" s="13" t="s">
        <v>25</v>
      </c>
      <c r="J250" s="14">
        <v>560066</v>
      </c>
      <c r="K250" s="42" t="s">
        <v>526</v>
      </c>
      <c r="L250" s="13" t="s">
        <v>21</v>
      </c>
      <c r="M250" s="41">
        <v>5</v>
      </c>
      <c r="N250" s="13" t="s">
        <v>22</v>
      </c>
      <c r="O250" s="13" t="s">
        <v>527</v>
      </c>
      <c r="P250" s="13" t="s">
        <v>23</v>
      </c>
      <c r="Q250" s="12">
        <v>0</v>
      </c>
      <c r="R250" s="12">
        <v>2</v>
      </c>
      <c r="S250" s="13">
        <v>39283</v>
      </c>
      <c r="T250" s="4">
        <v>750.54</v>
      </c>
      <c r="U250" s="4">
        <v>554.11</v>
      </c>
      <c r="V250" s="4">
        <v>398.44</v>
      </c>
      <c r="W250" s="13">
        <f>VLOOKUP(A250,repayments_data!A:J,5,0)</f>
        <v>220000</v>
      </c>
      <c r="X250" s="13" t="str">
        <f>VLOOKUP(A250,repayments_data!A:J,9,0)</f>
        <v>Live</v>
      </c>
      <c r="Y250" s="13">
        <f>VLOOKUP(A250,repayments_data!A:J,10,0)</f>
        <v>0</v>
      </c>
      <c r="Z250" s="13" t="str">
        <f t="shared" si="3"/>
        <v>Good</v>
      </c>
    </row>
    <row r="251" spans="1:26" x14ac:dyDescent="0.25">
      <c r="A251" s="12">
        <v>296422</v>
      </c>
      <c r="B251" s="38">
        <v>42852.528275463003</v>
      </c>
      <c r="C251" s="13">
        <v>14725</v>
      </c>
      <c r="D251" s="39">
        <v>42884</v>
      </c>
      <c r="E251" s="62" t="s">
        <v>1055</v>
      </c>
      <c r="F251" s="13" t="s">
        <v>19</v>
      </c>
      <c r="G251" s="40">
        <v>29778</v>
      </c>
      <c r="H251" s="63">
        <v>37.419178082191777</v>
      </c>
      <c r="I251" s="13" t="s">
        <v>62</v>
      </c>
      <c r="J251" s="13">
        <v>410092</v>
      </c>
      <c r="K251" s="12" t="s">
        <v>528</v>
      </c>
      <c r="L251" s="13" t="s">
        <v>21</v>
      </c>
      <c r="M251" s="41">
        <v>4</v>
      </c>
      <c r="N251" s="13" t="s">
        <v>22</v>
      </c>
      <c r="O251" s="13" t="s">
        <v>529</v>
      </c>
      <c r="P251" s="13" t="s">
        <v>33</v>
      </c>
      <c r="Q251" s="12">
        <v>0</v>
      </c>
      <c r="R251" s="12">
        <v>12</v>
      </c>
      <c r="S251" s="13">
        <v>50315</v>
      </c>
      <c r="T251" s="4">
        <v>2428.4299999999998</v>
      </c>
      <c r="U251" s="4">
        <v>2175.1</v>
      </c>
      <c r="V251" s="4">
        <v>534.37</v>
      </c>
      <c r="W251" s="13">
        <f>VLOOKUP(A251,repayments_data!A:J,5,0)</f>
        <v>150000</v>
      </c>
      <c r="X251" s="13" t="str">
        <f>VLOOKUP(A251,repayments_data!A:J,9,0)</f>
        <v>Live</v>
      </c>
      <c r="Y251" s="13">
        <f>VLOOKUP(A251,repayments_data!A:J,10,0)</f>
        <v>0</v>
      </c>
      <c r="Z251" s="13" t="str">
        <f t="shared" si="3"/>
        <v>Good</v>
      </c>
    </row>
    <row r="252" spans="1:26" x14ac:dyDescent="0.25">
      <c r="A252" s="12">
        <v>295821</v>
      </c>
      <c r="B252" s="38">
        <v>42606.809097222198</v>
      </c>
      <c r="C252" s="13">
        <v>14467</v>
      </c>
      <c r="D252" s="39">
        <v>42754</v>
      </c>
      <c r="E252" s="62" t="s">
        <v>1055</v>
      </c>
      <c r="F252" s="13" t="s">
        <v>19</v>
      </c>
      <c r="G252" s="40">
        <v>24880</v>
      </c>
      <c r="H252" s="63">
        <v>50.838356164383562</v>
      </c>
      <c r="I252" s="14" t="s">
        <v>34</v>
      </c>
      <c r="J252" s="10">
        <v>400097</v>
      </c>
      <c r="K252" s="12" t="s">
        <v>530</v>
      </c>
      <c r="L252" s="13" t="s">
        <v>21</v>
      </c>
      <c r="M252" s="41">
        <v>36</v>
      </c>
      <c r="N252" s="13" t="s">
        <v>192</v>
      </c>
      <c r="O252" s="13" t="s">
        <v>531</v>
      </c>
      <c r="P252" s="8" t="s">
        <v>192</v>
      </c>
      <c r="Q252" s="12">
        <v>5</v>
      </c>
      <c r="R252" s="48">
        <v>5</v>
      </c>
      <c r="S252" s="14">
        <v>100000</v>
      </c>
      <c r="T252" s="4"/>
      <c r="U252" s="4"/>
      <c r="V252" s="4"/>
      <c r="W252" s="13">
        <f>VLOOKUP(A252,repayments_data!A:J,5,0)</f>
        <v>211000</v>
      </c>
      <c r="X252" s="13" t="str">
        <f>VLOOKUP(A252,repayments_data!A:J,9,0)</f>
        <v>Closed</v>
      </c>
      <c r="Y252" s="13">
        <f>VLOOKUP(A252,repayments_data!A:J,10,0)</f>
        <v>0</v>
      </c>
      <c r="Z252" s="13" t="str">
        <f t="shared" si="3"/>
        <v>Good</v>
      </c>
    </row>
    <row r="253" spans="1:26" x14ac:dyDescent="0.25">
      <c r="A253" s="12">
        <v>295144</v>
      </c>
      <c r="B253" s="38">
        <v>42864.613252314797</v>
      </c>
      <c r="C253" s="13">
        <v>4910</v>
      </c>
      <c r="D253" s="39">
        <v>42909</v>
      </c>
      <c r="E253" s="62" t="s">
        <v>1055</v>
      </c>
      <c r="F253" s="13" t="s">
        <v>19</v>
      </c>
      <c r="G253" s="40">
        <v>32660</v>
      </c>
      <c r="H253" s="63">
        <v>29.523287671232875</v>
      </c>
      <c r="I253" s="13" t="s">
        <v>24</v>
      </c>
      <c r="J253" s="14">
        <v>411032</v>
      </c>
      <c r="K253" s="42" t="s">
        <v>532</v>
      </c>
      <c r="L253" s="13" t="s">
        <v>21</v>
      </c>
      <c r="M253" s="41">
        <v>3</v>
      </c>
      <c r="N253" s="13" t="s">
        <v>22</v>
      </c>
      <c r="O253" s="13" t="s">
        <v>533</v>
      </c>
      <c r="P253" s="13" t="s">
        <v>29</v>
      </c>
      <c r="Q253" s="12">
        <v>2</v>
      </c>
      <c r="R253" s="12">
        <v>8</v>
      </c>
      <c r="S253" s="13">
        <v>47593.333333333299</v>
      </c>
      <c r="T253" s="4">
        <v>183230.76</v>
      </c>
      <c r="U253" s="4">
        <v>31312.94</v>
      </c>
      <c r="V253" s="4">
        <v>36503.51</v>
      </c>
      <c r="W253" s="13">
        <f>VLOOKUP(A253,repayments_data!A:J,5,0)</f>
        <v>150000</v>
      </c>
      <c r="X253" s="13" t="str">
        <f>VLOOKUP(A253,repayments_data!A:J,9,0)</f>
        <v>Live</v>
      </c>
      <c r="Y253" s="13">
        <f>VLOOKUP(A253,repayments_data!A:J,10,0)</f>
        <v>0</v>
      </c>
      <c r="Z253" s="13" t="str">
        <f t="shared" si="3"/>
        <v>Good</v>
      </c>
    </row>
    <row r="254" spans="1:26" x14ac:dyDescent="0.25">
      <c r="A254" s="12">
        <v>288352</v>
      </c>
      <c r="B254" s="38">
        <v>42801.812326388899</v>
      </c>
      <c r="C254" s="13">
        <v>6391</v>
      </c>
      <c r="D254" s="39">
        <v>42898</v>
      </c>
      <c r="E254" s="62" t="s">
        <v>1055</v>
      </c>
      <c r="F254" s="13" t="s">
        <v>19</v>
      </c>
      <c r="G254" s="40">
        <v>31321</v>
      </c>
      <c r="H254" s="63">
        <v>33.19178082191781</v>
      </c>
      <c r="I254" s="13" t="s">
        <v>34</v>
      </c>
      <c r="J254" s="13">
        <v>401107</v>
      </c>
      <c r="K254" s="12" t="s">
        <v>534</v>
      </c>
      <c r="L254" s="13" t="s">
        <v>41</v>
      </c>
      <c r="M254" s="41">
        <v>108</v>
      </c>
      <c r="N254" s="13" t="s">
        <v>192</v>
      </c>
      <c r="O254" s="13" t="s">
        <v>535</v>
      </c>
      <c r="P254" s="8" t="s">
        <v>192</v>
      </c>
      <c r="Q254" s="12">
        <v>13</v>
      </c>
      <c r="R254" s="48">
        <v>13</v>
      </c>
      <c r="S254" s="13">
        <v>485514</v>
      </c>
      <c r="T254" s="4"/>
      <c r="U254" s="4"/>
      <c r="V254" s="4"/>
      <c r="W254" s="13">
        <f>VLOOKUP(A254,repayments_data!A:J,5,0)</f>
        <v>150000</v>
      </c>
      <c r="X254" s="13" t="str">
        <f>VLOOKUP(A254,repayments_data!A:J,9,0)</f>
        <v>Live</v>
      </c>
      <c r="Y254" s="13">
        <f>VLOOKUP(A254,repayments_data!A:J,10,0)</f>
        <v>0</v>
      </c>
      <c r="Z254" s="13" t="str">
        <f t="shared" si="3"/>
        <v>Good</v>
      </c>
    </row>
    <row r="255" spans="1:26" x14ac:dyDescent="0.25">
      <c r="A255" s="12">
        <v>283971</v>
      </c>
      <c r="B255" s="38">
        <v>42885.520671296297</v>
      </c>
      <c r="C255" s="13">
        <v>3955</v>
      </c>
      <c r="D255" s="39">
        <v>43001</v>
      </c>
      <c r="E255" s="62" t="s">
        <v>1055</v>
      </c>
      <c r="F255" s="13" t="s">
        <v>19</v>
      </c>
      <c r="G255" s="40">
        <v>26084</v>
      </c>
      <c r="H255" s="63">
        <v>47.539726027397258</v>
      </c>
      <c r="I255" s="43" t="s">
        <v>49</v>
      </c>
      <c r="J255" s="43">
        <v>500090</v>
      </c>
      <c r="K255" s="42" t="s">
        <v>536</v>
      </c>
      <c r="L255" s="13" t="s">
        <v>41</v>
      </c>
      <c r="M255" s="41">
        <v>84</v>
      </c>
      <c r="N255" s="43" t="s">
        <v>22</v>
      </c>
      <c r="O255" s="43" t="s">
        <v>537</v>
      </c>
      <c r="P255" s="13" t="s">
        <v>29</v>
      </c>
      <c r="Q255" s="12">
        <v>6</v>
      </c>
      <c r="R255" s="12">
        <v>20</v>
      </c>
      <c r="S255" s="13">
        <v>78304</v>
      </c>
      <c r="T255" s="4">
        <v>4375.24</v>
      </c>
      <c r="U255" s="4">
        <v>15308.79</v>
      </c>
      <c r="V255" s="4">
        <v>1097.58</v>
      </c>
      <c r="W255" s="13">
        <f>VLOOKUP(A255,repayments_data!A:J,5,0)</f>
        <v>156000</v>
      </c>
      <c r="X255" s="13" t="str">
        <f>VLOOKUP(A255,repayments_data!A:J,9,0)</f>
        <v>Live</v>
      </c>
      <c r="Y255" s="13">
        <f>VLOOKUP(A255,repayments_data!A:J,10,0)</f>
        <v>0</v>
      </c>
      <c r="Z255" s="13" t="str">
        <f t="shared" si="3"/>
        <v>Good</v>
      </c>
    </row>
    <row r="256" spans="1:26" x14ac:dyDescent="0.25">
      <c r="A256" s="12">
        <v>282915</v>
      </c>
      <c r="B256" s="38">
        <v>43018.443715277797</v>
      </c>
      <c r="C256" s="13">
        <v>117</v>
      </c>
      <c r="D256" s="39">
        <v>43022</v>
      </c>
      <c r="E256" s="62" t="s">
        <v>1055</v>
      </c>
      <c r="F256" s="13" t="s">
        <v>19</v>
      </c>
      <c r="G256" s="40">
        <v>28855</v>
      </c>
      <c r="H256" s="63">
        <v>39.947945205479449</v>
      </c>
      <c r="I256" s="50" t="s">
        <v>24</v>
      </c>
      <c r="J256" s="13">
        <v>835222</v>
      </c>
      <c r="K256" s="12" t="s">
        <v>538</v>
      </c>
      <c r="L256" s="13" t="s">
        <v>21</v>
      </c>
      <c r="M256" s="41">
        <v>12</v>
      </c>
      <c r="N256" s="13" t="s">
        <v>22</v>
      </c>
      <c r="O256" s="13" t="s">
        <v>539</v>
      </c>
      <c r="P256" s="13" t="s">
        <v>29</v>
      </c>
      <c r="Q256" s="12">
        <v>1</v>
      </c>
      <c r="R256" s="12">
        <v>12</v>
      </c>
      <c r="S256" s="13">
        <v>109211.33333333299</v>
      </c>
      <c r="T256" s="3">
        <v>108726.13</v>
      </c>
      <c r="U256" s="3">
        <v>57062</v>
      </c>
      <c r="V256" s="3">
        <v>30008.33</v>
      </c>
      <c r="W256" s="13" t="str">
        <f>VLOOKUP(A256,repayments_data!A:J,5,0)</f>
        <v>127047</v>
      </c>
      <c r="X256" s="13" t="str">
        <f>VLOOKUP(A256,repayments_data!A:J,9,0)</f>
        <v>Live</v>
      </c>
      <c r="Y256" s="13">
        <f>VLOOKUP(A256,repayments_data!A:J,10,0)</f>
        <v>0</v>
      </c>
      <c r="Z256" s="13" t="str">
        <f t="shared" si="3"/>
        <v>Good</v>
      </c>
    </row>
    <row r="257" spans="1:26" x14ac:dyDescent="0.25">
      <c r="A257" s="12">
        <v>282739</v>
      </c>
      <c r="B257" s="38">
        <v>42979.770324074103</v>
      </c>
      <c r="C257" s="13">
        <v>2834</v>
      </c>
      <c r="D257" s="39">
        <v>43054</v>
      </c>
      <c r="E257" s="62" t="s">
        <v>1055</v>
      </c>
      <c r="F257" s="13" t="s">
        <v>19</v>
      </c>
      <c r="G257" s="40">
        <v>28865</v>
      </c>
      <c r="H257" s="63">
        <v>39.920547945205477</v>
      </c>
      <c r="I257" s="43" t="s">
        <v>49</v>
      </c>
      <c r="J257" s="13">
        <v>500014</v>
      </c>
      <c r="K257" s="12" t="s">
        <v>540</v>
      </c>
      <c r="L257" s="13" t="s">
        <v>21</v>
      </c>
      <c r="M257" s="41">
        <v>24</v>
      </c>
      <c r="N257" s="13" t="s">
        <v>22</v>
      </c>
      <c r="O257" s="13" t="s">
        <v>541</v>
      </c>
      <c r="P257" s="13" t="s">
        <v>23</v>
      </c>
      <c r="Q257" s="12">
        <v>2</v>
      </c>
      <c r="R257" s="48">
        <v>11</v>
      </c>
      <c r="S257" s="13">
        <v>74103</v>
      </c>
      <c r="T257" s="4">
        <v>35056.78</v>
      </c>
      <c r="U257" s="4">
        <v>28099.88</v>
      </c>
      <c r="V257" s="4">
        <v>38389.57</v>
      </c>
      <c r="W257" s="13">
        <f>VLOOKUP(A257,repayments_data!A:J,5,0)</f>
        <v>62607</v>
      </c>
      <c r="X257" s="13" t="str">
        <f>VLOOKUP(A257,repayments_data!A:J,9,0)</f>
        <v>Live</v>
      </c>
      <c r="Y257" s="13">
        <f>VLOOKUP(A257,repayments_data!A:J,10,0)</f>
        <v>22</v>
      </c>
      <c r="Z257" s="13" t="str">
        <f t="shared" si="3"/>
        <v>Good</v>
      </c>
    </row>
    <row r="258" spans="1:26" x14ac:dyDescent="0.25">
      <c r="A258" s="12">
        <v>269170</v>
      </c>
      <c r="B258" s="38">
        <v>43047.517337963</v>
      </c>
      <c r="C258" s="13">
        <v>2143</v>
      </c>
      <c r="D258" s="39">
        <v>43047.552858796298</v>
      </c>
      <c r="E258" s="62" t="s">
        <v>1055</v>
      </c>
      <c r="F258" s="13" t="s">
        <v>19</v>
      </c>
      <c r="G258" s="40">
        <v>30543</v>
      </c>
      <c r="H258" s="63">
        <v>35.323287671232876</v>
      </c>
      <c r="I258" s="13" t="s">
        <v>71</v>
      </c>
      <c r="J258" s="43">
        <v>110076</v>
      </c>
      <c r="K258" s="44" t="s">
        <v>542</v>
      </c>
      <c r="L258" s="13" t="s">
        <v>21</v>
      </c>
      <c r="M258" s="41">
        <v>36</v>
      </c>
      <c r="N258" s="13" t="s">
        <v>22</v>
      </c>
      <c r="O258" s="13" t="s">
        <v>543</v>
      </c>
      <c r="P258" s="13" t="s">
        <v>23</v>
      </c>
      <c r="Q258" s="12">
        <v>14</v>
      </c>
      <c r="R258" s="12">
        <v>14</v>
      </c>
      <c r="S258" s="13">
        <v>38000</v>
      </c>
      <c r="T258" s="3">
        <v>15459</v>
      </c>
      <c r="U258" s="3">
        <v>9997</v>
      </c>
      <c r="V258" s="3">
        <v>1951</v>
      </c>
      <c r="W258" s="13">
        <f>VLOOKUP(A258,repayments_data!A:J,5,0)</f>
        <v>77636.27</v>
      </c>
      <c r="X258" s="13" t="str">
        <f>VLOOKUP(A258,repayments_data!A:J,9,0)</f>
        <v>Live</v>
      </c>
      <c r="Y258" s="13">
        <f>VLOOKUP(A258,repayments_data!A:J,10,0)</f>
        <v>0</v>
      </c>
      <c r="Z258" s="13" t="str">
        <f t="shared" si="3"/>
        <v>Good</v>
      </c>
    </row>
    <row r="259" spans="1:26" x14ac:dyDescent="0.25">
      <c r="A259" s="12">
        <v>251219</v>
      </c>
      <c r="B259" s="38">
        <v>43054.715300925898</v>
      </c>
      <c r="C259" s="13">
        <v>2848</v>
      </c>
      <c r="D259" s="39">
        <v>43054.832824074103</v>
      </c>
      <c r="E259" s="62" t="s">
        <v>1055</v>
      </c>
      <c r="F259" s="13" t="s">
        <v>19</v>
      </c>
      <c r="G259" s="40">
        <v>29430</v>
      </c>
      <c r="H259" s="63">
        <v>38.372602739726027</v>
      </c>
      <c r="I259" s="13" t="s">
        <v>49</v>
      </c>
      <c r="J259" s="13">
        <v>500072</v>
      </c>
      <c r="K259" s="12" t="s">
        <v>544</v>
      </c>
      <c r="L259" s="13" t="s">
        <v>21</v>
      </c>
      <c r="M259" s="41">
        <v>84</v>
      </c>
      <c r="N259" s="13" t="s">
        <v>22</v>
      </c>
      <c r="O259" s="13" t="s">
        <v>545</v>
      </c>
      <c r="P259" s="13" t="s">
        <v>23</v>
      </c>
      <c r="Q259" s="12">
        <v>11</v>
      </c>
      <c r="R259" s="12">
        <v>13</v>
      </c>
      <c r="S259" s="14">
        <v>62398</v>
      </c>
      <c r="T259" s="3">
        <v>63446</v>
      </c>
      <c r="U259" s="3">
        <v>56218</v>
      </c>
      <c r="V259" s="3">
        <v>92645</v>
      </c>
      <c r="W259" s="13">
        <f>VLOOKUP(A259,repayments_data!A:J,5,0)</f>
        <v>240418.07</v>
      </c>
      <c r="X259" s="13" t="str">
        <f>VLOOKUP(A259,repayments_data!A:J,9,0)</f>
        <v>Live</v>
      </c>
      <c r="Y259" s="13">
        <f>VLOOKUP(A259,repayments_data!A:J,10,0)</f>
        <v>0</v>
      </c>
      <c r="Z259" s="13" t="str">
        <f t="shared" ref="Z259:Z322" si="4">IF(Y259&gt;30,"Bad","Good")</f>
        <v>Good</v>
      </c>
    </row>
    <row r="260" spans="1:26" x14ac:dyDescent="0.25">
      <c r="A260" s="12">
        <v>239529</v>
      </c>
      <c r="B260" s="38">
        <v>43039.552731481497</v>
      </c>
      <c r="C260" s="13">
        <v>1455</v>
      </c>
      <c r="D260" s="39">
        <v>43039.6703009259</v>
      </c>
      <c r="E260" s="62" t="s">
        <v>1055</v>
      </c>
      <c r="F260" s="13" t="s">
        <v>19</v>
      </c>
      <c r="G260" s="40">
        <v>28717</v>
      </c>
      <c r="H260" s="63">
        <v>40.326027397260276</v>
      </c>
      <c r="I260" s="13" t="s">
        <v>25</v>
      </c>
      <c r="J260" s="13">
        <v>560094</v>
      </c>
      <c r="K260" s="12" t="s">
        <v>546</v>
      </c>
      <c r="L260" s="13" t="s">
        <v>21</v>
      </c>
      <c r="M260" s="41">
        <v>24</v>
      </c>
      <c r="N260" s="13" t="s">
        <v>22</v>
      </c>
      <c r="O260" s="13" t="s">
        <v>547</v>
      </c>
      <c r="P260" s="13" t="s">
        <v>29</v>
      </c>
      <c r="Q260" s="12">
        <v>13</v>
      </c>
      <c r="R260" s="12">
        <v>13</v>
      </c>
      <c r="S260" s="13">
        <v>58371</v>
      </c>
      <c r="T260" s="3">
        <v>28558</v>
      </c>
      <c r="U260" s="3">
        <v>16979</v>
      </c>
      <c r="V260" s="3">
        <v>10174</v>
      </c>
      <c r="W260" s="13">
        <f>VLOOKUP(A260,repayments_data!A:J,5,0)</f>
        <v>93468.4</v>
      </c>
      <c r="X260" s="13" t="str">
        <f>VLOOKUP(A260,repayments_data!A:J,9,0)</f>
        <v>Live</v>
      </c>
      <c r="Y260" s="13">
        <f>VLOOKUP(A260,repayments_data!A:J,10,0)</f>
        <v>0</v>
      </c>
      <c r="Z260" s="13" t="str">
        <f t="shared" si="4"/>
        <v>Good</v>
      </c>
    </row>
    <row r="261" spans="1:26" x14ac:dyDescent="0.25">
      <c r="A261" s="12">
        <v>234467</v>
      </c>
      <c r="B261" s="38">
        <v>43032.525115740696</v>
      </c>
      <c r="C261" s="13">
        <v>651</v>
      </c>
      <c r="D261" s="39">
        <v>43032.528159722198</v>
      </c>
      <c r="E261" s="62" t="s">
        <v>1055</v>
      </c>
      <c r="F261" s="13" t="s">
        <v>19</v>
      </c>
      <c r="G261" s="40">
        <v>30544</v>
      </c>
      <c r="H261" s="63">
        <v>35.320547945205476</v>
      </c>
      <c r="I261" s="13" t="s">
        <v>25</v>
      </c>
      <c r="J261" s="13">
        <v>560102</v>
      </c>
      <c r="K261" s="12" t="s">
        <v>548</v>
      </c>
      <c r="L261" s="13" t="s">
        <v>21</v>
      </c>
      <c r="M261" s="41">
        <v>24</v>
      </c>
      <c r="N261" s="13" t="s">
        <v>22</v>
      </c>
      <c r="O261" s="13" t="s">
        <v>549</v>
      </c>
      <c r="P261" s="13" t="s">
        <v>23</v>
      </c>
      <c r="Q261" s="12">
        <v>3</v>
      </c>
      <c r="R261" s="12">
        <v>10</v>
      </c>
      <c r="S261" s="13">
        <v>72958</v>
      </c>
      <c r="T261" s="3">
        <v>51530</v>
      </c>
      <c r="U261" s="3">
        <v>41864</v>
      </c>
      <c r="V261" s="3">
        <v>1699</v>
      </c>
      <c r="W261" s="13">
        <f>VLOOKUP(A261,repayments_data!A:J,5,0)</f>
        <v>243415</v>
      </c>
      <c r="X261" s="13" t="str">
        <f>VLOOKUP(A261,repayments_data!A:J,9,0)</f>
        <v>Live</v>
      </c>
      <c r="Y261" s="13">
        <f>VLOOKUP(A261,repayments_data!A:J,10,0)</f>
        <v>0</v>
      </c>
      <c r="Z261" s="13" t="str">
        <f t="shared" si="4"/>
        <v>Good</v>
      </c>
    </row>
    <row r="262" spans="1:26" x14ac:dyDescent="0.25">
      <c r="A262" s="12">
        <v>229166</v>
      </c>
      <c r="B262" s="38">
        <v>42520.547500000001</v>
      </c>
      <c r="C262" s="13">
        <v>1654</v>
      </c>
      <c r="D262" s="39">
        <v>43036</v>
      </c>
      <c r="E262" s="62" t="s">
        <v>1055</v>
      </c>
      <c r="F262" s="13" t="s">
        <v>19</v>
      </c>
      <c r="G262" s="40">
        <v>26075</v>
      </c>
      <c r="H262" s="63">
        <v>47.564383561643837</v>
      </c>
      <c r="I262" s="13" t="s">
        <v>49</v>
      </c>
      <c r="J262" s="13">
        <v>500013</v>
      </c>
      <c r="K262" s="12" t="s">
        <v>550</v>
      </c>
      <c r="L262" s="13" t="s">
        <v>21</v>
      </c>
      <c r="M262" s="41">
        <v>72</v>
      </c>
      <c r="N262" s="13" t="s">
        <v>22</v>
      </c>
      <c r="O262" s="13" t="s">
        <v>551</v>
      </c>
      <c r="P262" s="13" t="s">
        <v>23</v>
      </c>
      <c r="Q262" s="12">
        <v>24</v>
      </c>
      <c r="R262" s="48">
        <v>24</v>
      </c>
      <c r="S262" s="13">
        <v>34973.666666666701</v>
      </c>
      <c r="T262" s="4">
        <v>0</v>
      </c>
      <c r="U262" s="4">
        <v>0</v>
      </c>
      <c r="V262" s="4">
        <v>3480.67</v>
      </c>
      <c r="W262" s="13">
        <f>VLOOKUP(A262,repayments_data!A:J,5,0)</f>
        <v>33340</v>
      </c>
      <c r="X262" s="13" t="str">
        <f>VLOOKUP(A262,repayments_data!A:J,9,0)</f>
        <v>Live</v>
      </c>
      <c r="Y262" s="13">
        <f>VLOOKUP(A262,repayments_data!A:J,10,0)</f>
        <v>24</v>
      </c>
      <c r="Z262" s="13" t="str">
        <f t="shared" si="4"/>
        <v>Good</v>
      </c>
    </row>
    <row r="263" spans="1:26" x14ac:dyDescent="0.25">
      <c r="A263" s="12">
        <v>223690</v>
      </c>
      <c r="B263" s="38">
        <v>42513.731967592597</v>
      </c>
      <c r="C263" s="13">
        <v>2914</v>
      </c>
      <c r="D263" s="39">
        <v>42729</v>
      </c>
      <c r="E263" s="62" t="s">
        <v>1056</v>
      </c>
      <c r="F263" s="13" t="s">
        <v>19</v>
      </c>
      <c r="G263" s="40">
        <v>27254</v>
      </c>
      <c r="H263" s="63">
        <v>44.334246575342469</v>
      </c>
      <c r="I263" s="13" t="s">
        <v>25</v>
      </c>
      <c r="J263" s="13">
        <v>560001</v>
      </c>
      <c r="K263" s="48" t="s">
        <v>552</v>
      </c>
      <c r="L263" s="13" t="s">
        <v>41</v>
      </c>
      <c r="M263" s="41">
        <v>36</v>
      </c>
      <c r="N263" s="13" t="s">
        <v>22</v>
      </c>
      <c r="O263" s="13" t="s">
        <v>553</v>
      </c>
      <c r="P263" s="13" t="s">
        <v>29</v>
      </c>
      <c r="Q263" s="12">
        <v>12</v>
      </c>
      <c r="R263" s="12">
        <v>14</v>
      </c>
      <c r="S263" s="13">
        <v>65000</v>
      </c>
      <c r="T263" s="4">
        <v>36296.25</v>
      </c>
      <c r="U263" s="4">
        <v>26185.58</v>
      </c>
      <c r="V263" s="4">
        <v>14195.62</v>
      </c>
      <c r="W263" s="13">
        <f>VLOOKUP(A263,repayments_data!A:J,5,0)</f>
        <v>220000</v>
      </c>
      <c r="X263" s="13" t="str">
        <f>VLOOKUP(A263,repayments_data!A:J,9,0)</f>
        <v>Closed</v>
      </c>
      <c r="Y263" s="13">
        <f>VLOOKUP(A263,repayments_data!A:J,10,0)</f>
        <v>0</v>
      </c>
      <c r="Z263" s="13" t="str">
        <f t="shared" si="4"/>
        <v>Good</v>
      </c>
    </row>
    <row r="264" spans="1:26" x14ac:dyDescent="0.25">
      <c r="A264" s="12">
        <v>213431</v>
      </c>
      <c r="B264" s="38">
        <v>43042.572581018503</v>
      </c>
      <c r="C264" s="13">
        <v>1746</v>
      </c>
      <c r="D264" s="39">
        <v>43042.577442129601</v>
      </c>
      <c r="E264" s="62" t="s">
        <v>1055</v>
      </c>
      <c r="F264" s="13" t="s">
        <v>19</v>
      </c>
      <c r="G264" s="40">
        <v>29641</v>
      </c>
      <c r="H264" s="63">
        <v>37.794520547945204</v>
      </c>
      <c r="I264" s="13" t="s">
        <v>25</v>
      </c>
      <c r="J264" s="13">
        <v>560032</v>
      </c>
      <c r="K264" s="12" t="s">
        <v>554</v>
      </c>
      <c r="L264" s="13" t="s">
        <v>21</v>
      </c>
      <c r="M264" s="41">
        <v>24</v>
      </c>
      <c r="N264" s="13" t="s">
        <v>22</v>
      </c>
      <c r="O264" s="13" t="s">
        <v>555</v>
      </c>
      <c r="P264" s="13" t="s">
        <v>38</v>
      </c>
      <c r="Q264" s="12">
        <v>2</v>
      </c>
      <c r="R264" s="12">
        <v>11</v>
      </c>
      <c r="S264" s="13">
        <v>50743</v>
      </c>
      <c r="T264" s="3">
        <v>3443</v>
      </c>
      <c r="U264" s="3">
        <v>343</v>
      </c>
      <c r="V264" s="3">
        <v>861</v>
      </c>
      <c r="W264" s="13">
        <f>VLOOKUP(A264,repayments_data!A:J,5,0)</f>
        <v>49418</v>
      </c>
      <c r="X264" s="13" t="str">
        <f>VLOOKUP(A264,repayments_data!A:J,9,0)</f>
        <v>Live</v>
      </c>
      <c r="Y264" s="13">
        <f>VLOOKUP(A264,repayments_data!A:J,10,0)</f>
        <v>0</v>
      </c>
      <c r="Z264" s="13" t="str">
        <f t="shared" si="4"/>
        <v>Good</v>
      </c>
    </row>
    <row r="265" spans="1:26" x14ac:dyDescent="0.25">
      <c r="A265" s="12">
        <v>209555</v>
      </c>
      <c r="B265" s="38">
        <v>43021.5781712963</v>
      </c>
      <c r="C265" s="13">
        <v>73</v>
      </c>
      <c r="D265" s="39">
        <v>43021.662152777797</v>
      </c>
      <c r="E265" s="62" t="s">
        <v>1055</v>
      </c>
      <c r="F265" s="13" t="s">
        <v>19</v>
      </c>
      <c r="G265" s="40">
        <v>32721</v>
      </c>
      <c r="H265" s="63">
        <v>29.356164383561644</v>
      </c>
      <c r="I265" s="43" t="s">
        <v>25</v>
      </c>
      <c r="J265" s="10">
        <v>560038</v>
      </c>
      <c r="K265" s="11" t="s">
        <v>556</v>
      </c>
      <c r="L265" s="13" t="s">
        <v>21</v>
      </c>
      <c r="M265" s="41">
        <v>12</v>
      </c>
      <c r="N265" s="43" t="s">
        <v>22</v>
      </c>
      <c r="O265" s="43" t="s">
        <v>557</v>
      </c>
      <c r="P265" s="13" t="s">
        <v>33</v>
      </c>
      <c r="Q265" s="12">
        <v>3</v>
      </c>
      <c r="R265" s="48">
        <v>10</v>
      </c>
      <c r="S265" s="13">
        <v>48140</v>
      </c>
      <c r="T265" s="3">
        <v>12005</v>
      </c>
      <c r="U265" s="3">
        <v>9365</v>
      </c>
      <c r="V265" s="3">
        <v>2477</v>
      </c>
      <c r="W265" s="13">
        <f>VLOOKUP(A265,repayments_data!A:J,5,0)</f>
        <v>164130</v>
      </c>
      <c r="X265" s="13" t="str">
        <f>VLOOKUP(A265,repayments_data!A:J,9,0)</f>
        <v>Live</v>
      </c>
      <c r="Y265" s="13">
        <f>VLOOKUP(A265,repayments_data!A:J,10,0)</f>
        <v>0</v>
      </c>
      <c r="Z265" s="13" t="str">
        <f t="shared" si="4"/>
        <v>Good</v>
      </c>
    </row>
    <row r="266" spans="1:26" x14ac:dyDescent="0.25">
      <c r="A266" s="12">
        <v>206296</v>
      </c>
      <c r="B266" s="38">
        <v>42854.572534722203</v>
      </c>
      <c r="C266" s="13">
        <v>4170</v>
      </c>
      <c r="D266" s="39">
        <v>42972</v>
      </c>
      <c r="E266" s="62" t="s">
        <v>1055</v>
      </c>
      <c r="F266" s="13" t="s">
        <v>19</v>
      </c>
      <c r="G266" s="40">
        <v>32523</v>
      </c>
      <c r="H266" s="63">
        <v>29.898630136986302</v>
      </c>
      <c r="I266" s="13" t="s">
        <v>24</v>
      </c>
      <c r="J266" s="14">
        <v>829107</v>
      </c>
      <c r="K266" s="42" t="s">
        <v>558</v>
      </c>
      <c r="L266" s="13" t="s">
        <v>21</v>
      </c>
      <c r="M266" s="41">
        <v>206</v>
      </c>
      <c r="N266" s="13" t="s">
        <v>22</v>
      </c>
      <c r="O266" s="13" t="s">
        <v>242</v>
      </c>
      <c r="P266" s="13" t="s">
        <v>29</v>
      </c>
      <c r="Q266" s="12">
        <v>3</v>
      </c>
      <c r="R266" s="48">
        <v>6</v>
      </c>
      <c r="S266" s="13">
        <v>40419</v>
      </c>
      <c r="T266" s="4">
        <v>840.76</v>
      </c>
      <c r="U266" s="4">
        <v>1004.34</v>
      </c>
      <c r="V266" s="4">
        <v>5227.57</v>
      </c>
      <c r="W266" s="13">
        <f>VLOOKUP(A266,repayments_data!A:J,5,0)</f>
        <v>70000</v>
      </c>
      <c r="X266" s="13" t="str">
        <f>VLOOKUP(A266,repayments_data!A:J,9,0)</f>
        <v>Closed</v>
      </c>
      <c r="Y266" s="13">
        <f>VLOOKUP(A266,repayments_data!A:J,10,0)</f>
        <v>0</v>
      </c>
      <c r="Z266" s="13" t="str">
        <f t="shared" si="4"/>
        <v>Good</v>
      </c>
    </row>
    <row r="267" spans="1:26" x14ac:dyDescent="0.25">
      <c r="A267" s="12">
        <v>200895</v>
      </c>
      <c r="B267" s="38">
        <v>42731.537858796299</v>
      </c>
      <c r="C267" s="13">
        <v>4070</v>
      </c>
      <c r="D267" s="39">
        <v>43075.817743055602</v>
      </c>
      <c r="E267" s="62" t="s">
        <v>1055</v>
      </c>
      <c r="F267" s="13" t="s">
        <v>19</v>
      </c>
      <c r="G267" s="40">
        <v>27918</v>
      </c>
      <c r="H267" s="63">
        <v>42.515068493150686</v>
      </c>
      <c r="I267" s="13" t="s">
        <v>24</v>
      </c>
      <c r="J267" s="14">
        <v>412207</v>
      </c>
      <c r="K267" s="42" t="s">
        <v>559</v>
      </c>
      <c r="L267" s="13" t="s">
        <v>21</v>
      </c>
      <c r="M267" s="41">
        <v>12</v>
      </c>
      <c r="N267" s="14" t="s">
        <v>22</v>
      </c>
      <c r="O267" s="14" t="s">
        <v>560</v>
      </c>
      <c r="P267" s="13" t="s">
        <v>23</v>
      </c>
      <c r="Q267" s="12">
        <v>0</v>
      </c>
      <c r="R267" s="12">
        <v>12</v>
      </c>
      <c r="S267" s="14">
        <v>70094</v>
      </c>
      <c r="T267" s="3">
        <v>10999</v>
      </c>
      <c r="U267" s="3">
        <v>9093</v>
      </c>
      <c r="V267" s="3">
        <v>8428</v>
      </c>
      <c r="W267" s="13">
        <f>VLOOKUP(A267,repayments_data!A:J,5,0)</f>
        <v>164983</v>
      </c>
      <c r="X267" s="13" t="str">
        <f>VLOOKUP(A267,repayments_data!A:J,9,0)</f>
        <v>Live</v>
      </c>
      <c r="Y267" s="13">
        <f>VLOOKUP(A267,repayments_data!A:J,10,0)</f>
        <v>0</v>
      </c>
      <c r="Z267" s="13" t="str">
        <f t="shared" si="4"/>
        <v>Good</v>
      </c>
    </row>
    <row r="268" spans="1:26" x14ac:dyDescent="0.25">
      <c r="A268" s="12">
        <v>199766</v>
      </c>
      <c r="B268" s="38">
        <v>43111.727268518502</v>
      </c>
      <c r="C268" s="13">
        <v>7545</v>
      </c>
      <c r="D268" s="39">
        <v>43136.55909722222</v>
      </c>
      <c r="E268" s="62" t="s">
        <v>1054</v>
      </c>
      <c r="F268" s="13" t="s">
        <v>19</v>
      </c>
      <c r="G268" s="40">
        <v>29265</v>
      </c>
      <c r="H268" s="63">
        <v>38.824657534246576</v>
      </c>
      <c r="I268" s="13" t="s">
        <v>91</v>
      </c>
      <c r="J268" s="13">
        <v>410206</v>
      </c>
      <c r="K268" s="12" t="s">
        <v>561</v>
      </c>
      <c r="L268" s="13" t="s">
        <v>41</v>
      </c>
      <c r="M268" s="41">
        <v>456</v>
      </c>
      <c r="N268" s="13" t="s">
        <v>22</v>
      </c>
      <c r="O268" s="13" t="s">
        <v>562</v>
      </c>
      <c r="P268" s="13" t="s">
        <v>29</v>
      </c>
      <c r="Q268" s="12">
        <v>2</v>
      </c>
      <c r="R268" s="12">
        <v>10</v>
      </c>
      <c r="S268" s="13">
        <v>42594</v>
      </c>
      <c r="T268" s="3">
        <v>5806</v>
      </c>
      <c r="U268" s="3">
        <v>3239</v>
      </c>
      <c r="V268" s="3">
        <v>1166</v>
      </c>
      <c r="W268" s="13">
        <f>VLOOKUP(A268,repayments_data!A:J,5,0)</f>
        <v>100000</v>
      </c>
      <c r="X268" s="13" t="str">
        <f>VLOOKUP(A268,repayments_data!A:J,9,0)</f>
        <v>Live</v>
      </c>
      <c r="Y268" s="13">
        <f>VLOOKUP(A268,repayments_data!A:J,10,0)</f>
        <v>0</v>
      </c>
      <c r="Z268" s="13" t="str">
        <f t="shared" si="4"/>
        <v>Good</v>
      </c>
    </row>
    <row r="269" spans="1:26" x14ac:dyDescent="0.25">
      <c r="A269" s="12">
        <v>198578</v>
      </c>
      <c r="B269" s="38">
        <v>43074.614201388897</v>
      </c>
      <c r="C269" s="13">
        <v>3992</v>
      </c>
      <c r="D269" s="39">
        <v>43074.625972222202</v>
      </c>
      <c r="E269" s="62" t="s">
        <v>1055</v>
      </c>
      <c r="F269" s="13" t="s">
        <v>19</v>
      </c>
      <c r="G269" s="40">
        <v>30907</v>
      </c>
      <c r="H269" s="63">
        <v>34.326027397260276</v>
      </c>
      <c r="I269" s="13" t="s">
        <v>24</v>
      </c>
      <c r="J269" s="13">
        <v>411036</v>
      </c>
      <c r="K269" s="12" t="s">
        <v>563</v>
      </c>
      <c r="L269" s="13" t="s">
        <v>21</v>
      </c>
      <c r="M269" s="41">
        <v>24</v>
      </c>
      <c r="N269" s="13" t="s">
        <v>22</v>
      </c>
      <c r="O269" s="13" t="s">
        <v>564</v>
      </c>
      <c r="P269" s="13" t="s">
        <v>29</v>
      </c>
      <c r="Q269" s="12">
        <v>1</v>
      </c>
      <c r="R269" s="12">
        <v>10</v>
      </c>
      <c r="S269" s="13">
        <v>68333</v>
      </c>
      <c r="T269" s="3">
        <v>8783</v>
      </c>
      <c r="U269" s="3">
        <v>7624</v>
      </c>
      <c r="V269" s="3">
        <v>5532</v>
      </c>
      <c r="W269" s="13">
        <f>VLOOKUP(A269,repayments_data!A:J,5,0)</f>
        <v>148203</v>
      </c>
      <c r="X269" s="13" t="str">
        <f>VLOOKUP(A269,repayments_data!A:J,9,0)</f>
        <v>Live</v>
      </c>
      <c r="Y269" s="13">
        <f>VLOOKUP(A269,repayments_data!A:J,10,0)</f>
        <v>0</v>
      </c>
      <c r="Z269" s="13" t="str">
        <f t="shared" si="4"/>
        <v>Good</v>
      </c>
    </row>
    <row r="270" spans="1:26" x14ac:dyDescent="0.25">
      <c r="A270" s="12">
        <v>189676</v>
      </c>
      <c r="B270" s="38">
        <v>42865.523900462998</v>
      </c>
      <c r="C270" s="13">
        <v>4549</v>
      </c>
      <c r="D270" s="39">
        <v>42937</v>
      </c>
      <c r="E270" s="62" t="s">
        <v>1055</v>
      </c>
      <c r="F270" s="13" t="s">
        <v>19</v>
      </c>
      <c r="G270" s="40">
        <v>25004</v>
      </c>
      <c r="H270" s="63">
        <v>50.4986301369863</v>
      </c>
      <c r="I270" s="43" t="s">
        <v>25</v>
      </c>
      <c r="J270" s="13">
        <v>560003</v>
      </c>
      <c r="K270" s="12" t="s">
        <v>565</v>
      </c>
      <c r="L270" s="13" t="s">
        <v>21</v>
      </c>
      <c r="M270" s="41">
        <v>120</v>
      </c>
      <c r="N270" s="13" t="s">
        <v>22</v>
      </c>
      <c r="O270" s="13" t="s">
        <v>566</v>
      </c>
      <c r="P270" s="13" t="s">
        <v>23</v>
      </c>
      <c r="Q270" s="12">
        <v>9</v>
      </c>
      <c r="R270" s="12">
        <v>25</v>
      </c>
      <c r="S270" s="13">
        <v>67539</v>
      </c>
      <c r="T270" s="4">
        <v>17203.439999999999</v>
      </c>
      <c r="U270" s="4">
        <v>10525.66</v>
      </c>
      <c r="V270" s="4">
        <v>2752.18</v>
      </c>
      <c r="W270" s="13">
        <f>VLOOKUP(A270,repayments_data!A:J,5,0)</f>
        <v>200000</v>
      </c>
      <c r="X270" s="13" t="str">
        <f>VLOOKUP(A270,repayments_data!A:J,9,0)</f>
        <v>Closed</v>
      </c>
      <c r="Y270" s="13">
        <f>VLOOKUP(A270,repayments_data!A:J,10,0)</f>
        <v>0</v>
      </c>
      <c r="Z270" s="13" t="str">
        <f t="shared" si="4"/>
        <v>Good</v>
      </c>
    </row>
    <row r="271" spans="1:26" x14ac:dyDescent="0.25">
      <c r="A271" s="12">
        <v>186805</v>
      </c>
      <c r="B271" s="38">
        <v>43006.5479976852</v>
      </c>
      <c r="C271" s="13">
        <v>4093</v>
      </c>
      <c r="D271" s="39">
        <v>43076.526759259301</v>
      </c>
      <c r="E271" s="62" t="s">
        <v>1055</v>
      </c>
      <c r="F271" s="13" t="s">
        <v>19</v>
      </c>
      <c r="G271" s="40">
        <v>29059</v>
      </c>
      <c r="H271" s="63">
        <v>39.389041095890413</v>
      </c>
      <c r="I271" s="13" t="s">
        <v>25</v>
      </c>
      <c r="J271" s="10">
        <v>560067</v>
      </c>
      <c r="K271" s="11" t="s">
        <v>567</v>
      </c>
      <c r="L271" s="13" t="s">
        <v>27</v>
      </c>
      <c r="M271" s="41">
        <v>60</v>
      </c>
      <c r="N271" s="14" t="s">
        <v>22</v>
      </c>
      <c r="O271" s="14" t="s">
        <v>568</v>
      </c>
      <c r="P271" s="13" t="s">
        <v>23</v>
      </c>
      <c r="Q271" s="12">
        <v>3</v>
      </c>
      <c r="R271" s="48">
        <v>8</v>
      </c>
      <c r="S271" s="13">
        <v>41105</v>
      </c>
      <c r="T271" s="3">
        <v>32387</v>
      </c>
      <c r="U271" s="3">
        <v>32387</v>
      </c>
      <c r="V271" s="3">
        <v>32387</v>
      </c>
      <c r="W271" s="13">
        <f>VLOOKUP(A271,repayments_data!A:J,5,0)</f>
        <v>170000</v>
      </c>
      <c r="X271" s="13" t="str">
        <f>VLOOKUP(A271,repayments_data!A:J,9,0)</f>
        <v>Live</v>
      </c>
      <c r="Y271" s="13">
        <f>VLOOKUP(A271,repayments_data!A:J,10,0)</f>
        <v>0</v>
      </c>
      <c r="Z271" s="13" t="str">
        <f t="shared" si="4"/>
        <v>Good</v>
      </c>
    </row>
    <row r="272" spans="1:26" x14ac:dyDescent="0.25">
      <c r="A272" s="12">
        <v>183880</v>
      </c>
      <c r="B272" s="38">
        <v>42476.3288888889</v>
      </c>
      <c r="C272" s="13">
        <v>12392</v>
      </c>
      <c r="D272" s="39">
        <v>42702</v>
      </c>
      <c r="E272" s="62" t="s">
        <v>1056</v>
      </c>
      <c r="F272" s="13" t="s">
        <v>19</v>
      </c>
      <c r="G272" s="40">
        <v>33107</v>
      </c>
      <c r="H272" s="63">
        <v>28.298630136986301</v>
      </c>
      <c r="I272" s="14" t="s">
        <v>34</v>
      </c>
      <c r="J272" s="10">
        <v>401105</v>
      </c>
      <c r="K272" s="11" t="s">
        <v>569</v>
      </c>
      <c r="L272" s="13" t="s">
        <v>27</v>
      </c>
      <c r="M272" s="41">
        <v>240</v>
      </c>
      <c r="N272" s="14" t="s">
        <v>22</v>
      </c>
      <c r="O272" s="14" t="s">
        <v>570</v>
      </c>
      <c r="P272" s="13" t="s">
        <v>23</v>
      </c>
      <c r="Q272" s="12">
        <v>0</v>
      </c>
      <c r="R272" s="12">
        <v>3</v>
      </c>
      <c r="S272" s="15">
        <v>60000</v>
      </c>
      <c r="T272" s="3">
        <v>8754</v>
      </c>
      <c r="U272" s="3">
        <v>6559</v>
      </c>
      <c r="V272" s="3">
        <v>29</v>
      </c>
      <c r="W272" s="13">
        <f>VLOOKUP(A272,repayments_data!A:J,5,0)</f>
        <v>300000</v>
      </c>
      <c r="X272" s="13" t="str">
        <f>VLOOKUP(A272,repayments_data!A:J,9,0)</f>
        <v>Live</v>
      </c>
      <c r="Y272" s="13">
        <f>VLOOKUP(A272,repayments_data!A:J,10,0)</f>
        <v>0</v>
      </c>
      <c r="Z272" s="13" t="str">
        <f t="shared" si="4"/>
        <v>Good</v>
      </c>
    </row>
    <row r="273" spans="1:26" x14ac:dyDescent="0.25">
      <c r="A273" s="12">
        <v>180270</v>
      </c>
      <c r="B273" s="38">
        <v>43035.680324074099</v>
      </c>
      <c r="C273" s="13">
        <v>5269</v>
      </c>
      <c r="D273" s="39">
        <v>43097.888680555603</v>
      </c>
      <c r="E273" s="62" t="s">
        <v>1055</v>
      </c>
      <c r="F273" s="13" t="s">
        <v>19</v>
      </c>
      <c r="G273" s="40">
        <v>32964</v>
      </c>
      <c r="H273" s="63">
        <v>28.69041095890411</v>
      </c>
      <c r="I273" s="13" t="s">
        <v>49</v>
      </c>
      <c r="J273" s="13">
        <v>500054</v>
      </c>
      <c r="K273" s="12" t="s">
        <v>571</v>
      </c>
      <c r="L273" s="13" t="s">
        <v>21</v>
      </c>
      <c r="M273" s="41">
        <v>3</v>
      </c>
      <c r="N273" s="13" t="s">
        <v>22</v>
      </c>
      <c r="O273" s="13" t="s">
        <v>572</v>
      </c>
      <c r="P273" s="13" t="s">
        <v>23</v>
      </c>
      <c r="Q273" s="12">
        <v>1</v>
      </c>
      <c r="R273" s="12">
        <v>7</v>
      </c>
      <c r="S273" s="13">
        <v>77051</v>
      </c>
      <c r="T273" s="3">
        <v>24138</v>
      </c>
      <c r="U273" s="3">
        <v>27873</v>
      </c>
      <c r="V273" s="3">
        <v>15930</v>
      </c>
      <c r="W273" s="13">
        <f>VLOOKUP(A273,repayments_data!A:J,5,0)</f>
        <v>200000</v>
      </c>
      <c r="X273" s="13" t="str">
        <f>VLOOKUP(A273,repayments_data!A:J,9,0)</f>
        <v>Live</v>
      </c>
      <c r="Y273" s="13">
        <f>VLOOKUP(A273,repayments_data!A:J,10,0)</f>
        <v>0</v>
      </c>
      <c r="Z273" s="13" t="str">
        <f t="shared" si="4"/>
        <v>Good</v>
      </c>
    </row>
    <row r="274" spans="1:26" x14ac:dyDescent="0.25">
      <c r="A274" s="12">
        <v>173866</v>
      </c>
      <c r="B274" s="38">
        <v>42832.617175925901</v>
      </c>
      <c r="C274" s="13">
        <v>3921</v>
      </c>
      <c r="D274" s="39">
        <v>43073</v>
      </c>
      <c r="E274" s="62" t="s">
        <v>1055</v>
      </c>
      <c r="F274" s="13" t="s">
        <v>19</v>
      </c>
      <c r="G274" s="40">
        <v>28727</v>
      </c>
      <c r="H274" s="63">
        <v>40.298630136986304</v>
      </c>
      <c r="I274" s="13" t="s">
        <v>30</v>
      </c>
      <c r="J274" s="43">
        <v>421503</v>
      </c>
      <c r="K274" s="42" t="s">
        <v>573</v>
      </c>
      <c r="L274" s="13" t="s">
        <v>21</v>
      </c>
      <c r="M274" s="41">
        <v>12</v>
      </c>
      <c r="N274" s="43" t="s">
        <v>22</v>
      </c>
      <c r="O274" s="43" t="s">
        <v>574</v>
      </c>
      <c r="P274" s="13" t="s">
        <v>23</v>
      </c>
      <c r="Q274" s="12">
        <v>1</v>
      </c>
      <c r="R274" s="12">
        <v>4</v>
      </c>
      <c r="S274" s="13">
        <v>48097.666666666701</v>
      </c>
      <c r="T274" s="4">
        <v>22130.28</v>
      </c>
      <c r="U274" s="4">
        <v>28461.65</v>
      </c>
      <c r="V274" s="4">
        <v>18486.759999999998</v>
      </c>
      <c r="W274" s="13">
        <f>VLOOKUP(A274,repayments_data!A:J,5,0)</f>
        <v>84663</v>
      </c>
      <c r="X274" s="13" t="str">
        <f>VLOOKUP(A274,repayments_data!A:J,9,0)</f>
        <v>Live</v>
      </c>
      <c r="Y274" s="13">
        <f>VLOOKUP(A274,repayments_data!A:J,10,0)</f>
        <v>0</v>
      </c>
      <c r="Z274" s="13" t="str">
        <f t="shared" si="4"/>
        <v>Good</v>
      </c>
    </row>
    <row r="275" spans="1:26" x14ac:dyDescent="0.25">
      <c r="A275" s="12">
        <v>173541</v>
      </c>
      <c r="B275" s="38">
        <v>43020.724398148202</v>
      </c>
      <c r="C275" s="13">
        <v>60</v>
      </c>
      <c r="D275" s="39">
        <v>43020.793599536999</v>
      </c>
      <c r="E275" s="62" t="s">
        <v>1055</v>
      </c>
      <c r="F275" s="13" t="s">
        <v>19</v>
      </c>
      <c r="G275" s="40">
        <v>29001</v>
      </c>
      <c r="H275" s="63">
        <v>39.547945205479451</v>
      </c>
      <c r="I275" s="43" t="s">
        <v>49</v>
      </c>
      <c r="J275" s="43">
        <v>500015</v>
      </c>
      <c r="K275" s="44" t="s">
        <v>575</v>
      </c>
      <c r="L275" s="13" t="s">
        <v>27</v>
      </c>
      <c r="M275" s="41">
        <v>96</v>
      </c>
      <c r="N275" s="43" t="s">
        <v>22</v>
      </c>
      <c r="O275" s="43" t="s">
        <v>576</v>
      </c>
      <c r="P275" s="13" t="s">
        <v>23</v>
      </c>
      <c r="Q275" s="12">
        <v>4</v>
      </c>
      <c r="R275" s="12">
        <v>13</v>
      </c>
      <c r="S275" s="13">
        <v>37571</v>
      </c>
      <c r="T275" s="3">
        <v>29455</v>
      </c>
      <c r="U275" s="3">
        <v>25562</v>
      </c>
      <c r="V275" s="3">
        <v>26249</v>
      </c>
      <c r="W275" s="13">
        <f>VLOOKUP(A275,repayments_data!A:J,5,0)</f>
        <v>212765</v>
      </c>
      <c r="X275" s="13" t="str">
        <f>VLOOKUP(A275,repayments_data!A:J,9,0)</f>
        <v>Live</v>
      </c>
      <c r="Y275" s="13">
        <f>VLOOKUP(A275,repayments_data!A:J,10,0)</f>
        <v>0</v>
      </c>
      <c r="Z275" s="13" t="str">
        <f t="shared" si="4"/>
        <v>Good</v>
      </c>
    </row>
    <row r="276" spans="1:26" x14ac:dyDescent="0.25">
      <c r="A276" s="12">
        <v>165648</v>
      </c>
      <c r="B276" s="38">
        <v>43053.771967592598</v>
      </c>
      <c r="C276" s="13">
        <v>2719</v>
      </c>
      <c r="D276" s="39">
        <v>43053.775023148097</v>
      </c>
      <c r="E276" s="62" t="s">
        <v>1055</v>
      </c>
      <c r="F276" s="13" t="s">
        <v>19</v>
      </c>
      <c r="G276" s="40">
        <v>29057</v>
      </c>
      <c r="H276" s="63">
        <v>39.394520547945206</v>
      </c>
      <c r="I276" s="43" t="s">
        <v>49</v>
      </c>
      <c r="J276" s="13">
        <v>500092</v>
      </c>
      <c r="K276" s="12" t="s">
        <v>577</v>
      </c>
      <c r="L276" s="13" t="s">
        <v>27</v>
      </c>
      <c r="M276" s="41">
        <v>168</v>
      </c>
      <c r="N276" s="13" t="s">
        <v>22</v>
      </c>
      <c r="O276" s="13" t="s">
        <v>578</v>
      </c>
      <c r="P276" s="13" t="s">
        <v>29</v>
      </c>
      <c r="Q276" s="12">
        <v>10</v>
      </c>
      <c r="R276" s="12">
        <v>12</v>
      </c>
      <c r="S276" s="14">
        <v>44086</v>
      </c>
      <c r="T276" s="3">
        <v>4918</v>
      </c>
      <c r="U276" s="3">
        <v>4504</v>
      </c>
      <c r="V276" s="3">
        <v>2207</v>
      </c>
      <c r="W276" s="13">
        <f>VLOOKUP(A276,repayments_data!A:J,5,0)</f>
        <v>108712.16</v>
      </c>
      <c r="X276" s="13" t="str">
        <f>VLOOKUP(A276,repayments_data!A:J,9,0)</f>
        <v>Live</v>
      </c>
      <c r="Y276" s="13">
        <f>VLOOKUP(A276,repayments_data!A:J,10,0)</f>
        <v>0</v>
      </c>
      <c r="Z276" s="13" t="str">
        <f t="shared" si="4"/>
        <v>Good</v>
      </c>
    </row>
    <row r="277" spans="1:26" x14ac:dyDescent="0.25">
      <c r="A277" s="12">
        <v>159797</v>
      </c>
      <c r="B277" s="38">
        <v>42993.582731481503</v>
      </c>
      <c r="C277" s="13">
        <v>1409</v>
      </c>
      <c r="D277" s="39">
        <v>43025</v>
      </c>
      <c r="E277" s="62" t="s">
        <v>1055</v>
      </c>
      <c r="F277" s="13" t="s">
        <v>19</v>
      </c>
      <c r="G277" s="40">
        <v>27821</v>
      </c>
      <c r="H277" s="63">
        <v>42.780821917808218</v>
      </c>
      <c r="I277" s="13" t="s">
        <v>91</v>
      </c>
      <c r="J277" s="43">
        <v>410218</v>
      </c>
      <c r="K277" s="44" t="s">
        <v>579</v>
      </c>
      <c r="L277" s="13" t="s">
        <v>21</v>
      </c>
      <c r="M277" s="41">
        <v>12</v>
      </c>
      <c r="N277" s="43" t="s">
        <v>22</v>
      </c>
      <c r="O277" s="43" t="s">
        <v>580</v>
      </c>
      <c r="P277" s="13" t="s">
        <v>33</v>
      </c>
      <c r="Q277" s="12">
        <v>1</v>
      </c>
      <c r="R277" s="12">
        <v>17</v>
      </c>
      <c r="S277" s="13">
        <v>49866.666666666701</v>
      </c>
      <c r="T277" s="3">
        <v>4579.0200000000004</v>
      </c>
      <c r="U277" s="3">
        <v>2677.46</v>
      </c>
      <c r="V277" s="3">
        <v>688.93</v>
      </c>
      <c r="W277" s="13">
        <f>VLOOKUP(A277,repayments_data!A:J,5,0)</f>
        <v>176333</v>
      </c>
      <c r="X277" s="13" t="str">
        <f>VLOOKUP(A277,repayments_data!A:J,9,0)</f>
        <v>Live</v>
      </c>
      <c r="Y277" s="13">
        <f>VLOOKUP(A277,repayments_data!A:J,10,0)</f>
        <v>18</v>
      </c>
      <c r="Z277" s="13" t="str">
        <f t="shared" si="4"/>
        <v>Good</v>
      </c>
    </row>
    <row r="278" spans="1:26" x14ac:dyDescent="0.25">
      <c r="A278" s="12">
        <v>151838</v>
      </c>
      <c r="B278" s="38">
        <v>43046.502685185202</v>
      </c>
      <c r="C278" s="13">
        <v>4011</v>
      </c>
      <c r="D278" s="39">
        <v>43074.742557870399</v>
      </c>
      <c r="E278" s="62" t="s">
        <v>1055</v>
      </c>
      <c r="F278" s="13" t="s">
        <v>19</v>
      </c>
      <c r="G278" s="40">
        <v>30910</v>
      </c>
      <c r="H278" s="63">
        <v>34.317808219178083</v>
      </c>
      <c r="I278" s="13" t="s">
        <v>20</v>
      </c>
      <c r="J278" s="13">
        <v>600077</v>
      </c>
      <c r="K278" s="12" t="s">
        <v>581</v>
      </c>
      <c r="L278" s="13" t="s">
        <v>21</v>
      </c>
      <c r="M278" s="41">
        <v>12</v>
      </c>
      <c r="N278" s="13" t="s">
        <v>22</v>
      </c>
      <c r="O278" s="13" t="s">
        <v>582</v>
      </c>
      <c r="P278" s="13" t="s">
        <v>29</v>
      </c>
      <c r="Q278" s="12">
        <v>5</v>
      </c>
      <c r="R278" s="12">
        <v>11</v>
      </c>
      <c r="S278" s="13">
        <v>45072</v>
      </c>
      <c r="T278" s="3">
        <v>29187</v>
      </c>
      <c r="U278" s="3">
        <v>23006</v>
      </c>
      <c r="V278" s="3">
        <v>14001</v>
      </c>
      <c r="W278" s="13">
        <f>VLOOKUP(A278,repayments_data!A:J,5,0)</f>
        <v>109603</v>
      </c>
      <c r="X278" s="13" t="str">
        <f>VLOOKUP(A278,repayments_data!A:J,9,0)</f>
        <v>Live</v>
      </c>
      <c r="Y278" s="13">
        <f>VLOOKUP(A278,repayments_data!A:J,10,0)</f>
        <v>0</v>
      </c>
      <c r="Z278" s="13" t="str">
        <f t="shared" si="4"/>
        <v>Good</v>
      </c>
    </row>
    <row r="279" spans="1:26" x14ac:dyDescent="0.25">
      <c r="A279" s="12">
        <v>144007</v>
      </c>
      <c r="B279" s="38">
        <v>43038.458611111098</v>
      </c>
      <c r="C279" s="13">
        <v>1452</v>
      </c>
      <c r="D279" s="39">
        <v>43039.645138888904</v>
      </c>
      <c r="E279" s="62" t="s">
        <v>1055</v>
      </c>
      <c r="F279" s="13" t="s">
        <v>19</v>
      </c>
      <c r="G279" s="40">
        <v>27631</v>
      </c>
      <c r="H279" s="63">
        <v>43.301369863013697</v>
      </c>
      <c r="I279" s="13" t="s">
        <v>71</v>
      </c>
      <c r="J279" s="43">
        <v>110007</v>
      </c>
      <c r="K279" s="44" t="s">
        <v>583</v>
      </c>
      <c r="L279" s="13" t="s">
        <v>21</v>
      </c>
      <c r="M279" s="41">
        <v>96</v>
      </c>
      <c r="N279" s="13" t="s">
        <v>22</v>
      </c>
      <c r="O279" s="13" t="s">
        <v>584</v>
      </c>
      <c r="P279" s="13" t="s">
        <v>23</v>
      </c>
      <c r="Q279" s="12">
        <v>5</v>
      </c>
      <c r="R279" s="12">
        <v>16</v>
      </c>
      <c r="S279" s="13">
        <v>55831</v>
      </c>
      <c r="T279" s="3">
        <v>79875</v>
      </c>
      <c r="U279" s="3">
        <v>28195</v>
      </c>
      <c r="V279" s="3">
        <v>24143</v>
      </c>
      <c r="W279" s="13">
        <f>VLOOKUP(A279,repayments_data!A:J,5,0)</f>
        <v>255628</v>
      </c>
      <c r="X279" s="13" t="str">
        <f>VLOOKUP(A279,repayments_data!A:J,9,0)</f>
        <v>Live</v>
      </c>
      <c r="Y279" s="13">
        <f>VLOOKUP(A279,repayments_data!A:J,10,0)</f>
        <v>0</v>
      </c>
      <c r="Z279" s="13" t="str">
        <f t="shared" si="4"/>
        <v>Good</v>
      </c>
    </row>
    <row r="280" spans="1:26" x14ac:dyDescent="0.25">
      <c r="A280" s="12">
        <v>140762</v>
      </c>
      <c r="B280" s="38">
        <v>42951.036874999998</v>
      </c>
      <c r="C280" s="13">
        <v>12957</v>
      </c>
      <c r="D280" s="39">
        <v>42983</v>
      </c>
      <c r="E280" s="62" t="s">
        <v>1055</v>
      </c>
      <c r="F280" s="13" t="s">
        <v>19</v>
      </c>
      <c r="G280" s="40">
        <v>32644</v>
      </c>
      <c r="H280" s="63">
        <v>29.567123287671233</v>
      </c>
      <c r="I280" s="43" t="s">
        <v>25</v>
      </c>
      <c r="J280" s="13">
        <v>628001</v>
      </c>
      <c r="K280" s="12" t="s">
        <v>585</v>
      </c>
      <c r="L280" s="13" t="s">
        <v>21</v>
      </c>
      <c r="M280" s="41">
        <v>12</v>
      </c>
      <c r="N280" s="13" t="s">
        <v>22</v>
      </c>
      <c r="O280" s="13" t="s">
        <v>586</v>
      </c>
      <c r="P280" s="13" t="s">
        <v>38</v>
      </c>
      <c r="Q280" s="12">
        <v>1</v>
      </c>
      <c r="R280" s="12">
        <v>3</v>
      </c>
      <c r="S280" s="13">
        <v>45824</v>
      </c>
      <c r="T280" s="4">
        <v>26394</v>
      </c>
      <c r="U280" s="4">
        <v>23946.63</v>
      </c>
      <c r="V280" s="4">
        <v>12440.6</v>
      </c>
      <c r="W280" s="13">
        <f>VLOOKUP(A280,repayments_data!A:J,5,0)</f>
        <v>218000</v>
      </c>
      <c r="X280" s="13" t="str">
        <f>VLOOKUP(A280,repayments_data!A:J,9,0)</f>
        <v>Live</v>
      </c>
      <c r="Y280" s="13">
        <f>VLOOKUP(A280,repayments_data!A:J,10,0)</f>
        <v>0</v>
      </c>
      <c r="Z280" s="13" t="str">
        <f t="shared" si="4"/>
        <v>Good</v>
      </c>
    </row>
    <row r="281" spans="1:26" x14ac:dyDescent="0.25">
      <c r="A281" s="12">
        <v>136180</v>
      </c>
      <c r="B281" s="38">
        <v>43015.471828703703</v>
      </c>
      <c r="C281" s="13">
        <v>1732</v>
      </c>
      <c r="D281" s="39">
        <v>43042</v>
      </c>
      <c r="E281" s="62" t="s">
        <v>1055</v>
      </c>
      <c r="F281" s="13" t="s">
        <v>19</v>
      </c>
      <c r="G281" s="40">
        <v>27394</v>
      </c>
      <c r="H281" s="63">
        <v>43.950684931506849</v>
      </c>
      <c r="I281" s="14" t="s">
        <v>49</v>
      </c>
      <c r="J281" s="13">
        <v>502032</v>
      </c>
      <c r="K281" s="12" t="s">
        <v>587</v>
      </c>
      <c r="L281" s="13" t="s">
        <v>41</v>
      </c>
      <c r="M281" s="41">
        <v>19</v>
      </c>
      <c r="N281" s="13" t="s">
        <v>22</v>
      </c>
      <c r="O281" s="13" t="s">
        <v>588</v>
      </c>
      <c r="P281" s="13" t="s">
        <v>23</v>
      </c>
      <c r="Q281" s="12">
        <v>3</v>
      </c>
      <c r="R281" s="12">
        <v>17</v>
      </c>
      <c r="S281" s="13">
        <v>185040.33333333299</v>
      </c>
      <c r="T281" s="3">
        <v>228973.95</v>
      </c>
      <c r="U281" s="3">
        <v>7322.12</v>
      </c>
      <c r="V281" s="3">
        <v>53325.07</v>
      </c>
      <c r="W281" s="13" t="str">
        <f>VLOOKUP(A281,repayments_data!A:J,5,0)</f>
        <v>150005</v>
      </c>
      <c r="X281" s="13" t="str">
        <f>VLOOKUP(A281,repayments_data!A:J,9,0)</f>
        <v>Live</v>
      </c>
      <c r="Y281" s="13">
        <f>VLOOKUP(A281,repayments_data!A:J,10,0)</f>
        <v>0</v>
      </c>
      <c r="Z281" s="13" t="str">
        <f t="shared" si="4"/>
        <v>Good</v>
      </c>
    </row>
    <row r="282" spans="1:26" x14ac:dyDescent="0.25">
      <c r="A282" s="12">
        <v>130526</v>
      </c>
      <c r="B282" s="38">
        <v>42887.441701388903</v>
      </c>
      <c r="C282" s="13">
        <v>2927</v>
      </c>
      <c r="D282" s="39">
        <v>42938</v>
      </c>
      <c r="E282" s="62" t="s">
        <v>1055</v>
      </c>
      <c r="F282" s="13" t="s">
        <v>19</v>
      </c>
      <c r="G282" s="40">
        <v>30540</v>
      </c>
      <c r="H282" s="63">
        <v>35.331506849315069</v>
      </c>
      <c r="I282" s="43" t="s">
        <v>34</v>
      </c>
      <c r="J282" s="13">
        <v>421301</v>
      </c>
      <c r="K282" s="48" t="s">
        <v>589</v>
      </c>
      <c r="L282" s="13" t="s">
        <v>41</v>
      </c>
      <c r="M282" s="41">
        <v>72</v>
      </c>
      <c r="N282" s="13" t="s">
        <v>22</v>
      </c>
      <c r="O282" s="13" t="s">
        <v>590</v>
      </c>
      <c r="P282" s="13" t="s">
        <v>29</v>
      </c>
      <c r="Q282" s="12">
        <v>1</v>
      </c>
      <c r="R282" s="12">
        <v>10</v>
      </c>
      <c r="S282" s="13">
        <v>102042</v>
      </c>
      <c r="T282" s="4">
        <v>9168.4500000000007</v>
      </c>
      <c r="U282" s="4">
        <v>2567.0700000000002</v>
      </c>
      <c r="V282" s="4">
        <v>703.9</v>
      </c>
      <c r="W282" s="13">
        <f>VLOOKUP(A282,repayments_data!A:J,5,0)</f>
        <v>172000</v>
      </c>
      <c r="X282" s="13" t="str">
        <f>VLOOKUP(A282,repayments_data!A:J,9,0)</f>
        <v>Closed</v>
      </c>
      <c r="Y282" s="13">
        <f>VLOOKUP(A282,repayments_data!A:J,10,0)</f>
        <v>0</v>
      </c>
      <c r="Z282" s="13" t="str">
        <f t="shared" si="4"/>
        <v>Good</v>
      </c>
    </row>
    <row r="283" spans="1:26" x14ac:dyDescent="0.25">
      <c r="A283" s="12">
        <v>126322</v>
      </c>
      <c r="B283" s="38">
        <v>42427.741504629601</v>
      </c>
      <c r="C283" s="13">
        <v>7453</v>
      </c>
      <c r="D283" s="39">
        <v>43011</v>
      </c>
      <c r="E283" s="62" t="s">
        <v>1055</v>
      </c>
      <c r="F283" s="13" t="s">
        <v>19</v>
      </c>
      <c r="G283" s="40">
        <v>32790</v>
      </c>
      <c r="H283" s="63">
        <v>29.167123287671235</v>
      </c>
      <c r="I283" s="13" t="s">
        <v>250</v>
      </c>
      <c r="J283" s="13">
        <v>121001</v>
      </c>
      <c r="K283" s="12" t="s">
        <v>591</v>
      </c>
      <c r="L283" s="13" t="s">
        <v>41</v>
      </c>
      <c r="M283" s="41">
        <v>192</v>
      </c>
      <c r="N283" s="13" t="s">
        <v>192</v>
      </c>
      <c r="O283" s="13" t="s">
        <v>592</v>
      </c>
      <c r="P283" s="8" t="s">
        <v>192</v>
      </c>
      <c r="Q283" s="12">
        <v>8</v>
      </c>
      <c r="R283" s="12">
        <v>8</v>
      </c>
      <c r="S283" s="13">
        <v>35729.333333333299</v>
      </c>
      <c r="T283" s="4"/>
      <c r="U283" s="4"/>
      <c r="V283" s="4"/>
      <c r="W283" s="13">
        <f>VLOOKUP(A283,repayments_data!A:J,5,0)</f>
        <v>69000</v>
      </c>
      <c r="X283" s="13" t="str">
        <f>VLOOKUP(A283,repayments_data!A:J,9,0)</f>
        <v>Live</v>
      </c>
      <c r="Y283" s="13">
        <f>VLOOKUP(A283,repayments_data!A:J,10,0)</f>
        <v>0</v>
      </c>
      <c r="Z283" s="13" t="str">
        <f t="shared" si="4"/>
        <v>Good</v>
      </c>
    </row>
    <row r="284" spans="1:26" x14ac:dyDescent="0.25">
      <c r="A284" s="12">
        <v>115361</v>
      </c>
      <c r="B284" s="38">
        <v>43074.905312499999</v>
      </c>
      <c r="C284" s="13">
        <v>4018</v>
      </c>
      <c r="D284" s="39">
        <v>43074.908437500002</v>
      </c>
      <c r="E284" s="62" t="s">
        <v>1055</v>
      </c>
      <c r="F284" s="13" t="s">
        <v>19</v>
      </c>
      <c r="G284" s="40">
        <v>31691</v>
      </c>
      <c r="H284" s="63">
        <v>32.178082191780824</v>
      </c>
      <c r="I284" s="13" t="s">
        <v>34</v>
      </c>
      <c r="J284" s="13">
        <v>400093</v>
      </c>
      <c r="K284" s="12" t="s">
        <v>593</v>
      </c>
      <c r="L284" s="13" t="s">
        <v>27</v>
      </c>
      <c r="M284" s="41">
        <v>276</v>
      </c>
      <c r="N284" s="13" t="s">
        <v>22</v>
      </c>
      <c r="O284" s="13" t="s">
        <v>144</v>
      </c>
      <c r="P284" s="13" t="s">
        <v>29</v>
      </c>
      <c r="Q284" s="12">
        <v>3</v>
      </c>
      <c r="R284" s="12">
        <v>11</v>
      </c>
      <c r="S284" s="13">
        <v>45704</v>
      </c>
      <c r="T284" s="3">
        <v>7679</v>
      </c>
      <c r="U284" s="3">
        <v>3134</v>
      </c>
      <c r="V284" s="3">
        <v>1188</v>
      </c>
      <c r="W284" s="13">
        <f>VLOOKUP(A284,repayments_data!A:J,5,0)</f>
        <v>88568</v>
      </c>
      <c r="X284" s="13" t="str">
        <f>VLOOKUP(A284,repayments_data!A:J,9,0)</f>
        <v>Live</v>
      </c>
      <c r="Y284" s="13">
        <f>VLOOKUP(A284,repayments_data!A:J,10,0)</f>
        <v>0</v>
      </c>
      <c r="Z284" s="13" t="str">
        <f t="shared" si="4"/>
        <v>Good</v>
      </c>
    </row>
    <row r="285" spans="1:26" x14ac:dyDescent="0.25">
      <c r="A285" s="12">
        <v>111561</v>
      </c>
      <c r="B285" s="38">
        <v>42411.763171296298</v>
      </c>
      <c r="C285" s="13">
        <v>14464</v>
      </c>
      <c r="D285" s="39">
        <v>42672</v>
      </c>
      <c r="E285" s="62" t="s">
        <v>1056</v>
      </c>
      <c r="F285" s="13" t="s">
        <v>19</v>
      </c>
      <c r="G285" s="40">
        <v>31532</v>
      </c>
      <c r="H285" s="63">
        <v>32.613698630136987</v>
      </c>
      <c r="I285" s="13" t="s">
        <v>25</v>
      </c>
      <c r="J285" s="13">
        <v>560094</v>
      </c>
      <c r="K285" s="12" t="s">
        <v>594</v>
      </c>
      <c r="L285" s="13" t="s">
        <v>21</v>
      </c>
      <c r="M285" s="41">
        <v>84</v>
      </c>
      <c r="N285" s="13" t="s">
        <v>22</v>
      </c>
      <c r="O285" s="13" t="s">
        <v>595</v>
      </c>
      <c r="P285" s="13" t="s">
        <v>33</v>
      </c>
      <c r="Q285" s="12">
        <v>2</v>
      </c>
      <c r="R285" s="12">
        <v>5</v>
      </c>
      <c r="S285" s="13">
        <v>37379</v>
      </c>
      <c r="T285" s="3">
        <v>42164.28</v>
      </c>
      <c r="U285" s="3">
        <v>41492.28</v>
      </c>
      <c r="V285" s="3">
        <v>36131.279999999999</v>
      </c>
      <c r="W285" s="13">
        <f>VLOOKUP(A285,repayments_data!A:J,5,0)</f>
        <v>300000</v>
      </c>
      <c r="X285" s="13" t="str">
        <f>VLOOKUP(A285,repayments_data!A:J,9,0)</f>
        <v>Live</v>
      </c>
      <c r="Y285" s="13">
        <f>VLOOKUP(A285,repayments_data!A:J,10,0)</f>
        <v>0</v>
      </c>
      <c r="Z285" s="13" t="str">
        <f t="shared" si="4"/>
        <v>Good</v>
      </c>
    </row>
    <row r="286" spans="1:26" x14ac:dyDescent="0.25">
      <c r="A286" s="12">
        <v>108938</v>
      </c>
      <c r="B286" s="38">
        <v>42832.541909722197</v>
      </c>
      <c r="C286" s="13">
        <v>14724</v>
      </c>
      <c r="D286" s="39">
        <v>42866</v>
      </c>
      <c r="E286" s="62" t="s">
        <v>1055</v>
      </c>
      <c r="F286" s="13" t="s">
        <v>19</v>
      </c>
      <c r="G286" s="40">
        <v>31490</v>
      </c>
      <c r="H286" s="63">
        <v>32.728767123287675</v>
      </c>
      <c r="I286" s="13" t="s">
        <v>34</v>
      </c>
      <c r="J286" s="13">
        <v>400027</v>
      </c>
      <c r="K286" s="12" t="s">
        <v>596</v>
      </c>
      <c r="L286" s="13" t="s">
        <v>41</v>
      </c>
      <c r="M286" s="41">
        <v>360</v>
      </c>
      <c r="N286" s="13" t="s">
        <v>22</v>
      </c>
      <c r="O286" s="13" t="s">
        <v>597</v>
      </c>
      <c r="P286" s="13" t="s">
        <v>23</v>
      </c>
      <c r="Q286" s="12">
        <v>0</v>
      </c>
      <c r="R286" s="12">
        <v>8</v>
      </c>
      <c r="S286" s="13">
        <v>63579.333333333299</v>
      </c>
      <c r="T286" s="3">
        <v>42503.24</v>
      </c>
      <c r="U286" s="3">
        <v>24923.48</v>
      </c>
      <c r="V286" s="3">
        <v>6723.05</v>
      </c>
      <c r="W286" s="13">
        <f>VLOOKUP(A286,repayments_data!A:J,5,0)</f>
        <v>300000</v>
      </c>
      <c r="X286" s="13" t="str">
        <f>VLOOKUP(A286,repayments_data!A:J,9,0)</f>
        <v>Live</v>
      </c>
      <c r="Y286" s="13">
        <f>VLOOKUP(A286,repayments_data!A:J,10,0)</f>
        <v>0</v>
      </c>
      <c r="Z286" s="13" t="str">
        <f t="shared" si="4"/>
        <v>Good</v>
      </c>
    </row>
    <row r="287" spans="1:26" x14ac:dyDescent="0.25">
      <c r="A287" s="12">
        <v>103271</v>
      </c>
      <c r="B287" s="38">
        <v>42727</v>
      </c>
      <c r="C287" s="13">
        <v>12402</v>
      </c>
      <c r="D287" s="39">
        <v>42752</v>
      </c>
      <c r="E287" s="62" t="s">
        <v>1055</v>
      </c>
      <c r="F287" s="13" t="s">
        <v>19</v>
      </c>
      <c r="G287" s="40">
        <v>31010</v>
      </c>
      <c r="H287" s="63">
        <v>34.043835616438358</v>
      </c>
      <c r="I287" s="13" t="s">
        <v>25</v>
      </c>
      <c r="J287" s="13">
        <v>560079</v>
      </c>
      <c r="K287" s="12" t="s">
        <v>598</v>
      </c>
      <c r="L287" s="13" t="s">
        <v>21</v>
      </c>
      <c r="M287" s="41">
        <v>120</v>
      </c>
      <c r="N287" s="13" t="s">
        <v>22</v>
      </c>
      <c r="O287" s="13" t="s">
        <v>599</v>
      </c>
      <c r="P287" s="13" t="s">
        <v>23</v>
      </c>
      <c r="Q287" s="12">
        <v>1</v>
      </c>
      <c r="R287" s="48">
        <v>14</v>
      </c>
      <c r="S287" s="13">
        <v>36500</v>
      </c>
      <c r="T287" s="3">
        <v>23504.67</v>
      </c>
      <c r="U287" s="3">
        <v>21523.599999999999</v>
      </c>
      <c r="V287" s="3">
        <v>8947.4</v>
      </c>
      <c r="W287" s="13">
        <f>VLOOKUP(A287,repayments_data!A:J,5,0)</f>
        <v>150000</v>
      </c>
      <c r="X287" s="13" t="str">
        <f>VLOOKUP(A287,repayments_data!A:J,9,0)</f>
        <v>Live</v>
      </c>
      <c r="Y287" s="13">
        <f>VLOOKUP(A287,repayments_data!A:J,10,0)</f>
        <v>0</v>
      </c>
      <c r="Z287" s="13" t="str">
        <f t="shared" si="4"/>
        <v>Good</v>
      </c>
    </row>
    <row r="288" spans="1:26" x14ac:dyDescent="0.25">
      <c r="A288" s="12">
        <v>94722</v>
      </c>
      <c r="B288" s="38">
        <v>42958</v>
      </c>
      <c r="C288" s="13">
        <v>100</v>
      </c>
      <c r="D288" s="39">
        <v>43011</v>
      </c>
      <c r="E288" s="62" t="s">
        <v>1055</v>
      </c>
      <c r="F288" s="13" t="s">
        <v>19</v>
      </c>
      <c r="G288" s="40">
        <v>30493</v>
      </c>
      <c r="H288" s="63">
        <v>35.460273972602742</v>
      </c>
      <c r="I288" s="13" t="s">
        <v>49</v>
      </c>
      <c r="J288" s="13">
        <v>500033</v>
      </c>
      <c r="K288" s="12" t="s">
        <v>600</v>
      </c>
      <c r="L288" s="13" t="s">
        <v>21</v>
      </c>
      <c r="M288" s="41">
        <v>48</v>
      </c>
      <c r="N288" s="13" t="s">
        <v>22</v>
      </c>
      <c r="O288" s="13" t="s">
        <v>601</v>
      </c>
      <c r="P288" s="13" t="s">
        <v>23</v>
      </c>
      <c r="Q288" s="12">
        <v>1</v>
      </c>
      <c r="R288" s="12">
        <v>8</v>
      </c>
      <c r="S288" s="13">
        <v>71300</v>
      </c>
      <c r="T288" s="3">
        <v>1837.71</v>
      </c>
      <c r="U288" s="3">
        <v>722.72</v>
      </c>
      <c r="V288" s="3">
        <v>636.89</v>
      </c>
      <c r="W288" s="13">
        <f>VLOOKUP(A288,repayments_data!A:J,5,0)</f>
        <v>200000</v>
      </c>
      <c r="X288" s="13" t="str">
        <f>VLOOKUP(A288,repayments_data!A:J,9,0)</f>
        <v>Live</v>
      </c>
      <c r="Y288" s="13">
        <f>VLOOKUP(A288,repayments_data!A:J,10,0)</f>
        <v>0</v>
      </c>
      <c r="Z288" s="13" t="str">
        <f t="shared" si="4"/>
        <v>Good</v>
      </c>
    </row>
    <row r="289" spans="1:26" x14ac:dyDescent="0.25">
      <c r="A289" s="12">
        <v>84970</v>
      </c>
      <c r="B289" s="38">
        <v>43137.533078703702</v>
      </c>
      <c r="C289" s="13">
        <v>8682</v>
      </c>
      <c r="D289" s="39">
        <v>43137.535949074103</v>
      </c>
      <c r="E289" s="62" t="s">
        <v>1054</v>
      </c>
      <c r="F289" s="13" t="s">
        <v>19</v>
      </c>
      <c r="G289" s="40">
        <v>23266</v>
      </c>
      <c r="H289" s="63">
        <v>55.260273972602739</v>
      </c>
      <c r="I289" s="13" t="s">
        <v>20</v>
      </c>
      <c r="J289" s="13">
        <v>600026</v>
      </c>
      <c r="K289" s="12" t="s">
        <v>602</v>
      </c>
      <c r="L289" s="13" t="s">
        <v>41</v>
      </c>
      <c r="M289" s="41">
        <v>108</v>
      </c>
      <c r="N289" s="13" t="s">
        <v>22</v>
      </c>
      <c r="O289" s="13" t="s">
        <v>449</v>
      </c>
      <c r="P289" s="13" t="s">
        <v>33</v>
      </c>
      <c r="Q289" s="12">
        <v>5</v>
      </c>
      <c r="R289" s="12">
        <v>28</v>
      </c>
      <c r="S289" s="13">
        <v>74144</v>
      </c>
      <c r="T289" s="3">
        <v>60143</v>
      </c>
      <c r="U289" s="3">
        <v>48525</v>
      </c>
      <c r="V289" s="3">
        <v>22165</v>
      </c>
      <c r="W289" s="13">
        <f>VLOOKUP(A289,repayments_data!A:J,5,0)</f>
        <v>51673.87</v>
      </c>
      <c r="X289" s="13" t="str">
        <f>VLOOKUP(A289,repayments_data!A:J,9,0)</f>
        <v>Live</v>
      </c>
      <c r="Y289" s="13">
        <f>VLOOKUP(A289,repayments_data!A:J,10,0)</f>
        <v>0</v>
      </c>
      <c r="Z289" s="13" t="str">
        <f t="shared" si="4"/>
        <v>Good</v>
      </c>
    </row>
    <row r="290" spans="1:26" x14ac:dyDescent="0.25">
      <c r="A290" s="12">
        <v>81125</v>
      </c>
      <c r="B290" s="38">
        <v>43059.762071759302</v>
      </c>
      <c r="C290" s="13">
        <v>3227</v>
      </c>
      <c r="D290" s="39">
        <v>43059.7640972222</v>
      </c>
      <c r="E290" s="62" t="s">
        <v>1055</v>
      </c>
      <c r="F290" s="13" t="s">
        <v>19</v>
      </c>
      <c r="G290" s="40">
        <v>31149</v>
      </c>
      <c r="H290" s="63">
        <v>33.663013698630138</v>
      </c>
      <c r="I290" s="13" t="s">
        <v>20</v>
      </c>
      <c r="J290" s="13">
        <v>600091</v>
      </c>
      <c r="K290" s="12" t="s">
        <v>603</v>
      </c>
      <c r="L290" s="13" t="s">
        <v>21</v>
      </c>
      <c r="M290" s="41">
        <v>12</v>
      </c>
      <c r="N290" s="13" t="s">
        <v>22</v>
      </c>
      <c r="O290" s="13" t="s">
        <v>604</v>
      </c>
      <c r="P290" s="13" t="s">
        <v>29</v>
      </c>
      <c r="Q290" s="12">
        <v>5</v>
      </c>
      <c r="R290" s="12">
        <v>8</v>
      </c>
      <c r="S290" s="13">
        <v>55478</v>
      </c>
      <c r="T290" s="3">
        <v>29701</v>
      </c>
      <c r="U290" s="3">
        <v>13500</v>
      </c>
      <c r="V290" s="3">
        <v>15758</v>
      </c>
      <c r="W290" s="13">
        <f>VLOOKUP(A290,repayments_data!A:J,5,0)</f>
        <v>209979</v>
      </c>
      <c r="X290" s="13" t="str">
        <f>VLOOKUP(A290,repayments_data!A:J,9,0)</f>
        <v>Live</v>
      </c>
      <c r="Y290" s="13">
        <f>VLOOKUP(A290,repayments_data!A:J,10,0)</f>
        <v>0</v>
      </c>
      <c r="Z290" s="13" t="str">
        <f t="shared" si="4"/>
        <v>Good</v>
      </c>
    </row>
    <row r="291" spans="1:26" x14ac:dyDescent="0.25">
      <c r="A291" s="12">
        <v>73683</v>
      </c>
      <c r="B291" s="38">
        <v>42983.374560185199</v>
      </c>
      <c r="C291" s="13">
        <v>15161</v>
      </c>
      <c r="D291" s="39">
        <v>43021</v>
      </c>
      <c r="E291" s="62" t="s">
        <v>1055</v>
      </c>
      <c r="F291" s="13" t="s">
        <v>19</v>
      </c>
      <c r="G291" s="40">
        <v>29564</v>
      </c>
      <c r="H291" s="63">
        <v>38.005479452054793</v>
      </c>
      <c r="I291" s="13" t="s">
        <v>30</v>
      </c>
      <c r="J291" s="13">
        <v>401107</v>
      </c>
      <c r="K291" s="12" t="s">
        <v>605</v>
      </c>
      <c r="L291" s="13" t="s">
        <v>21</v>
      </c>
      <c r="M291" s="41">
        <v>36</v>
      </c>
      <c r="N291" s="13" t="s">
        <v>22</v>
      </c>
      <c r="O291" s="13" t="s">
        <v>606</v>
      </c>
      <c r="P291" s="13" t="s">
        <v>29</v>
      </c>
      <c r="Q291" s="12">
        <v>3</v>
      </c>
      <c r="R291" s="12">
        <v>16</v>
      </c>
      <c r="S291" s="43">
        <v>53424</v>
      </c>
      <c r="T291" s="3">
        <v>30446.27</v>
      </c>
      <c r="U291" s="3">
        <v>25115.759999999998</v>
      </c>
      <c r="V291" s="3">
        <v>18223.53</v>
      </c>
      <c r="W291" s="13">
        <f>VLOOKUP(A291,repayments_data!A:J,5,0)</f>
        <v>126064</v>
      </c>
      <c r="X291" s="13" t="str">
        <f>VLOOKUP(A291,repayments_data!A:J,9,0)</f>
        <v>Closed</v>
      </c>
      <c r="Y291" s="13">
        <f>VLOOKUP(A291,repayments_data!A:J,10,0)</f>
        <v>0</v>
      </c>
      <c r="Z291" s="13" t="str">
        <f t="shared" si="4"/>
        <v>Good</v>
      </c>
    </row>
    <row r="292" spans="1:26" x14ac:dyDescent="0.25">
      <c r="A292" s="12">
        <v>71724</v>
      </c>
      <c r="B292" s="38">
        <v>43047.691435185203</v>
      </c>
      <c r="C292" s="13">
        <v>2189</v>
      </c>
      <c r="D292" s="39">
        <v>43047.740393518499</v>
      </c>
      <c r="E292" s="62" t="s">
        <v>1055</v>
      </c>
      <c r="F292" s="13" t="s">
        <v>19</v>
      </c>
      <c r="G292" s="40">
        <v>26846</v>
      </c>
      <c r="H292" s="63">
        <v>45.452054794520549</v>
      </c>
      <c r="I292" s="43" t="s">
        <v>25</v>
      </c>
      <c r="J292" s="13">
        <v>560098</v>
      </c>
      <c r="K292" s="12" t="s">
        <v>607</v>
      </c>
      <c r="L292" s="13" t="s">
        <v>21</v>
      </c>
      <c r="M292" s="41">
        <v>36</v>
      </c>
      <c r="N292" s="13" t="s">
        <v>22</v>
      </c>
      <c r="O292" s="13" t="s">
        <v>608</v>
      </c>
      <c r="P292" s="13" t="s">
        <v>29</v>
      </c>
      <c r="Q292" s="12">
        <v>6</v>
      </c>
      <c r="R292" s="12">
        <v>12</v>
      </c>
      <c r="S292" s="13">
        <v>63804</v>
      </c>
      <c r="T292" s="3">
        <v>29453</v>
      </c>
      <c r="U292" s="3">
        <v>8410</v>
      </c>
      <c r="V292" s="3">
        <v>37684</v>
      </c>
      <c r="W292" s="13">
        <f>VLOOKUP(A292,repayments_data!A:J,5,0)</f>
        <v>284370.63</v>
      </c>
      <c r="X292" s="13" t="str">
        <f>VLOOKUP(A292,repayments_data!A:J,9,0)</f>
        <v>Live</v>
      </c>
      <c r="Y292" s="13">
        <f>VLOOKUP(A292,repayments_data!A:J,10,0)</f>
        <v>0</v>
      </c>
      <c r="Z292" s="13" t="str">
        <f t="shared" si="4"/>
        <v>Good</v>
      </c>
    </row>
    <row r="293" spans="1:26" x14ac:dyDescent="0.25">
      <c r="A293" s="12">
        <v>71489</v>
      </c>
      <c r="B293" s="38">
        <v>43038.474606481497</v>
      </c>
      <c r="C293" s="13">
        <v>7349</v>
      </c>
      <c r="D293" s="39">
        <v>43120.755439814799</v>
      </c>
      <c r="E293" s="62" t="s">
        <v>1054</v>
      </c>
      <c r="F293" s="13" t="s">
        <v>19</v>
      </c>
      <c r="G293" s="40">
        <v>30548</v>
      </c>
      <c r="H293" s="63">
        <v>35.30958904109589</v>
      </c>
      <c r="I293" s="43" t="s">
        <v>20</v>
      </c>
      <c r="J293" s="13">
        <v>600129</v>
      </c>
      <c r="K293" s="12" t="s">
        <v>609</v>
      </c>
      <c r="L293" s="13" t="s">
        <v>21</v>
      </c>
      <c r="M293" s="41">
        <v>48</v>
      </c>
      <c r="N293" s="13" t="s">
        <v>22</v>
      </c>
      <c r="O293" s="13" t="s">
        <v>610</v>
      </c>
      <c r="P293" s="13" t="s">
        <v>29</v>
      </c>
      <c r="Q293" s="12">
        <v>7</v>
      </c>
      <c r="R293" s="12">
        <v>12</v>
      </c>
      <c r="S293" s="13">
        <v>35348</v>
      </c>
      <c r="T293" s="3">
        <v>27182</v>
      </c>
      <c r="U293" s="3">
        <v>14109</v>
      </c>
      <c r="V293" s="3">
        <v>5914</v>
      </c>
      <c r="W293" s="13">
        <f>VLOOKUP(A293,repayments_data!A:J,5,0)</f>
        <v>191066.44</v>
      </c>
      <c r="X293" s="13" t="str">
        <f>VLOOKUP(A293,repayments_data!A:J,9,0)</f>
        <v>Live</v>
      </c>
      <c r="Y293" s="13">
        <f>VLOOKUP(A293,repayments_data!A:J,10,0)</f>
        <v>0</v>
      </c>
      <c r="Z293" s="13" t="str">
        <f t="shared" si="4"/>
        <v>Good</v>
      </c>
    </row>
    <row r="294" spans="1:26" x14ac:dyDescent="0.25">
      <c r="A294" s="12">
        <v>69022</v>
      </c>
      <c r="B294" s="38">
        <v>42726.808900463002</v>
      </c>
      <c r="C294" s="13">
        <v>4551</v>
      </c>
      <c r="D294" s="39">
        <v>42975</v>
      </c>
      <c r="E294" s="62" t="s">
        <v>1055</v>
      </c>
      <c r="F294" s="13" t="s">
        <v>19</v>
      </c>
      <c r="G294" s="40">
        <v>29193</v>
      </c>
      <c r="H294" s="63">
        <v>39.021917808219179</v>
      </c>
      <c r="I294" s="13" t="s">
        <v>128</v>
      </c>
      <c r="J294" s="13">
        <v>201301</v>
      </c>
      <c r="K294" s="12" t="s">
        <v>611</v>
      </c>
      <c r="L294" s="13" t="s">
        <v>21</v>
      </c>
      <c r="M294" s="41">
        <v>24</v>
      </c>
      <c r="N294" s="13" t="s">
        <v>22</v>
      </c>
      <c r="O294" s="13" t="s">
        <v>612</v>
      </c>
      <c r="P294" s="13" t="s">
        <v>23</v>
      </c>
      <c r="Q294" s="12">
        <v>6</v>
      </c>
      <c r="R294" s="48">
        <v>10</v>
      </c>
      <c r="S294" s="13">
        <v>36201.666666666701</v>
      </c>
      <c r="T294" s="3">
        <v>1118.04</v>
      </c>
      <c r="U294" s="3">
        <v>305.35000000000002</v>
      </c>
      <c r="V294" s="3">
        <v>299.60000000000002</v>
      </c>
      <c r="W294" s="13">
        <f>VLOOKUP(A294,repayments_data!A:J,5,0)</f>
        <v>300000</v>
      </c>
      <c r="X294" s="13" t="str">
        <f>VLOOKUP(A294,repayments_data!A:J,9,0)</f>
        <v>Live</v>
      </c>
      <c r="Y294" s="13">
        <f>VLOOKUP(A294,repayments_data!A:J,10,0)</f>
        <v>0</v>
      </c>
      <c r="Z294" s="13" t="str">
        <f t="shared" si="4"/>
        <v>Good</v>
      </c>
    </row>
    <row r="295" spans="1:26" x14ac:dyDescent="0.25">
      <c r="A295" s="12">
        <v>68616</v>
      </c>
      <c r="B295" s="38">
        <v>42848.863692129598</v>
      </c>
      <c r="C295" s="13">
        <v>12140</v>
      </c>
      <c r="D295" s="39">
        <v>42941</v>
      </c>
      <c r="E295" s="62" t="s">
        <v>1055</v>
      </c>
      <c r="F295" s="13" t="s">
        <v>19</v>
      </c>
      <c r="G295" s="40">
        <v>31645</v>
      </c>
      <c r="H295" s="63">
        <v>32.304109589041097</v>
      </c>
      <c r="I295" s="13" t="s">
        <v>34</v>
      </c>
      <c r="J295" s="13">
        <v>400078</v>
      </c>
      <c r="K295" s="12" t="s">
        <v>613</v>
      </c>
      <c r="L295" s="13" t="s">
        <v>41</v>
      </c>
      <c r="M295" s="41">
        <v>372</v>
      </c>
      <c r="N295" s="13" t="s">
        <v>22</v>
      </c>
      <c r="O295" s="13" t="s">
        <v>614</v>
      </c>
      <c r="P295" s="13" t="s">
        <v>33</v>
      </c>
      <c r="Q295" s="12">
        <v>6</v>
      </c>
      <c r="R295" s="48">
        <v>9</v>
      </c>
      <c r="S295" s="13">
        <v>56534.333333333299</v>
      </c>
      <c r="T295" s="3">
        <v>17899.810000000001</v>
      </c>
      <c r="U295" s="3">
        <v>16137.14</v>
      </c>
      <c r="V295" s="3">
        <v>3346.81</v>
      </c>
      <c r="W295" s="13">
        <f>VLOOKUP(A295,repayments_data!A:J,5,0)</f>
        <v>50000</v>
      </c>
      <c r="X295" s="13" t="str">
        <f>VLOOKUP(A295,repayments_data!A:J,9,0)</f>
        <v>Closed</v>
      </c>
      <c r="Y295" s="13">
        <f>VLOOKUP(A295,repayments_data!A:J,10,0)</f>
        <v>0</v>
      </c>
      <c r="Z295" s="13" t="str">
        <f t="shared" si="4"/>
        <v>Good</v>
      </c>
    </row>
    <row r="296" spans="1:26" x14ac:dyDescent="0.25">
      <c r="A296" s="12">
        <v>60315</v>
      </c>
      <c r="B296" s="38">
        <v>42885.596643518496</v>
      </c>
      <c r="C296" s="13">
        <v>14729</v>
      </c>
      <c r="D296" s="39">
        <v>42934</v>
      </c>
      <c r="E296" s="62" t="s">
        <v>1055</v>
      </c>
      <c r="F296" s="13" t="s">
        <v>19</v>
      </c>
      <c r="G296" s="40">
        <v>32015</v>
      </c>
      <c r="H296" s="63">
        <v>31.290410958904111</v>
      </c>
      <c r="I296" s="13" t="s">
        <v>25</v>
      </c>
      <c r="J296" s="13">
        <v>560088</v>
      </c>
      <c r="K296" s="12" t="s">
        <v>615</v>
      </c>
      <c r="L296" s="13" t="s">
        <v>21</v>
      </c>
      <c r="M296" s="41">
        <v>6</v>
      </c>
      <c r="N296" s="13" t="s">
        <v>22</v>
      </c>
      <c r="O296" s="13" t="s">
        <v>616</v>
      </c>
      <c r="P296" s="13" t="s">
        <v>23</v>
      </c>
      <c r="Q296" s="12">
        <v>1</v>
      </c>
      <c r="R296" s="12">
        <v>7</v>
      </c>
      <c r="S296" s="13">
        <v>82425.333333333299</v>
      </c>
      <c r="T296" s="3">
        <v>29975.31</v>
      </c>
      <c r="U296" s="3">
        <v>20938.900000000001</v>
      </c>
      <c r="V296" s="3">
        <v>11054.3</v>
      </c>
      <c r="W296" s="13">
        <f>VLOOKUP(A296,repayments_data!A:J,5,0)</f>
        <v>200000</v>
      </c>
      <c r="X296" s="13" t="str">
        <f>VLOOKUP(A296,repayments_data!A:J,9,0)</f>
        <v>Live</v>
      </c>
      <c r="Y296" s="13">
        <f>VLOOKUP(A296,repayments_data!A:J,10,0)</f>
        <v>0</v>
      </c>
      <c r="Z296" s="13" t="str">
        <f t="shared" si="4"/>
        <v>Good</v>
      </c>
    </row>
    <row r="297" spans="1:26" x14ac:dyDescent="0.25">
      <c r="A297" s="12">
        <v>55044</v>
      </c>
      <c r="B297" s="38">
        <v>43012.532974537004</v>
      </c>
      <c r="C297" s="13">
        <v>7527</v>
      </c>
      <c r="D297" s="39">
        <v>43041</v>
      </c>
      <c r="E297" s="62" t="s">
        <v>1055</v>
      </c>
      <c r="F297" s="13" t="s">
        <v>19</v>
      </c>
      <c r="G297" s="40">
        <v>31265</v>
      </c>
      <c r="H297" s="63">
        <v>33.345205479452055</v>
      </c>
      <c r="I297" s="13" t="s">
        <v>71</v>
      </c>
      <c r="J297" s="13">
        <v>110019</v>
      </c>
      <c r="K297" s="12" t="s">
        <v>617</v>
      </c>
      <c r="L297" s="13" t="s">
        <v>21</v>
      </c>
      <c r="M297" s="41">
        <v>180</v>
      </c>
      <c r="N297" s="13" t="s">
        <v>22</v>
      </c>
      <c r="O297" s="13" t="s">
        <v>618</v>
      </c>
      <c r="P297" s="13" t="s">
        <v>23</v>
      </c>
      <c r="Q297" s="12">
        <v>3</v>
      </c>
      <c r="R297" s="12">
        <v>9</v>
      </c>
      <c r="S297" s="13">
        <v>57232</v>
      </c>
      <c r="T297" s="3">
        <v>17230.669999999998</v>
      </c>
      <c r="U297" s="3">
        <v>25575</v>
      </c>
      <c r="V297" s="3">
        <v>9425.6</v>
      </c>
      <c r="W297" s="13">
        <f>VLOOKUP(A297,repayments_data!A:J,5,0)</f>
        <v>94016</v>
      </c>
      <c r="X297" s="13" t="str">
        <f>VLOOKUP(A297,repayments_data!A:J,9,0)</f>
        <v>Live</v>
      </c>
      <c r="Y297" s="13">
        <f>VLOOKUP(A297,repayments_data!A:J,10,0)</f>
        <v>21</v>
      </c>
      <c r="Z297" s="13" t="str">
        <f t="shared" si="4"/>
        <v>Good</v>
      </c>
    </row>
    <row r="298" spans="1:26" x14ac:dyDescent="0.25">
      <c r="A298" s="12">
        <v>54597</v>
      </c>
      <c r="B298" s="38">
        <v>43105</v>
      </c>
      <c r="C298" s="13">
        <v>5837</v>
      </c>
      <c r="D298" s="39">
        <v>43105.771689814799</v>
      </c>
      <c r="E298" s="62" t="s">
        <v>1054</v>
      </c>
      <c r="F298" s="13" t="s">
        <v>19</v>
      </c>
      <c r="G298" s="40">
        <v>31278</v>
      </c>
      <c r="H298" s="63">
        <v>33.30958904109589</v>
      </c>
      <c r="I298" s="13" t="s">
        <v>25</v>
      </c>
      <c r="J298" s="13">
        <v>560068</v>
      </c>
      <c r="K298" s="12" t="s">
        <v>619</v>
      </c>
      <c r="L298" s="13" t="s">
        <v>21</v>
      </c>
      <c r="M298" s="41">
        <v>2</v>
      </c>
      <c r="N298" s="13" t="s">
        <v>22</v>
      </c>
      <c r="O298" s="13" t="s">
        <v>620</v>
      </c>
      <c r="P298" s="13" t="s">
        <v>23</v>
      </c>
      <c r="Q298" s="12">
        <v>1</v>
      </c>
      <c r="R298" s="12">
        <v>9</v>
      </c>
      <c r="S298" s="13">
        <v>66152</v>
      </c>
      <c r="T298" s="3">
        <v>22006</v>
      </c>
      <c r="U298" s="3">
        <v>10192</v>
      </c>
      <c r="V298" s="3">
        <v>159354</v>
      </c>
      <c r="W298" s="13">
        <f>VLOOKUP(A298,repayments_data!A:J,5,0)</f>
        <v>138743.44</v>
      </c>
      <c r="X298" s="13" t="str">
        <f>VLOOKUP(A298,repayments_data!A:J,9,0)</f>
        <v>Live</v>
      </c>
      <c r="Y298" s="13">
        <f>VLOOKUP(A298,repayments_data!A:J,10,0)</f>
        <v>0</v>
      </c>
      <c r="Z298" s="13" t="str">
        <f t="shared" si="4"/>
        <v>Good</v>
      </c>
    </row>
    <row r="299" spans="1:26" x14ac:dyDescent="0.25">
      <c r="A299" s="12">
        <v>51263</v>
      </c>
      <c r="B299" s="38">
        <v>43173.561365740701</v>
      </c>
      <c r="C299" s="13">
        <v>12407</v>
      </c>
      <c r="D299" s="39">
        <v>43173.564039351899</v>
      </c>
      <c r="E299" s="62" t="s">
        <v>1054</v>
      </c>
      <c r="F299" s="13" t="s">
        <v>19</v>
      </c>
      <c r="G299" s="40">
        <v>30721</v>
      </c>
      <c r="H299" s="63">
        <v>34.835616438356162</v>
      </c>
      <c r="I299" s="13" t="s">
        <v>49</v>
      </c>
      <c r="J299" s="13">
        <v>500012</v>
      </c>
      <c r="K299" s="12" t="s">
        <v>621</v>
      </c>
      <c r="L299" s="13" t="s">
        <v>27</v>
      </c>
      <c r="M299" s="41">
        <v>24</v>
      </c>
      <c r="N299" s="13" t="s">
        <v>22</v>
      </c>
      <c r="O299" s="13" t="s">
        <v>622</v>
      </c>
      <c r="P299" s="13" t="s">
        <v>23</v>
      </c>
      <c r="Q299" s="12">
        <v>1</v>
      </c>
      <c r="R299" s="12">
        <v>12</v>
      </c>
      <c r="S299" s="13">
        <v>62599</v>
      </c>
      <c r="T299" s="3">
        <v>16648.77</v>
      </c>
      <c r="U299" s="3">
        <v>22359.63</v>
      </c>
      <c r="V299" s="3">
        <v>10849.63</v>
      </c>
      <c r="W299" s="13">
        <f>VLOOKUP(A299,repayments_data!A:J,5,0)</f>
        <v>275000</v>
      </c>
      <c r="X299" s="13" t="str">
        <f>VLOOKUP(A299,repayments_data!A:J,9,0)</f>
        <v>Live</v>
      </c>
      <c r="Y299" s="13">
        <f>VLOOKUP(A299,repayments_data!A:J,10,0)</f>
        <v>0</v>
      </c>
      <c r="Z299" s="13" t="str">
        <f t="shared" si="4"/>
        <v>Good</v>
      </c>
    </row>
    <row r="300" spans="1:26" x14ac:dyDescent="0.25">
      <c r="A300" s="12">
        <v>49126</v>
      </c>
      <c r="B300" s="38">
        <v>43108.706516203703</v>
      </c>
      <c r="C300" s="13">
        <v>6065</v>
      </c>
      <c r="D300" s="39">
        <v>43108.709502314799</v>
      </c>
      <c r="E300" s="62" t="s">
        <v>1054</v>
      </c>
      <c r="F300" s="13" t="s">
        <v>19</v>
      </c>
      <c r="G300" s="40">
        <v>30308</v>
      </c>
      <c r="H300" s="63">
        <v>35.967123287671235</v>
      </c>
      <c r="I300" s="13" t="s">
        <v>20</v>
      </c>
      <c r="J300" s="13">
        <v>600091</v>
      </c>
      <c r="K300" s="12" t="s">
        <v>623</v>
      </c>
      <c r="L300" s="13" t="s">
        <v>21</v>
      </c>
      <c r="M300" s="41">
        <v>24</v>
      </c>
      <c r="N300" s="13" t="s">
        <v>22</v>
      </c>
      <c r="O300" s="13" t="s">
        <v>624</v>
      </c>
      <c r="P300" s="13" t="s">
        <v>29</v>
      </c>
      <c r="Q300" s="12">
        <v>5</v>
      </c>
      <c r="R300" s="12">
        <v>12</v>
      </c>
      <c r="S300" s="13">
        <v>59901</v>
      </c>
      <c r="T300" s="3">
        <v>41161</v>
      </c>
      <c r="U300" s="3">
        <v>33474</v>
      </c>
      <c r="V300" s="3">
        <v>22150</v>
      </c>
      <c r="W300" s="13">
        <f>VLOOKUP(A300,repayments_data!A:J,5,0)</f>
        <v>118615.6</v>
      </c>
      <c r="X300" s="13" t="str">
        <f>VLOOKUP(A300,repayments_data!A:J,9,0)</f>
        <v>Live</v>
      </c>
      <c r="Y300" s="13">
        <f>VLOOKUP(A300,repayments_data!A:J,10,0)</f>
        <v>0</v>
      </c>
      <c r="Z300" s="13" t="str">
        <f t="shared" si="4"/>
        <v>Good</v>
      </c>
    </row>
    <row r="301" spans="1:26" x14ac:dyDescent="0.25">
      <c r="A301" s="12">
        <v>45177</v>
      </c>
      <c r="B301" s="38">
        <v>43152.728275463</v>
      </c>
      <c r="C301" s="13">
        <v>10469</v>
      </c>
      <c r="D301" s="39">
        <v>43188.743391203701</v>
      </c>
      <c r="E301" s="62" t="s">
        <v>1054</v>
      </c>
      <c r="F301" s="13" t="s">
        <v>19</v>
      </c>
      <c r="G301" s="40">
        <v>25311</v>
      </c>
      <c r="H301" s="63">
        <v>49.657534246575345</v>
      </c>
      <c r="I301" s="43" t="s">
        <v>250</v>
      </c>
      <c r="J301" s="43">
        <v>122011</v>
      </c>
      <c r="K301" s="44" t="s">
        <v>625</v>
      </c>
      <c r="L301" s="13" t="s">
        <v>27</v>
      </c>
      <c r="M301" s="41">
        <v>204</v>
      </c>
      <c r="N301" s="13" t="s">
        <v>22</v>
      </c>
      <c r="O301" s="13" t="s">
        <v>626</v>
      </c>
      <c r="P301" s="13" t="s">
        <v>23</v>
      </c>
      <c r="Q301" s="12">
        <v>2</v>
      </c>
      <c r="R301" s="12">
        <v>23</v>
      </c>
      <c r="S301" s="13">
        <v>94177</v>
      </c>
      <c r="T301" s="3">
        <v>48946</v>
      </c>
      <c r="U301" s="3">
        <v>38875</v>
      </c>
      <c r="V301" s="3">
        <v>19481</v>
      </c>
      <c r="W301" s="13">
        <f>VLOOKUP(A301,repayments_data!A:J,5,0)</f>
        <v>135000</v>
      </c>
      <c r="X301" s="13" t="str">
        <f>VLOOKUP(A301,repayments_data!A:J,9,0)</f>
        <v>Live</v>
      </c>
      <c r="Y301" s="13">
        <f>VLOOKUP(A301,repayments_data!A:J,10,0)</f>
        <v>0</v>
      </c>
      <c r="Z301" s="13" t="str">
        <f t="shared" si="4"/>
        <v>Good</v>
      </c>
    </row>
    <row r="302" spans="1:26" x14ac:dyDescent="0.25">
      <c r="A302" s="12">
        <v>45131</v>
      </c>
      <c r="B302" s="38">
        <v>43115.529548611099</v>
      </c>
      <c r="C302" s="13">
        <v>6767</v>
      </c>
      <c r="D302" s="39">
        <v>43115.532037037003</v>
      </c>
      <c r="E302" s="62" t="s">
        <v>1054</v>
      </c>
      <c r="F302" s="13" t="s">
        <v>19</v>
      </c>
      <c r="G302" s="40">
        <v>33086</v>
      </c>
      <c r="H302" s="63">
        <v>28.356164383561644</v>
      </c>
      <c r="I302" s="13" t="s">
        <v>78</v>
      </c>
      <c r="J302" s="13">
        <v>122002</v>
      </c>
      <c r="K302" s="12" t="s">
        <v>627</v>
      </c>
      <c r="L302" s="13" t="s">
        <v>69</v>
      </c>
      <c r="M302" s="41">
        <v>24</v>
      </c>
      <c r="N302" s="13" t="s">
        <v>22</v>
      </c>
      <c r="O302" s="13" t="s">
        <v>628</v>
      </c>
      <c r="P302" s="13" t="s">
        <v>29</v>
      </c>
      <c r="Q302" s="12">
        <v>1</v>
      </c>
      <c r="R302" s="12">
        <v>6</v>
      </c>
      <c r="S302" s="13">
        <v>58431</v>
      </c>
      <c r="T302" s="3">
        <v>6839</v>
      </c>
      <c r="U302" s="3">
        <v>5674</v>
      </c>
      <c r="V302" s="3">
        <v>4016</v>
      </c>
      <c r="W302" s="13">
        <f>VLOOKUP(A302,repayments_data!A:J,5,0)</f>
        <v>150000</v>
      </c>
      <c r="X302" s="13" t="str">
        <f>VLOOKUP(A302,repayments_data!A:J,9,0)</f>
        <v>Live</v>
      </c>
      <c r="Y302" s="13">
        <f>VLOOKUP(A302,repayments_data!A:J,10,0)</f>
        <v>0</v>
      </c>
      <c r="Z302" s="13" t="str">
        <f t="shared" si="4"/>
        <v>Good</v>
      </c>
    </row>
    <row r="303" spans="1:26" x14ac:dyDescent="0.25">
      <c r="A303" s="12">
        <v>43772</v>
      </c>
      <c r="B303" s="38">
        <v>43052.751516203702</v>
      </c>
      <c r="C303" s="13">
        <v>3088</v>
      </c>
      <c r="D303" s="39">
        <v>43147.492094907408</v>
      </c>
      <c r="E303" s="62" t="s">
        <v>1054</v>
      </c>
      <c r="F303" s="13" t="s">
        <v>19</v>
      </c>
      <c r="G303" s="40">
        <v>26328</v>
      </c>
      <c r="H303" s="63">
        <v>46.871232876712327</v>
      </c>
      <c r="I303" s="13" t="s">
        <v>25</v>
      </c>
      <c r="J303" s="13">
        <v>560097</v>
      </c>
      <c r="K303" s="12" t="s">
        <v>629</v>
      </c>
      <c r="L303" s="13" t="s">
        <v>27</v>
      </c>
      <c r="M303" s="41">
        <v>276</v>
      </c>
      <c r="N303" s="13" t="s">
        <v>22</v>
      </c>
      <c r="O303" s="13" t="s">
        <v>630</v>
      </c>
      <c r="P303" s="13" t="s">
        <v>23</v>
      </c>
      <c r="Q303" s="12">
        <v>1</v>
      </c>
      <c r="R303" s="12">
        <v>20</v>
      </c>
      <c r="S303" s="13">
        <v>61100</v>
      </c>
      <c r="T303" s="3">
        <v>15610</v>
      </c>
      <c r="U303" s="3">
        <v>12414</v>
      </c>
      <c r="V303" s="3">
        <v>7248</v>
      </c>
      <c r="W303" s="13">
        <f>VLOOKUP(A303,repayments_data!A:J,5,0)</f>
        <v>65252.53</v>
      </c>
      <c r="X303" s="13" t="str">
        <f>VLOOKUP(A303,repayments_data!A:J,9,0)</f>
        <v>Live</v>
      </c>
      <c r="Y303" s="13">
        <f>VLOOKUP(A303,repayments_data!A:J,10,0)</f>
        <v>0</v>
      </c>
      <c r="Z303" s="13" t="str">
        <f t="shared" si="4"/>
        <v>Good</v>
      </c>
    </row>
    <row r="304" spans="1:26" x14ac:dyDescent="0.25">
      <c r="A304" s="12">
        <v>41437</v>
      </c>
      <c r="B304" s="38">
        <v>42514.572268518503</v>
      </c>
      <c r="C304" s="13">
        <v>14892</v>
      </c>
      <c r="D304" s="39">
        <v>42999</v>
      </c>
      <c r="E304" s="62" t="s">
        <v>1055</v>
      </c>
      <c r="F304" s="13" t="s">
        <v>19</v>
      </c>
      <c r="G304" s="40">
        <v>33216</v>
      </c>
      <c r="H304" s="63">
        <v>28</v>
      </c>
      <c r="I304" s="13" t="s">
        <v>30</v>
      </c>
      <c r="J304" s="13">
        <v>401203</v>
      </c>
      <c r="K304" s="12" t="s">
        <v>631</v>
      </c>
      <c r="L304" s="13" t="s">
        <v>21</v>
      </c>
      <c r="M304" s="41">
        <v>36</v>
      </c>
      <c r="N304" s="13" t="s">
        <v>22</v>
      </c>
      <c r="O304" s="13" t="s">
        <v>632</v>
      </c>
      <c r="P304" s="13" t="s">
        <v>33</v>
      </c>
      <c r="Q304" s="12">
        <v>6</v>
      </c>
      <c r="R304" s="12">
        <v>6</v>
      </c>
      <c r="S304" s="13">
        <v>65384</v>
      </c>
      <c r="T304" s="3">
        <v>10729.82</v>
      </c>
      <c r="U304" s="3">
        <v>1956.35</v>
      </c>
      <c r="V304" s="3">
        <v>358.17</v>
      </c>
      <c r="W304" s="13">
        <f>VLOOKUP(A304,repayments_data!A:J,5,0)</f>
        <v>229000</v>
      </c>
      <c r="X304" s="13" t="str">
        <f>VLOOKUP(A304,repayments_data!A:J,9,0)</f>
        <v>Closed</v>
      </c>
      <c r="Y304" s="13">
        <f>VLOOKUP(A304,repayments_data!A:J,10,0)</f>
        <v>0</v>
      </c>
      <c r="Z304" s="13" t="str">
        <f t="shared" si="4"/>
        <v>Good</v>
      </c>
    </row>
    <row r="305" spans="1:26" x14ac:dyDescent="0.25">
      <c r="A305" s="12">
        <v>40657</v>
      </c>
      <c r="B305" s="38">
        <v>42937.687870370399</v>
      </c>
      <c r="C305" s="13">
        <v>94</v>
      </c>
      <c r="D305" s="39">
        <v>42997</v>
      </c>
      <c r="E305" s="62" t="s">
        <v>1055</v>
      </c>
      <c r="F305" s="13" t="s">
        <v>19</v>
      </c>
      <c r="G305" s="40">
        <v>26181</v>
      </c>
      <c r="H305" s="63">
        <v>47.273972602739725</v>
      </c>
      <c r="I305" s="13" t="s">
        <v>71</v>
      </c>
      <c r="J305" s="13">
        <v>110044</v>
      </c>
      <c r="K305" s="12" t="s">
        <v>633</v>
      </c>
      <c r="L305" s="13" t="s">
        <v>21</v>
      </c>
      <c r="M305" s="41">
        <v>84</v>
      </c>
      <c r="N305" s="13" t="s">
        <v>22</v>
      </c>
      <c r="O305" s="13" t="s">
        <v>634</v>
      </c>
      <c r="P305" s="13" t="s">
        <v>33</v>
      </c>
      <c r="Q305" s="12">
        <v>10</v>
      </c>
      <c r="R305" s="48">
        <v>20</v>
      </c>
      <c r="S305" s="13">
        <v>43333.333333333299</v>
      </c>
      <c r="T305" s="3">
        <v>14207.76</v>
      </c>
      <c r="U305" s="3">
        <v>1725.78</v>
      </c>
      <c r="V305" s="3">
        <v>1557.23</v>
      </c>
      <c r="W305" s="13">
        <f>VLOOKUP(A305,repayments_data!A:J,5,0)</f>
        <v>102000</v>
      </c>
      <c r="X305" s="13" t="str">
        <f>VLOOKUP(A305,repayments_data!A:J,9,0)</f>
        <v>Live</v>
      </c>
      <c r="Y305" s="13">
        <f>VLOOKUP(A305,repayments_data!A:J,10,0)</f>
        <v>0</v>
      </c>
      <c r="Z305" s="13" t="str">
        <f t="shared" si="4"/>
        <v>Good</v>
      </c>
    </row>
    <row r="306" spans="1:26" x14ac:dyDescent="0.25">
      <c r="A306" s="12">
        <v>39589</v>
      </c>
      <c r="B306" s="38">
        <v>43069.537326388898</v>
      </c>
      <c r="C306" s="13">
        <v>3768</v>
      </c>
      <c r="D306" s="39">
        <v>43069.551898148202</v>
      </c>
      <c r="E306" s="62" t="s">
        <v>1055</v>
      </c>
      <c r="F306" s="13" t="s">
        <v>19</v>
      </c>
      <c r="G306" s="40">
        <v>30810</v>
      </c>
      <c r="H306" s="63">
        <v>34.591780821917808</v>
      </c>
      <c r="I306" s="43" t="s">
        <v>25</v>
      </c>
      <c r="J306" s="13">
        <v>560071</v>
      </c>
      <c r="K306" s="12" t="s">
        <v>635</v>
      </c>
      <c r="L306" s="13" t="s">
        <v>21</v>
      </c>
      <c r="M306" s="41">
        <v>48</v>
      </c>
      <c r="N306" s="13" t="s">
        <v>22</v>
      </c>
      <c r="O306" s="13" t="s">
        <v>636</v>
      </c>
      <c r="P306" s="13" t="s">
        <v>29</v>
      </c>
      <c r="Q306" s="12">
        <v>3</v>
      </c>
      <c r="R306" s="12">
        <v>6</v>
      </c>
      <c r="S306" s="13">
        <v>79401</v>
      </c>
      <c r="T306" s="3">
        <v>23981</v>
      </c>
      <c r="U306" s="3">
        <v>14592</v>
      </c>
      <c r="V306" s="3">
        <v>6735</v>
      </c>
      <c r="W306" s="13">
        <f>VLOOKUP(A306,repayments_data!A:J,5,0)</f>
        <v>193617</v>
      </c>
      <c r="X306" s="13" t="str">
        <f>VLOOKUP(A306,repayments_data!A:J,9,0)</f>
        <v>Live</v>
      </c>
      <c r="Y306" s="13">
        <f>VLOOKUP(A306,repayments_data!A:J,10,0)</f>
        <v>0</v>
      </c>
      <c r="Z306" s="13" t="str">
        <f t="shared" si="4"/>
        <v>Good</v>
      </c>
    </row>
    <row r="307" spans="1:26" x14ac:dyDescent="0.25">
      <c r="A307" s="12">
        <v>39573</v>
      </c>
      <c r="B307" s="38">
        <v>43006.733807870398</v>
      </c>
      <c r="C307" s="13">
        <v>519</v>
      </c>
      <c r="D307" s="39">
        <v>43031</v>
      </c>
      <c r="E307" s="62" t="s">
        <v>1055</v>
      </c>
      <c r="F307" s="13" t="s">
        <v>19</v>
      </c>
      <c r="G307" s="40">
        <v>25416</v>
      </c>
      <c r="H307" s="63">
        <v>49.369863013698627</v>
      </c>
      <c r="I307" s="13" t="s">
        <v>34</v>
      </c>
      <c r="J307" s="13">
        <v>400017</v>
      </c>
      <c r="K307" s="12" t="s">
        <v>637</v>
      </c>
      <c r="L307" s="13" t="s">
        <v>21</v>
      </c>
      <c r="M307" s="41">
        <v>12</v>
      </c>
      <c r="N307" s="13" t="s">
        <v>22</v>
      </c>
      <c r="O307" s="13" t="s">
        <v>638</v>
      </c>
      <c r="P307" s="13" t="s">
        <v>23</v>
      </c>
      <c r="Q307" s="12">
        <v>10</v>
      </c>
      <c r="R307" s="12">
        <v>20</v>
      </c>
      <c r="S307" s="13">
        <v>36700</v>
      </c>
      <c r="T307" s="3">
        <v>10451.74</v>
      </c>
      <c r="U307" s="3">
        <v>4282.41</v>
      </c>
      <c r="V307" s="3">
        <v>1272.2</v>
      </c>
      <c r="W307" s="13">
        <f>VLOOKUP(A307,repayments_data!A:J,5,0)</f>
        <v>28542</v>
      </c>
      <c r="X307" s="13" t="str">
        <f>VLOOKUP(A307,repayments_data!A:J,9,0)</f>
        <v>Live</v>
      </c>
      <c r="Y307" s="13">
        <f>VLOOKUP(A307,repayments_data!A:J,10,0)</f>
        <v>178</v>
      </c>
      <c r="Z307" s="13" t="str">
        <f t="shared" si="4"/>
        <v>Bad</v>
      </c>
    </row>
    <row r="308" spans="1:26" x14ac:dyDescent="0.25">
      <c r="A308" s="12">
        <v>36913</v>
      </c>
      <c r="B308" s="38">
        <v>43115</v>
      </c>
      <c r="C308" s="13">
        <v>6769</v>
      </c>
      <c r="D308" s="39">
        <v>43115.536666666703</v>
      </c>
      <c r="E308" s="62" t="s">
        <v>1054</v>
      </c>
      <c r="F308" s="13" t="s">
        <v>19</v>
      </c>
      <c r="G308" s="40">
        <v>28978</v>
      </c>
      <c r="H308" s="63">
        <v>39.610958904109587</v>
      </c>
      <c r="I308" s="13" t="s">
        <v>49</v>
      </c>
      <c r="J308" s="13">
        <v>500013</v>
      </c>
      <c r="K308" s="12" t="s">
        <v>639</v>
      </c>
      <c r="L308" s="13" t="s">
        <v>21</v>
      </c>
      <c r="M308" s="41">
        <v>36</v>
      </c>
      <c r="N308" s="13" t="s">
        <v>22</v>
      </c>
      <c r="O308" s="13" t="s">
        <v>640</v>
      </c>
      <c r="P308" s="13" t="s">
        <v>29</v>
      </c>
      <c r="Q308" s="12">
        <v>3</v>
      </c>
      <c r="R308" s="12">
        <v>13</v>
      </c>
      <c r="S308" s="13">
        <v>80988</v>
      </c>
      <c r="T308" s="3">
        <v>45852</v>
      </c>
      <c r="U308" s="3">
        <v>24655</v>
      </c>
      <c r="V308" s="3">
        <v>16191</v>
      </c>
      <c r="W308" s="13">
        <f>VLOOKUP(A308,repayments_data!A:J,5,0)</f>
        <v>52512.38</v>
      </c>
      <c r="X308" s="13" t="str">
        <f>VLOOKUP(A308,repayments_data!A:J,9,0)</f>
        <v>Live</v>
      </c>
      <c r="Y308" s="13">
        <f>VLOOKUP(A308,repayments_data!A:J,10,0)</f>
        <v>0</v>
      </c>
      <c r="Z308" s="13" t="str">
        <f t="shared" si="4"/>
        <v>Good</v>
      </c>
    </row>
    <row r="309" spans="1:26" x14ac:dyDescent="0.25">
      <c r="A309" s="12">
        <v>36896</v>
      </c>
      <c r="B309" s="38">
        <v>42611.633912037003</v>
      </c>
      <c r="C309" s="13">
        <v>14721</v>
      </c>
      <c r="D309" s="39">
        <v>42850</v>
      </c>
      <c r="E309" s="62" t="s">
        <v>1055</v>
      </c>
      <c r="F309" s="13" t="s">
        <v>19</v>
      </c>
      <c r="G309" s="40">
        <v>30865</v>
      </c>
      <c r="H309" s="63">
        <v>34.441095890410956</v>
      </c>
      <c r="I309" s="13" t="s">
        <v>30</v>
      </c>
      <c r="J309" s="13">
        <v>401107</v>
      </c>
      <c r="K309" s="12" t="s">
        <v>641</v>
      </c>
      <c r="L309" s="13" t="s">
        <v>41</v>
      </c>
      <c r="M309" s="41">
        <v>36</v>
      </c>
      <c r="N309" s="13" t="s">
        <v>22</v>
      </c>
      <c r="O309" s="13" t="s">
        <v>642</v>
      </c>
      <c r="P309" s="13" t="s">
        <v>23</v>
      </c>
      <c r="Q309" s="12">
        <v>8</v>
      </c>
      <c r="R309" s="12">
        <v>9</v>
      </c>
      <c r="S309" s="13">
        <v>47089</v>
      </c>
      <c r="T309" s="3">
        <v>5553.11</v>
      </c>
      <c r="U309" s="3">
        <v>3751.25</v>
      </c>
      <c r="V309" s="3">
        <v>18776.72</v>
      </c>
      <c r="W309" s="13">
        <f>VLOOKUP(A309,repayments_data!A:J,5,0)</f>
        <v>160000</v>
      </c>
      <c r="X309" s="13" t="str">
        <f>VLOOKUP(A309,repayments_data!A:J,9,0)</f>
        <v>Live</v>
      </c>
      <c r="Y309" s="13">
        <f>VLOOKUP(A309,repayments_data!A:J,10,0)</f>
        <v>78</v>
      </c>
      <c r="Z309" s="13" t="str">
        <f t="shared" si="4"/>
        <v>Bad</v>
      </c>
    </row>
    <row r="310" spans="1:26" x14ac:dyDescent="0.25">
      <c r="A310" s="12">
        <v>33478</v>
      </c>
      <c r="B310" s="38">
        <v>43102.488680555602</v>
      </c>
      <c r="C310" s="13">
        <v>9777</v>
      </c>
      <c r="D310" s="39">
        <v>43145.746076388903</v>
      </c>
      <c r="E310" s="62" t="s">
        <v>1054</v>
      </c>
      <c r="F310" s="13" t="s">
        <v>19</v>
      </c>
      <c r="G310" s="40">
        <v>29589</v>
      </c>
      <c r="H310" s="63">
        <v>37.936986301369863</v>
      </c>
      <c r="I310" s="46" t="s">
        <v>30</v>
      </c>
      <c r="J310" s="43">
        <v>400703</v>
      </c>
      <c r="K310" s="42" t="s">
        <v>643</v>
      </c>
      <c r="L310" s="13" t="s">
        <v>21</v>
      </c>
      <c r="M310" s="41">
        <v>96</v>
      </c>
      <c r="N310" s="13" t="s">
        <v>22</v>
      </c>
      <c r="O310" s="13" t="s">
        <v>644</v>
      </c>
      <c r="P310" s="13" t="s">
        <v>29</v>
      </c>
      <c r="Q310" s="12">
        <v>4</v>
      </c>
      <c r="R310" s="12">
        <v>12</v>
      </c>
      <c r="S310" s="13">
        <v>72669</v>
      </c>
      <c r="T310" s="3">
        <v>37224</v>
      </c>
      <c r="U310" s="3">
        <v>31837</v>
      </c>
      <c r="V310" s="3">
        <v>7348</v>
      </c>
      <c r="W310" s="13">
        <f>VLOOKUP(A310,repayments_data!A:J,5,0)</f>
        <v>150000</v>
      </c>
      <c r="X310" s="13" t="str">
        <f>VLOOKUP(A310,repayments_data!A:J,9,0)</f>
        <v>Live</v>
      </c>
      <c r="Y310" s="13">
        <f>VLOOKUP(A310,repayments_data!A:J,10,0)</f>
        <v>0</v>
      </c>
      <c r="Z310" s="13" t="str">
        <f t="shared" si="4"/>
        <v>Good</v>
      </c>
    </row>
    <row r="311" spans="1:26" x14ac:dyDescent="0.25">
      <c r="A311" s="12">
        <v>31171</v>
      </c>
      <c r="B311" s="38">
        <v>43109.636365740698</v>
      </c>
      <c r="C311" s="13">
        <v>6157</v>
      </c>
      <c r="D311" s="39">
        <v>43109.645150463002</v>
      </c>
      <c r="E311" s="62" t="s">
        <v>1054</v>
      </c>
      <c r="F311" s="13" t="s">
        <v>19</v>
      </c>
      <c r="G311" s="40">
        <v>32203</v>
      </c>
      <c r="H311" s="63">
        <v>30.775342465753425</v>
      </c>
      <c r="I311" s="46" t="s">
        <v>645</v>
      </c>
      <c r="J311" s="13">
        <v>401303</v>
      </c>
      <c r="K311" s="12" t="s">
        <v>646</v>
      </c>
      <c r="L311" s="13" t="s">
        <v>27</v>
      </c>
      <c r="M311" s="41">
        <v>72</v>
      </c>
      <c r="N311" s="13" t="s">
        <v>22</v>
      </c>
      <c r="O311" s="13" t="s">
        <v>647</v>
      </c>
      <c r="P311" s="13" t="s">
        <v>29</v>
      </c>
      <c r="Q311" s="12">
        <v>1</v>
      </c>
      <c r="R311" s="12">
        <v>1</v>
      </c>
      <c r="S311" s="13">
        <v>32641</v>
      </c>
      <c r="T311" s="3">
        <v>12268</v>
      </c>
      <c r="U311" s="3">
        <v>17878</v>
      </c>
      <c r="V311" s="3">
        <v>4005</v>
      </c>
      <c r="W311" s="13">
        <f>VLOOKUP(A311,repayments_data!A:J,5,0)</f>
        <v>114685.26</v>
      </c>
      <c r="X311" s="13" t="str">
        <f>VLOOKUP(A311,repayments_data!A:J,9,0)</f>
        <v>Live</v>
      </c>
      <c r="Y311" s="13">
        <f>VLOOKUP(A311,repayments_data!A:J,10,0)</f>
        <v>0</v>
      </c>
      <c r="Z311" s="13" t="str">
        <f t="shared" si="4"/>
        <v>Good</v>
      </c>
    </row>
    <row r="312" spans="1:26" x14ac:dyDescent="0.25">
      <c r="A312" s="12">
        <v>28397</v>
      </c>
      <c r="B312" s="38">
        <v>42728</v>
      </c>
      <c r="C312" s="13">
        <v>9423</v>
      </c>
      <c r="D312" s="39">
        <v>42756</v>
      </c>
      <c r="E312" s="62" t="s">
        <v>1055</v>
      </c>
      <c r="F312" s="13" t="s">
        <v>19</v>
      </c>
      <c r="G312" s="40">
        <v>28890</v>
      </c>
      <c r="H312" s="63">
        <v>39.852054794520548</v>
      </c>
      <c r="I312" s="13" t="s">
        <v>25</v>
      </c>
      <c r="J312" s="13">
        <v>560068</v>
      </c>
      <c r="K312" s="12" t="s">
        <v>648</v>
      </c>
      <c r="L312" s="13" t="s">
        <v>41</v>
      </c>
      <c r="M312" s="41">
        <v>29</v>
      </c>
      <c r="N312" s="13" t="s">
        <v>22</v>
      </c>
      <c r="O312" s="13" t="s">
        <v>649</v>
      </c>
      <c r="P312" s="13" t="s">
        <v>33</v>
      </c>
      <c r="Q312" s="12">
        <v>4</v>
      </c>
      <c r="R312" s="12">
        <v>14</v>
      </c>
      <c r="S312" s="13">
        <v>74224</v>
      </c>
      <c r="T312" s="3">
        <v>11230.13</v>
      </c>
      <c r="U312" s="3">
        <v>3551.85</v>
      </c>
      <c r="V312" s="3">
        <v>1779.19</v>
      </c>
      <c r="W312" s="13">
        <f>VLOOKUP(A312,repayments_data!A:J,5,0)</f>
        <v>150000</v>
      </c>
      <c r="X312" s="13" t="str">
        <f>VLOOKUP(A312,repayments_data!A:J,9,0)</f>
        <v>Live</v>
      </c>
      <c r="Y312" s="13">
        <f>VLOOKUP(A312,repayments_data!A:J,10,0)</f>
        <v>269</v>
      </c>
      <c r="Z312" s="13" t="str">
        <f t="shared" si="4"/>
        <v>Bad</v>
      </c>
    </row>
    <row r="313" spans="1:26" x14ac:dyDescent="0.25">
      <c r="A313" s="12">
        <v>27449</v>
      </c>
      <c r="B313" s="38">
        <v>42667.801435185203</v>
      </c>
      <c r="C313" s="13">
        <v>3202</v>
      </c>
      <c r="D313" s="39">
        <v>42972</v>
      </c>
      <c r="E313" s="62" t="s">
        <v>1055</v>
      </c>
      <c r="F313" s="13" t="s">
        <v>19</v>
      </c>
      <c r="G313" s="40">
        <v>26947</v>
      </c>
      <c r="H313" s="63">
        <v>45.175342465753424</v>
      </c>
      <c r="I313" s="13" t="s">
        <v>25</v>
      </c>
      <c r="J313" s="13">
        <v>110065</v>
      </c>
      <c r="K313" s="48" t="s">
        <v>650</v>
      </c>
      <c r="L313" s="13" t="s">
        <v>21</v>
      </c>
      <c r="M313" s="41">
        <v>12</v>
      </c>
      <c r="N313" s="13" t="s">
        <v>22</v>
      </c>
      <c r="O313" s="13" t="s">
        <v>651</v>
      </c>
      <c r="P313" s="13" t="s">
        <v>23</v>
      </c>
      <c r="Q313" s="12">
        <v>2</v>
      </c>
      <c r="R313" s="12">
        <v>18</v>
      </c>
      <c r="S313" s="13">
        <v>50675.199999999997</v>
      </c>
      <c r="T313" s="3">
        <v>98042.94</v>
      </c>
      <c r="U313" s="3">
        <v>13407.35</v>
      </c>
      <c r="V313" s="3">
        <v>12570.84</v>
      </c>
      <c r="W313" s="13">
        <f>VLOOKUP(A313,repayments_data!A:J,5,0)</f>
        <v>200000</v>
      </c>
      <c r="X313" s="13" t="str">
        <f>VLOOKUP(A313,repayments_data!A:J,9,0)</f>
        <v>Live</v>
      </c>
      <c r="Y313" s="13">
        <f>VLOOKUP(A313,repayments_data!A:J,10,0)</f>
        <v>0</v>
      </c>
      <c r="Z313" s="13" t="str">
        <f t="shared" si="4"/>
        <v>Good</v>
      </c>
    </row>
    <row r="314" spans="1:26" x14ac:dyDescent="0.25">
      <c r="A314" s="12">
        <v>26962</v>
      </c>
      <c r="B314" s="38">
        <v>43119</v>
      </c>
      <c r="C314" s="13">
        <v>7199</v>
      </c>
      <c r="D314" s="39">
        <v>43119.5409490741</v>
      </c>
      <c r="E314" s="62" t="s">
        <v>1054</v>
      </c>
      <c r="F314" s="13" t="s">
        <v>19</v>
      </c>
      <c r="G314" s="40">
        <v>32154</v>
      </c>
      <c r="H314" s="63">
        <v>30.909589041095892</v>
      </c>
      <c r="I314" s="13" t="s">
        <v>49</v>
      </c>
      <c r="J314" s="13">
        <v>500072</v>
      </c>
      <c r="K314" s="12" t="s">
        <v>652</v>
      </c>
      <c r="L314" s="13" t="s">
        <v>21</v>
      </c>
      <c r="M314" s="41">
        <v>60</v>
      </c>
      <c r="N314" s="13" t="s">
        <v>22</v>
      </c>
      <c r="O314" s="13" t="s">
        <v>653</v>
      </c>
      <c r="P314" s="13" t="s">
        <v>38</v>
      </c>
      <c r="Q314" s="12">
        <v>1</v>
      </c>
      <c r="R314" s="12">
        <v>7</v>
      </c>
      <c r="S314" s="13">
        <v>29979</v>
      </c>
      <c r="T314" s="3">
        <v>4613</v>
      </c>
      <c r="U314" s="3">
        <v>3702</v>
      </c>
      <c r="V314" s="3">
        <v>2325</v>
      </c>
      <c r="W314" s="13">
        <f>VLOOKUP(A314,repayments_data!A:J,5,0)</f>
        <v>71550</v>
      </c>
      <c r="X314" s="13" t="str">
        <f>VLOOKUP(A314,repayments_data!A:J,9,0)</f>
        <v>Live</v>
      </c>
      <c r="Y314" s="13">
        <f>VLOOKUP(A314,repayments_data!A:J,10,0)</f>
        <v>26</v>
      </c>
      <c r="Z314" s="13" t="str">
        <f t="shared" si="4"/>
        <v>Good</v>
      </c>
    </row>
    <row r="315" spans="1:26" x14ac:dyDescent="0.25">
      <c r="A315" s="12">
        <v>26101</v>
      </c>
      <c r="B315" s="38">
        <v>43025.5702199074</v>
      </c>
      <c r="C315" s="13">
        <v>881</v>
      </c>
      <c r="D315" s="39">
        <v>43033.578310185199</v>
      </c>
      <c r="E315" s="62" t="s">
        <v>1055</v>
      </c>
      <c r="F315" s="13" t="s">
        <v>19</v>
      </c>
      <c r="G315" s="40">
        <v>32786</v>
      </c>
      <c r="H315" s="63">
        <v>29.17808219178082</v>
      </c>
      <c r="I315" s="13" t="s">
        <v>49</v>
      </c>
      <c r="J315" s="13">
        <v>500028</v>
      </c>
      <c r="K315" s="12" t="s">
        <v>654</v>
      </c>
      <c r="L315" s="13" t="s">
        <v>69</v>
      </c>
      <c r="M315" s="41">
        <v>4</v>
      </c>
      <c r="N315" s="13" t="s">
        <v>22</v>
      </c>
      <c r="O315" s="13" t="s">
        <v>655</v>
      </c>
      <c r="P315" s="13" t="s">
        <v>29</v>
      </c>
      <c r="Q315" s="12">
        <v>0</v>
      </c>
      <c r="R315" s="12">
        <v>7</v>
      </c>
      <c r="S315" s="13">
        <v>65011</v>
      </c>
      <c r="T315" s="3">
        <v>23817</v>
      </c>
      <c r="U315" s="3">
        <v>19578</v>
      </c>
      <c r="V315" s="3">
        <v>10477</v>
      </c>
      <c r="W315" s="13">
        <f>VLOOKUP(A315,repayments_data!A:J,5,0)</f>
        <v>76774</v>
      </c>
      <c r="X315" s="13" t="str">
        <f>VLOOKUP(A315,repayments_data!A:J,9,0)</f>
        <v>Live</v>
      </c>
      <c r="Y315" s="13">
        <f>VLOOKUP(A315,repayments_data!A:J,10,0)</f>
        <v>0</v>
      </c>
      <c r="Z315" s="13" t="str">
        <f t="shared" si="4"/>
        <v>Good</v>
      </c>
    </row>
    <row r="316" spans="1:26" x14ac:dyDescent="0.25">
      <c r="A316" s="12">
        <v>24172</v>
      </c>
      <c r="B316" s="38">
        <v>42900.6593055556</v>
      </c>
      <c r="C316" s="13">
        <v>15168</v>
      </c>
      <c r="D316" s="39">
        <v>42999</v>
      </c>
      <c r="E316" s="62" t="s">
        <v>1055</v>
      </c>
      <c r="F316" s="13" t="s">
        <v>19</v>
      </c>
      <c r="G316" s="40">
        <v>29272</v>
      </c>
      <c r="H316" s="63">
        <v>38.805479452054797</v>
      </c>
      <c r="I316" s="13" t="s">
        <v>30</v>
      </c>
      <c r="J316" s="13">
        <v>421301</v>
      </c>
      <c r="K316" s="12" t="s">
        <v>656</v>
      </c>
      <c r="L316" s="13" t="s">
        <v>41</v>
      </c>
      <c r="M316" s="41">
        <v>144</v>
      </c>
      <c r="N316" s="13" t="s">
        <v>22</v>
      </c>
      <c r="O316" s="13" t="s">
        <v>657</v>
      </c>
      <c r="P316" s="13" t="s">
        <v>38</v>
      </c>
      <c r="Q316" s="12">
        <v>10</v>
      </c>
      <c r="R316" s="12">
        <v>10</v>
      </c>
      <c r="S316" s="13">
        <v>35922</v>
      </c>
      <c r="T316" s="3">
        <v>33023.160000000003</v>
      </c>
      <c r="U316" s="3">
        <v>23928.83</v>
      </c>
      <c r="V316" s="3">
        <v>44761.29</v>
      </c>
      <c r="W316" s="13">
        <f>VLOOKUP(A316,repayments_data!A:J,5,0)</f>
        <v>61500</v>
      </c>
      <c r="X316" s="13" t="str">
        <f>VLOOKUP(A316,repayments_data!A:J,9,0)</f>
        <v>Closed</v>
      </c>
      <c r="Y316" s="13">
        <f>VLOOKUP(A316,repayments_data!A:J,10,0)</f>
        <v>0</v>
      </c>
      <c r="Z316" s="13" t="str">
        <f t="shared" si="4"/>
        <v>Good</v>
      </c>
    </row>
    <row r="317" spans="1:26" x14ac:dyDescent="0.25">
      <c r="A317" s="12">
        <v>22882</v>
      </c>
      <c r="B317" s="38">
        <v>43045.524444444498</v>
      </c>
      <c r="C317" s="13">
        <v>1963</v>
      </c>
      <c r="D317" s="39">
        <v>43045.7606481482</v>
      </c>
      <c r="E317" s="62" t="s">
        <v>1055</v>
      </c>
      <c r="F317" s="13" t="s">
        <v>19</v>
      </c>
      <c r="G317" s="40">
        <v>29031</v>
      </c>
      <c r="H317" s="63">
        <v>39.465753424657535</v>
      </c>
      <c r="I317" s="13" t="s">
        <v>71</v>
      </c>
      <c r="J317" s="13">
        <v>110092</v>
      </c>
      <c r="K317" s="12" t="s">
        <v>658</v>
      </c>
      <c r="L317" s="13" t="s">
        <v>21</v>
      </c>
      <c r="M317" s="41">
        <v>84</v>
      </c>
      <c r="N317" s="13" t="s">
        <v>22</v>
      </c>
      <c r="O317" s="13" t="s">
        <v>659</v>
      </c>
      <c r="P317" s="13" t="s">
        <v>33</v>
      </c>
      <c r="Q317" s="12">
        <v>3</v>
      </c>
      <c r="R317" s="12">
        <v>15</v>
      </c>
      <c r="S317" s="13">
        <v>67673</v>
      </c>
      <c r="T317" s="3">
        <v>30874</v>
      </c>
      <c r="U317" s="3">
        <v>27605</v>
      </c>
      <c r="V317" s="3">
        <v>30110</v>
      </c>
      <c r="W317" s="13">
        <f>VLOOKUP(A317,repayments_data!A:J,5,0)</f>
        <v>49904</v>
      </c>
      <c r="X317" s="13" t="str">
        <f>VLOOKUP(A317,repayments_data!A:J,9,0)</f>
        <v>Live</v>
      </c>
      <c r="Y317" s="13">
        <f>VLOOKUP(A317,repayments_data!A:J,10,0)</f>
        <v>0</v>
      </c>
      <c r="Z317" s="13" t="str">
        <f t="shared" si="4"/>
        <v>Good</v>
      </c>
    </row>
    <row r="318" spans="1:26" x14ac:dyDescent="0.25">
      <c r="A318" s="12">
        <v>20438</v>
      </c>
      <c r="B318" s="38">
        <v>42938</v>
      </c>
      <c r="C318" s="13">
        <v>93</v>
      </c>
      <c r="D318" s="39">
        <v>42983</v>
      </c>
      <c r="E318" s="62" t="s">
        <v>1055</v>
      </c>
      <c r="F318" s="13" t="s">
        <v>19</v>
      </c>
      <c r="G318" s="40">
        <v>26013</v>
      </c>
      <c r="H318" s="63">
        <v>47.734246575342468</v>
      </c>
      <c r="I318" s="13" t="s">
        <v>34</v>
      </c>
      <c r="J318" s="13">
        <v>682033</v>
      </c>
      <c r="K318" s="12" t="s">
        <v>660</v>
      </c>
      <c r="L318" s="13" t="s">
        <v>21</v>
      </c>
      <c r="M318" s="41">
        <v>1</v>
      </c>
      <c r="N318" s="13" t="s">
        <v>22</v>
      </c>
      <c r="O318" s="13" t="s">
        <v>590</v>
      </c>
      <c r="P318" s="13" t="s">
        <v>29</v>
      </c>
      <c r="Q318" s="12">
        <v>15</v>
      </c>
      <c r="R318" s="12">
        <v>24</v>
      </c>
      <c r="S318" s="13">
        <v>132135</v>
      </c>
      <c r="T318" s="3">
        <v>77933.27</v>
      </c>
      <c r="U318" s="3">
        <v>67481.929999999993</v>
      </c>
      <c r="V318" s="3">
        <v>42578.15</v>
      </c>
      <c r="W318" s="13">
        <f>VLOOKUP(A318,repayments_data!A:J,5,0)</f>
        <v>176000</v>
      </c>
      <c r="X318" s="13" t="str">
        <f>VLOOKUP(A318,repayments_data!A:J,9,0)</f>
        <v>Closed</v>
      </c>
      <c r="Y318" s="13">
        <f>VLOOKUP(A318,repayments_data!A:J,10,0)</f>
        <v>0</v>
      </c>
      <c r="Z318" s="13" t="str">
        <f t="shared" si="4"/>
        <v>Good</v>
      </c>
    </row>
    <row r="319" spans="1:26" x14ac:dyDescent="0.25">
      <c r="A319" s="12">
        <v>18286</v>
      </c>
      <c r="B319" s="38">
        <v>42982</v>
      </c>
      <c r="C319" s="13">
        <v>930</v>
      </c>
      <c r="D319" s="39">
        <v>43033.768287036997</v>
      </c>
      <c r="E319" s="62" t="s">
        <v>1055</v>
      </c>
      <c r="F319" s="13" t="s">
        <v>19</v>
      </c>
      <c r="G319" s="40">
        <v>31161</v>
      </c>
      <c r="H319" s="63">
        <v>33.630136986301373</v>
      </c>
      <c r="I319" s="13" t="s">
        <v>25</v>
      </c>
      <c r="J319" s="13">
        <v>560036</v>
      </c>
      <c r="K319" s="12" t="s">
        <v>661</v>
      </c>
      <c r="L319" s="13" t="s">
        <v>21</v>
      </c>
      <c r="M319" s="41">
        <v>96</v>
      </c>
      <c r="N319" s="13" t="s">
        <v>22</v>
      </c>
      <c r="O319" s="13" t="s">
        <v>662</v>
      </c>
      <c r="P319" s="13" t="s">
        <v>38</v>
      </c>
      <c r="Q319" s="12">
        <v>6</v>
      </c>
      <c r="R319" s="12">
        <v>8</v>
      </c>
      <c r="S319" s="13">
        <v>59297</v>
      </c>
      <c r="T319" s="3">
        <v>152707.10999999999</v>
      </c>
      <c r="U319" s="3">
        <v>100236.37</v>
      </c>
      <c r="V319" s="3">
        <v>104547.44</v>
      </c>
      <c r="W319" s="13">
        <f>VLOOKUP(A319,repayments_data!A:J,5,0)</f>
        <v>137595</v>
      </c>
      <c r="X319" s="13" t="str">
        <f>VLOOKUP(A319,repayments_data!A:J,9,0)</f>
        <v>Live</v>
      </c>
      <c r="Y319" s="13">
        <f>VLOOKUP(A319,repayments_data!A:J,10,0)</f>
        <v>0</v>
      </c>
      <c r="Z319" s="13" t="str">
        <f t="shared" si="4"/>
        <v>Good</v>
      </c>
    </row>
    <row r="320" spans="1:26" x14ac:dyDescent="0.25">
      <c r="A320" s="12">
        <v>18225</v>
      </c>
      <c r="B320" s="38">
        <v>42401.563483796301</v>
      </c>
      <c r="C320" s="13">
        <v>14466</v>
      </c>
      <c r="D320" s="39">
        <v>42709</v>
      </c>
      <c r="E320" s="62" t="s">
        <v>1056</v>
      </c>
      <c r="F320" s="13" t="s">
        <v>19</v>
      </c>
      <c r="G320" s="40">
        <v>25977</v>
      </c>
      <c r="H320" s="63">
        <v>47.832876712328769</v>
      </c>
      <c r="I320" s="14" t="s">
        <v>34</v>
      </c>
      <c r="J320" s="51">
        <v>421201</v>
      </c>
      <c r="K320" s="52" t="s">
        <v>663</v>
      </c>
      <c r="L320" s="13" t="s">
        <v>41</v>
      </c>
      <c r="M320" s="41">
        <v>36</v>
      </c>
      <c r="N320" s="13" t="s">
        <v>22</v>
      </c>
      <c r="O320" s="13" t="s">
        <v>664</v>
      </c>
      <c r="P320" s="13" t="s">
        <v>33</v>
      </c>
      <c r="Q320" s="12">
        <v>3</v>
      </c>
      <c r="R320" s="12">
        <v>18</v>
      </c>
      <c r="S320" s="13">
        <v>64933</v>
      </c>
      <c r="T320" s="3">
        <v>5566.67</v>
      </c>
      <c r="U320" s="3">
        <v>3100</v>
      </c>
      <c r="V320" s="3">
        <v>2150</v>
      </c>
      <c r="W320" s="13">
        <f>VLOOKUP(A320,repayments_data!A:J,5,0)</f>
        <v>200000</v>
      </c>
      <c r="X320" s="13" t="str">
        <f>VLOOKUP(A320,repayments_data!A:J,9,0)</f>
        <v>Closed</v>
      </c>
      <c r="Y320" s="13">
        <f>VLOOKUP(A320,repayments_data!A:J,10,0)</f>
        <v>0</v>
      </c>
      <c r="Z320" s="13" t="str">
        <f t="shared" si="4"/>
        <v>Good</v>
      </c>
    </row>
    <row r="321" spans="1:26" x14ac:dyDescent="0.25">
      <c r="A321" s="12">
        <v>10345</v>
      </c>
      <c r="B321" s="38">
        <v>42818.563553240703</v>
      </c>
      <c r="C321" s="13">
        <v>8193</v>
      </c>
      <c r="D321" s="39">
        <v>42945</v>
      </c>
      <c r="E321" s="62" t="s">
        <v>1055</v>
      </c>
      <c r="F321" s="13" t="s">
        <v>19</v>
      </c>
      <c r="G321" s="40">
        <v>31140</v>
      </c>
      <c r="H321" s="63">
        <v>33.68767123287671</v>
      </c>
      <c r="I321" s="13" t="s">
        <v>49</v>
      </c>
      <c r="J321" s="13">
        <v>500004</v>
      </c>
      <c r="K321" s="12" t="s">
        <v>665</v>
      </c>
      <c r="L321" s="13" t="s">
        <v>21</v>
      </c>
      <c r="M321" s="41">
        <v>29</v>
      </c>
      <c r="N321" s="13" t="s">
        <v>22</v>
      </c>
      <c r="O321" s="13" t="s">
        <v>666</v>
      </c>
      <c r="P321" s="13" t="s">
        <v>23</v>
      </c>
      <c r="Q321" s="12">
        <v>1</v>
      </c>
      <c r="R321" s="12">
        <v>10</v>
      </c>
      <c r="S321" s="13">
        <v>72667.666666666701</v>
      </c>
      <c r="T321" s="3">
        <v>113142.42</v>
      </c>
      <c r="U321" s="3">
        <v>59544.11</v>
      </c>
      <c r="V321" s="3">
        <v>5654.69</v>
      </c>
      <c r="W321" s="13">
        <f>VLOOKUP(A321,repayments_data!A:J,5,0)</f>
        <v>300000</v>
      </c>
      <c r="X321" s="13" t="str">
        <f>VLOOKUP(A321,repayments_data!A:J,9,0)</f>
        <v>Closed</v>
      </c>
      <c r="Y321" s="13">
        <f>VLOOKUP(A321,repayments_data!A:J,10,0)</f>
        <v>0</v>
      </c>
      <c r="Z321" s="13" t="str">
        <f t="shared" si="4"/>
        <v>Good</v>
      </c>
    </row>
    <row r="322" spans="1:26" x14ac:dyDescent="0.25">
      <c r="A322" s="12">
        <v>8247</v>
      </c>
      <c r="B322" s="38">
        <v>42920.562893518501</v>
      </c>
      <c r="C322" s="13">
        <v>7454</v>
      </c>
      <c r="D322" s="39">
        <v>43013</v>
      </c>
      <c r="E322" s="62" t="s">
        <v>1055</v>
      </c>
      <c r="F322" s="13" t="s">
        <v>19</v>
      </c>
      <c r="G322" s="40">
        <v>32020</v>
      </c>
      <c r="H322" s="63">
        <v>31.276712328767122</v>
      </c>
      <c r="I322" s="13" t="s">
        <v>25</v>
      </c>
      <c r="J322" s="13">
        <v>560103</v>
      </c>
      <c r="K322" s="12" t="s">
        <v>667</v>
      </c>
      <c r="L322" s="13" t="s">
        <v>21</v>
      </c>
      <c r="M322" s="41">
        <v>13</v>
      </c>
      <c r="N322" s="13" t="s">
        <v>22</v>
      </c>
      <c r="O322" s="13" t="s">
        <v>668</v>
      </c>
      <c r="P322" s="13" t="s">
        <v>29</v>
      </c>
      <c r="Q322" s="12">
        <v>3</v>
      </c>
      <c r="R322" s="12">
        <v>5</v>
      </c>
      <c r="S322" s="13">
        <v>105484</v>
      </c>
      <c r="T322" s="3">
        <v>138868.48000000001</v>
      </c>
      <c r="U322" s="3">
        <v>100616.98</v>
      </c>
      <c r="V322" s="3">
        <v>52844.65</v>
      </c>
      <c r="W322" s="13">
        <f>VLOOKUP(A322,repayments_data!A:J,5,0)</f>
        <v>155000</v>
      </c>
      <c r="X322" s="13" t="str">
        <f>VLOOKUP(A322,repayments_data!A:J,9,0)</f>
        <v>Live</v>
      </c>
      <c r="Y322" s="13">
        <f>VLOOKUP(A322,repayments_data!A:J,10,0)</f>
        <v>0</v>
      </c>
      <c r="Z322" s="13" t="str">
        <f t="shared" si="4"/>
        <v>Good</v>
      </c>
    </row>
    <row r="323" spans="1:26" x14ac:dyDescent="0.25">
      <c r="A323" s="12">
        <v>5936</v>
      </c>
      <c r="B323" s="38">
        <v>42920.522430555597</v>
      </c>
      <c r="C323" s="13">
        <v>4889</v>
      </c>
      <c r="D323" s="39">
        <v>43000</v>
      </c>
      <c r="E323" s="62" t="s">
        <v>1055</v>
      </c>
      <c r="F323" s="13" t="s">
        <v>19</v>
      </c>
      <c r="G323" s="40">
        <v>27888</v>
      </c>
      <c r="H323" s="63">
        <v>42.597260273972601</v>
      </c>
      <c r="I323" s="13" t="s">
        <v>20</v>
      </c>
      <c r="J323" s="43">
        <v>600113</v>
      </c>
      <c r="K323" s="44" t="s">
        <v>669</v>
      </c>
      <c r="L323" s="13" t="s">
        <v>21</v>
      </c>
      <c r="M323" s="41">
        <v>24</v>
      </c>
      <c r="N323" s="43" t="s">
        <v>22</v>
      </c>
      <c r="O323" s="43" t="s">
        <v>670</v>
      </c>
      <c r="P323" s="13" t="s">
        <v>29</v>
      </c>
      <c r="Q323" s="12">
        <v>4</v>
      </c>
      <c r="R323" s="12">
        <v>11</v>
      </c>
      <c r="S323" s="13">
        <v>75574</v>
      </c>
      <c r="T323" s="3">
        <v>54671.53</v>
      </c>
      <c r="U323" s="3">
        <v>30309.53</v>
      </c>
      <c r="V323" s="3">
        <v>11620.63</v>
      </c>
      <c r="W323" s="13">
        <f>VLOOKUP(A323,repayments_data!A:J,5,0)</f>
        <v>140000</v>
      </c>
      <c r="X323" s="13" t="str">
        <f>VLOOKUP(A323,repayments_data!A:J,9,0)</f>
        <v>Live</v>
      </c>
      <c r="Y323" s="13">
        <f>VLOOKUP(A323,repayments_data!A:J,10,0)</f>
        <v>0</v>
      </c>
      <c r="Z323" s="13" t="str">
        <f>IF(Y323&gt;30,"Bad","Good")</f>
        <v>Good</v>
      </c>
    </row>
    <row r="324" spans="1:26" x14ac:dyDescent="0.25">
      <c r="A324" s="12">
        <v>2735</v>
      </c>
      <c r="B324" s="38">
        <v>43035.438958333303</v>
      </c>
      <c r="C324" s="13">
        <v>1072</v>
      </c>
      <c r="D324" s="39">
        <v>43090.443530092591</v>
      </c>
      <c r="E324" s="62" t="s">
        <v>1055</v>
      </c>
      <c r="F324" s="13" t="s">
        <v>19</v>
      </c>
      <c r="G324" s="40">
        <v>26358</v>
      </c>
      <c r="H324" s="63">
        <v>46.789041095890411</v>
      </c>
      <c r="I324" s="13" t="s">
        <v>62</v>
      </c>
      <c r="J324" s="13">
        <v>110019</v>
      </c>
      <c r="K324" s="12" t="s">
        <v>671</v>
      </c>
      <c r="L324" s="13" t="s">
        <v>27</v>
      </c>
      <c r="M324" s="41">
        <v>216</v>
      </c>
      <c r="N324" s="13" t="s">
        <v>22</v>
      </c>
      <c r="O324" s="13" t="s">
        <v>672</v>
      </c>
      <c r="P324" s="13" t="s">
        <v>23</v>
      </c>
      <c r="Q324" s="12">
        <v>4</v>
      </c>
      <c r="R324" s="12">
        <v>19</v>
      </c>
      <c r="S324" s="13">
        <v>39474</v>
      </c>
      <c r="T324" s="3">
        <v>70988</v>
      </c>
      <c r="U324" s="3">
        <v>67969</v>
      </c>
      <c r="V324" s="3">
        <v>55661</v>
      </c>
      <c r="W324" s="13">
        <f>VLOOKUP(A324,repayments_data!A:J,5,0)</f>
        <v>69407.05</v>
      </c>
      <c r="X324" s="13" t="str">
        <f>VLOOKUP(A324,repayments_data!A:J,9,0)</f>
        <v>Live</v>
      </c>
      <c r="Y324" s="13">
        <f>VLOOKUP(A324,repayments_data!A:J,10,0)</f>
        <v>0</v>
      </c>
      <c r="Z324" s="13" t="str">
        <f>IF(Y324&gt;30,"Bad","Good")</f>
        <v>Good</v>
      </c>
    </row>
    <row r="325" spans="1:26" x14ac:dyDescent="0.25">
      <c r="A325" s="12">
        <v>878</v>
      </c>
      <c r="B325" s="38">
        <v>43049.7399421296</v>
      </c>
      <c r="C325" s="13">
        <v>3180</v>
      </c>
      <c r="D325" s="39">
        <v>43059.538055555597</v>
      </c>
      <c r="E325" s="62" t="s">
        <v>1055</v>
      </c>
      <c r="F325" s="13" t="s">
        <v>19</v>
      </c>
      <c r="G325" s="40">
        <v>29256</v>
      </c>
      <c r="H325" s="63">
        <v>38.849315068493148</v>
      </c>
      <c r="I325" s="43" t="s">
        <v>25</v>
      </c>
      <c r="J325" s="43">
        <v>560078</v>
      </c>
      <c r="K325" s="44" t="s">
        <v>673</v>
      </c>
      <c r="L325" s="13" t="s">
        <v>21</v>
      </c>
      <c r="M325" s="41">
        <v>60</v>
      </c>
      <c r="N325" s="43" t="s">
        <v>22</v>
      </c>
      <c r="O325" s="43" t="s">
        <v>674</v>
      </c>
      <c r="P325" s="13" t="s">
        <v>23</v>
      </c>
      <c r="Q325" s="12">
        <v>6</v>
      </c>
      <c r="R325" s="12">
        <v>13</v>
      </c>
      <c r="S325" s="13">
        <v>62280</v>
      </c>
      <c r="T325" s="3">
        <v>44035</v>
      </c>
      <c r="U325" s="3">
        <v>29466</v>
      </c>
      <c r="V325" s="3">
        <v>16796</v>
      </c>
      <c r="W325" s="13">
        <f>VLOOKUP(A325,repayments_data!A:J,5,0)</f>
        <v>76667</v>
      </c>
      <c r="X325" s="13" t="str">
        <f>VLOOKUP(A325,repayments_data!A:J,9,0)</f>
        <v>Live</v>
      </c>
      <c r="Y325" s="13">
        <f>VLOOKUP(A325,repayments_data!A:J,10,0)</f>
        <v>0</v>
      </c>
      <c r="Z325" s="13" t="str">
        <f>IF(Y325&gt;30,"Bad","Good")</f>
        <v>Good</v>
      </c>
    </row>
  </sheetData>
  <conditionalFormatting sqref="C220">
    <cfRule type="duplicateValues" dxfId="50" priority="1"/>
  </conditionalFormatting>
  <conditionalFormatting sqref="C219">
    <cfRule type="duplicateValues" dxfId="49" priority="2"/>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5"/>
  <sheetViews>
    <sheetView showGridLines="0" workbookViewId="0">
      <selection activeCell="I1" sqref="I1:J1"/>
    </sheetView>
  </sheetViews>
  <sheetFormatPr defaultRowHeight="15" x14ac:dyDescent="0.25"/>
  <cols>
    <col min="1" max="1" width="11.42578125" customWidth="1"/>
    <col min="2" max="2" width="13.5703125" customWidth="1"/>
    <col min="3" max="3" width="13.85546875" customWidth="1"/>
    <col min="4" max="4" width="26.7109375" customWidth="1"/>
    <col min="5" max="5" width="12.7109375" customWidth="1"/>
    <col min="6" max="6" width="11.85546875" customWidth="1"/>
    <col min="7" max="7" width="12.42578125" customWidth="1"/>
    <col min="8" max="8" width="13.7109375" customWidth="1"/>
    <col min="9" max="9" width="11" customWidth="1"/>
    <col min="10" max="10" width="13.42578125" customWidth="1"/>
  </cols>
  <sheetData>
    <row r="1" spans="1:10" x14ac:dyDescent="0.25">
      <c r="A1" s="16" t="s">
        <v>0</v>
      </c>
      <c r="B1" s="16" t="s">
        <v>2</v>
      </c>
      <c r="C1" s="17" t="s">
        <v>675</v>
      </c>
      <c r="D1" s="16" t="s">
        <v>676</v>
      </c>
      <c r="E1" s="16" t="s">
        <v>677</v>
      </c>
      <c r="F1" s="16" t="s">
        <v>678</v>
      </c>
      <c r="G1" s="16" t="s">
        <v>679</v>
      </c>
      <c r="H1" s="17" t="s">
        <v>680</v>
      </c>
      <c r="I1" s="16" t="s">
        <v>681</v>
      </c>
      <c r="J1" s="18" t="s">
        <v>1014</v>
      </c>
    </row>
    <row r="2" spans="1:10" x14ac:dyDescent="0.25">
      <c r="A2" s="6">
        <v>659010</v>
      </c>
      <c r="B2" s="6">
        <v>16777</v>
      </c>
      <c r="C2" s="19">
        <v>43032</v>
      </c>
      <c r="D2" s="6" t="s">
        <v>682</v>
      </c>
      <c r="E2" s="6">
        <v>225231</v>
      </c>
      <c r="F2" s="6">
        <v>36</v>
      </c>
      <c r="G2" s="6">
        <v>32</v>
      </c>
      <c r="H2" s="19">
        <v>43041</v>
      </c>
      <c r="I2" s="6" t="s">
        <v>683</v>
      </c>
      <c r="J2" s="6">
        <v>0</v>
      </c>
    </row>
    <row r="3" spans="1:10" x14ac:dyDescent="0.25">
      <c r="A3" s="6">
        <v>659010</v>
      </c>
      <c r="B3" s="6">
        <v>527</v>
      </c>
      <c r="C3" s="19">
        <v>43207</v>
      </c>
      <c r="D3" s="6" t="s">
        <v>684</v>
      </c>
      <c r="E3" s="6">
        <v>150000</v>
      </c>
      <c r="F3" s="6">
        <v>36</v>
      </c>
      <c r="G3" s="6">
        <v>32</v>
      </c>
      <c r="H3" s="19">
        <v>43222</v>
      </c>
      <c r="I3" s="6" t="s">
        <v>683</v>
      </c>
      <c r="J3" s="6">
        <v>0</v>
      </c>
    </row>
    <row r="4" spans="1:10" x14ac:dyDescent="0.25">
      <c r="A4" s="6">
        <v>622619</v>
      </c>
      <c r="B4" s="6">
        <v>16776</v>
      </c>
      <c r="C4" s="19">
        <v>42997</v>
      </c>
      <c r="D4" s="6" t="s">
        <v>685</v>
      </c>
      <c r="E4" s="6">
        <v>150000</v>
      </c>
      <c r="F4" s="6">
        <v>36</v>
      </c>
      <c r="G4" s="6">
        <v>30</v>
      </c>
      <c r="H4" s="19">
        <v>43018</v>
      </c>
      <c r="I4" s="6" t="s">
        <v>683</v>
      </c>
      <c r="J4" s="6">
        <v>0</v>
      </c>
    </row>
    <row r="5" spans="1:10" x14ac:dyDescent="0.25">
      <c r="A5" s="6">
        <v>622619</v>
      </c>
      <c r="B5" s="6">
        <v>8528</v>
      </c>
      <c r="C5" s="19">
        <v>43185</v>
      </c>
      <c r="D5" s="6" t="s">
        <v>686</v>
      </c>
      <c r="E5" s="6">
        <v>100000</v>
      </c>
      <c r="F5" s="6">
        <v>36</v>
      </c>
      <c r="G5" s="6">
        <v>32</v>
      </c>
      <c r="H5" s="19">
        <v>43230</v>
      </c>
      <c r="I5" s="6" t="s">
        <v>683</v>
      </c>
      <c r="J5" s="6">
        <v>0</v>
      </c>
    </row>
    <row r="6" spans="1:10" x14ac:dyDescent="0.25">
      <c r="A6" s="6">
        <v>597583</v>
      </c>
      <c r="B6" s="6">
        <v>16774</v>
      </c>
      <c r="C6" s="19">
        <v>42990</v>
      </c>
      <c r="D6" s="6" t="s">
        <v>687</v>
      </c>
      <c r="E6" s="6">
        <v>180000</v>
      </c>
      <c r="F6" s="6">
        <v>24</v>
      </c>
      <c r="G6" s="6">
        <v>30</v>
      </c>
      <c r="H6" s="19">
        <v>43009</v>
      </c>
      <c r="I6" s="6" t="s">
        <v>683</v>
      </c>
      <c r="J6" s="6">
        <v>0</v>
      </c>
    </row>
    <row r="7" spans="1:10" x14ac:dyDescent="0.25">
      <c r="A7" s="6">
        <v>597583</v>
      </c>
      <c r="B7" s="6">
        <v>13473</v>
      </c>
      <c r="C7" s="19">
        <v>43190</v>
      </c>
      <c r="D7" s="6" t="s">
        <v>688</v>
      </c>
      <c r="E7" s="6">
        <v>100000</v>
      </c>
      <c r="F7" s="6">
        <v>36</v>
      </c>
      <c r="G7" s="6">
        <v>32</v>
      </c>
      <c r="H7" s="19">
        <v>43221</v>
      </c>
      <c r="I7" s="6" t="s">
        <v>683</v>
      </c>
      <c r="J7" s="6">
        <v>0</v>
      </c>
    </row>
    <row r="8" spans="1:10" x14ac:dyDescent="0.25">
      <c r="A8" s="6">
        <v>390079</v>
      </c>
      <c r="B8" s="6">
        <v>3759</v>
      </c>
      <c r="C8" s="19">
        <v>43194</v>
      </c>
      <c r="D8" s="6" t="s">
        <v>689</v>
      </c>
      <c r="E8" s="6">
        <v>185000</v>
      </c>
      <c r="F8" s="6">
        <v>36</v>
      </c>
      <c r="G8" s="6">
        <v>30</v>
      </c>
      <c r="H8" s="19">
        <v>43222</v>
      </c>
      <c r="I8" s="6" t="s">
        <v>683</v>
      </c>
      <c r="J8" s="6">
        <v>0</v>
      </c>
    </row>
    <row r="9" spans="1:10" x14ac:dyDescent="0.25">
      <c r="A9" s="6">
        <v>165410</v>
      </c>
      <c r="B9" s="6">
        <v>16773</v>
      </c>
      <c r="C9" s="19">
        <v>42739</v>
      </c>
      <c r="D9" s="6" t="s">
        <v>690</v>
      </c>
      <c r="E9" s="6">
        <v>125000</v>
      </c>
      <c r="F9" s="6">
        <v>156</v>
      </c>
      <c r="G9" s="6">
        <v>24</v>
      </c>
      <c r="H9" s="19">
        <v>42748</v>
      </c>
      <c r="I9" s="6" t="s">
        <v>683</v>
      </c>
      <c r="J9" s="6">
        <v>0</v>
      </c>
    </row>
    <row r="10" spans="1:10" x14ac:dyDescent="0.25">
      <c r="A10" s="6">
        <v>43147</v>
      </c>
      <c r="B10" s="6">
        <v>16775</v>
      </c>
      <c r="C10" s="19">
        <v>42991</v>
      </c>
      <c r="D10" s="6" t="s">
        <v>691</v>
      </c>
      <c r="E10" s="6">
        <v>300000</v>
      </c>
      <c r="F10" s="6">
        <v>36</v>
      </c>
      <c r="G10" s="6">
        <v>30</v>
      </c>
      <c r="H10" s="19">
        <v>43009</v>
      </c>
      <c r="I10" s="6" t="s">
        <v>683</v>
      </c>
      <c r="J10" s="6">
        <v>0</v>
      </c>
    </row>
    <row r="11" spans="1:10" x14ac:dyDescent="0.25">
      <c r="A11" s="6">
        <v>43147</v>
      </c>
      <c r="B11" s="6">
        <v>13971</v>
      </c>
      <c r="C11" s="19">
        <v>43207</v>
      </c>
      <c r="D11" s="6" t="s">
        <v>692</v>
      </c>
      <c r="E11" s="6">
        <v>130000</v>
      </c>
      <c r="F11" s="6">
        <v>36</v>
      </c>
      <c r="G11" s="6">
        <v>32</v>
      </c>
      <c r="H11" s="19">
        <v>43221</v>
      </c>
      <c r="I11" s="6" t="s">
        <v>683</v>
      </c>
      <c r="J11" s="6">
        <v>0</v>
      </c>
    </row>
    <row r="12" spans="1:10" x14ac:dyDescent="0.25">
      <c r="A12" s="6">
        <v>820252</v>
      </c>
      <c r="B12" s="6">
        <v>13059</v>
      </c>
      <c r="C12" s="19">
        <v>43192</v>
      </c>
      <c r="D12" s="6" t="s">
        <v>693</v>
      </c>
      <c r="E12" s="6">
        <v>128370.48</v>
      </c>
      <c r="F12" s="6">
        <v>36</v>
      </c>
      <c r="G12" s="6">
        <v>32</v>
      </c>
      <c r="H12" s="19">
        <v>43221</v>
      </c>
      <c r="I12" s="6" t="s">
        <v>683</v>
      </c>
      <c r="J12" s="6">
        <v>0</v>
      </c>
    </row>
    <row r="13" spans="1:10" x14ac:dyDescent="0.25">
      <c r="A13" s="6">
        <v>816975</v>
      </c>
      <c r="B13" s="6">
        <v>12750</v>
      </c>
      <c r="C13" s="19">
        <v>43189</v>
      </c>
      <c r="D13" s="6" t="s">
        <v>694</v>
      </c>
      <c r="E13" s="6">
        <v>268000</v>
      </c>
      <c r="F13" s="6">
        <v>36</v>
      </c>
      <c r="G13" s="6">
        <v>30</v>
      </c>
      <c r="H13" s="19">
        <v>43222</v>
      </c>
      <c r="I13" s="6" t="s">
        <v>683</v>
      </c>
      <c r="J13" s="6">
        <v>0</v>
      </c>
    </row>
    <row r="14" spans="1:10" x14ac:dyDescent="0.25">
      <c r="A14" s="6">
        <v>812233</v>
      </c>
      <c r="B14" s="6">
        <v>12183</v>
      </c>
      <c r="C14" s="19">
        <v>43183</v>
      </c>
      <c r="D14" s="6" t="s">
        <v>695</v>
      </c>
      <c r="E14" s="6">
        <v>100000</v>
      </c>
      <c r="F14" s="6">
        <v>36</v>
      </c>
      <c r="G14" s="6">
        <v>30</v>
      </c>
      <c r="H14" s="19">
        <v>43229</v>
      </c>
      <c r="I14" s="6" t="s">
        <v>683</v>
      </c>
      <c r="J14" s="6">
        <v>0</v>
      </c>
    </row>
    <row r="15" spans="1:10" x14ac:dyDescent="0.25">
      <c r="A15" s="6">
        <v>811515</v>
      </c>
      <c r="B15" s="6">
        <v>12063</v>
      </c>
      <c r="C15" s="19">
        <v>43186</v>
      </c>
      <c r="D15" s="6" t="s">
        <v>696</v>
      </c>
      <c r="E15" s="6">
        <v>101803.01</v>
      </c>
      <c r="F15" s="6">
        <v>36</v>
      </c>
      <c r="G15" s="6">
        <v>32</v>
      </c>
      <c r="H15" s="19">
        <v>43226</v>
      </c>
      <c r="I15" s="6" t="s">
        <v>683</v>
      </c>
      <c r="J15" s="6">
        <v>0</v>
      </c>
    </row>
    <row r="16" spans="1:10" x14ac:dyDescent="0.25">
      <c r="A16" s="6">
        <v>810493</v>
      </c>
      <c r="B16" s="6">
        <v>11968</v>
      </c>
      <c r="C16" s="19">
        <v>43180</v>
      </c>
      <c r="D16" s="6" t="s">
        <v>697</v>
      </c>
      <c r="E16" s="6">
        <v>53953.15</v>
      </c>
      <c r="F16" s="6">
        <v>24</v>
      </c>
      <c r="G16" s="6">
        <v>32</v>
      </c>
      <c r="H16" s="19">
        <v>43193</v>
      </c>
      <c r="I16" s="6" t="s">
        <v>683</v>
      </c>
      <c r="J16" s="6">
        <v>0</v>
      </c>
    </row>
    <row r="17" spans="1:10" x14ac:dyDescent="0.25">
      <c r="A17" s="6">
        <v>809687</v>
      </c>
      <c r="B17" s="6">
        <v>11782</v>
      </c>
      <c r="C17" s="19">
        <v>43206</v>
      </c>
      <c r="D17" s="6" t="s">
        <v>698</v>
      </c>
      <c r="E17" s="6">
        <v>150000</v>
      </c>
      <c r="F17" s="6">
        <v>36</v>
      </c>
      <c r="G17" s="6">
        <v>32</v>
      </c>
      <c r="H17" s="19">
        <v>43221</v>
      </c>
      <c r="I17" s="6" t="s">
        <v>683</v>
      </c>
      <c r="J17" s="6">
        <v>0</v>
      </c>
    </row>
    <row r="18" spans="1:10" x14ac:dyDescent="0.25">
      <c r="A18" s="6">
        <v>805544</v>
      </c>
      <c r="B18" s="6">
        <v>11361</v>
      </c>
      <c r="C18" s="19">
        <v>43186</v>
      </c>
      <c r="D18" s="6" t="s">
        <v>699</v>
      </c>
      <c r="E18" s="6">
        <v>397695.74</v>
      </c>
      <c r="F18" s="6">
        <v>36</v>
      </c>
      <c r="G18" s="6">
        <v>32</v>
      </c>
      <c r="H18" s="19">
        <v>43223</v>
      </c>
      <c r="I18" s="6" t="s">
        <v>683</v>
      </c>
      <c r="J18" s="6">
        <v>0</v>
      </c>
    </row>
    <row r="19" spans="1:10" x14ac:dyDescent="0.25">
      <c r="A19" s="6">
        <v>801542</v>
      </c>
      <c r="B19" s="6">
        <v>10944</v>
      </c>
      <c r="C19" s="19">
        <v>43168</v>
      </c>
      <c r="D19" s="6" t="s">
        <v>700</v>
      </c>
      <c r="E19" s="6">
        <v>201914.71</v>
      </c>
      <c r="F19" s="6">
        <v>36</v>
      </c>
      <c r="G19" s="6">
        <v>32</v>
      </c>
      <c r="H19" s="19">
        <v>43193</v>
      </c>
      <c r="I19" s="6" t="s">
        <v>683</v>
      </c>
      <c r="J19" s="6">
        <v>0</v>
      </c>
    </row>
    <row r="20" spans="1:10" x14ac:dyDescent="0.25">
      <c r="A20" s="6">
        <v>801146</v>
      </c>
      <c r="B20" s="6">
        <v>10815</v>
      </c>
      <c r="C20" s="19">
        <v>43175</v>
      </c>
      <c r="D20" s="6" t="s">
        <v>701</v>
      </c>
      <c r="E20" s="6">
        <v>251237.5</v>
      </c>
      <c r="F20" s="6">
        <v>24</v>
      </c>
      <c r="G20" s="6">
        <v>32</v>
      </c>
      <c r="H20" s="19">
        <v>43192</v>
      </c>
      <c r="I20" s="6" t="s">
        <v>683</v>
      </c>
      <c r="J20" s="6">
        <v>0</v>
      </c>
    </row>
    <row r="21" spans="1:10" x14ac:dyDescent="0.25">
      <c r="A21" s="6">
        <v>800846</v>
      </c>
      <c r="B21" s="6">
        <v>10924</v>
      </c>
      <c r="C21" s="19">
        <v>43190</v>
      </c>
      <c r="D21" s="6" t="s">
        <v>702</v>
      </c>
      <c r="E21" s="6">
        <v>101961.16</v>
      </c>
      <c r="F21" s="6">
        <v>24</v>
      </c>
      <c r="G21" s="6">
        <v>32</v>
      </c>
      <c r="H21" s="19">
        <v>43229</v>
      </c>
      <c r="I21" s="6" t="s">
        <v>683</v>
      </c>
      <c r="J21" s="6">
        <v>0</v>
      </c>
    </row>
    <row r="22" spans="1:10" x14ac:dyDescent="0.25">
      <c r="A22" s="6">
        <v>800247</v>
      </c>
      <c r="B22" s="6">
        <v>11121</v>
      </c>
      <c r="C22" s="19">
        <v>43179</v>
      </c>
      <c r="D22" s="6" t="s">
        <v>703</v>
      </c>
      <c r="E22" s="6">
        <v>215436.47</v>
      </c>
      <c r="F22" s="6">
        <v>36</v>
      </c>
      <c r="G22" s="6">
        <v>32</v>
      </c>
      <c r="H22" s="19">
        <v>43192</v>
      </c>
      <c r="I22" s="6" t="s">
        <v>683</v>
      </c>
      <c r="J22" s="6">
        <v>0</v>
      </c>
    </row>
    <row r="23" spans="1:10" x14ac:dyDescent="0.25">
      <c r="A23" s="6">
        <v>799347</v>
      </c>
      <c r="B23" s="6">
        <v>12152</v>
      </c>
      <c r="C23" s="19">
        <v>43206</v>
      </c>
      <c r="D23" s="6" t="s">
        <v>704</v>
      </c>
      <c r="E23" s="6">
        <v>66878.44</v>
      </c>
      <c r="F23" s="6">
        <v>24</v>
      </c>
      <c r="G23" s="6">
        <v>32</v>
      </c>
      <c r="H23" s="19">
        <v>43221</v>
      </c>
      <c r="I23" s="6" t="s">
        <v>683</v>
      </c>
      <c r="J23" s="6">
        <v>0</v>
      </c>
    </row>
    <row r="24" spans="1:10" x14ac:dyDescent="0.25">
      <c r="A24" s="6">
        <v>794272</v>
      </c>
      <c r="B24" s="6">
        <v>10112</v>
      </c>
      <c r="C24" s="19">
        <v>43167</v>
      </c>
      <c r="D24" s="6" t="s">
        <v>705</v>
      </c>
      <c r="E24" s="6">
        <v>138579.87</v>
      </c>
      <c r="F24" s="6">
        <v>36</v>
      </c>
      <c r="G24" s="6">
        <v>32</v>
      </c>
      <c r="H24" s="19">
        <v>43192</v>
      </c>
      <c r="I24" s="6" t="s">
        <v>683</v>
      </c>
      <c r="J24" s="6">
        <v>0</v>
      </c>
    </row>
    <row r="25" spans="1:10" x14ac:dyDescent="0.25">
      <c r="A25" s="6">
        <v>790825</v>
      </c>
      <c r="B25" s="6">
        <v>9919</v>
      </c>
      <c r="C25" s="19">
        <v>43159</v>
      </c>
      <c r="D25" s="6" t="s">
        <v>706</v>
      </c>
      <c r="E25" s="6">
        <v>68501.45</v>
      </c>
      <c r="F25" s="6">
        <v>36</v>
      </c>
      <c r="G25" s="6">
        <v>32</v>
      </c>
      <c r="H25" s="19">
        <v>43203</v>
      </c>
      <c r="I25" s="6" t="s">
        <v>683</v>
      </c>
      <c r="J25" s="6">
        <v>0</v>
      </c>
    </row>
    <row r="26" spans="1:10" x14ac:dyDescent="0.25">
      <c r="A26" s="6">
        <v>790726</v>
      </c>
      <c r="B26" s="6">
        <v>9701</v>
      </c>
      <c r="C26" s="19">
        <v>43185</v>
      </c>
      <c r="D26" s="6" t="s">
        <v>707</v>
      </c>
      <c r="E26" s="6">
        <v>145227.04</v>
      </c>
      <c r="F26" s="6">
        <v>24</v>
      </c>
      <c r="G26" s="6">
        <v>32</v>
      </c>
      <c r="H26" s="19">
        <v>43223</v>
      </c>
      <c r="I26" s="6" t="s">
        <v>683</v>
      </c>
      <c r="J26" s="6">
        <v>0</v>
      </c>
    </row>
    <row r="27" spans="1:10" x14ac:dyDescent="0.25">
      <c r="A27" s="6">
        <v>785524</v>
      </c>
      <c r="B27" s="6">
        <v>9829</v>
      </c>
      <c r="C27" s="19">
        <v>43159</v>
      </c>
      <c r="D27" s="6" t="s">
        <v>708</v>
      </c>
      <c r="E27" s="6">
        <v>168541.88</v>
      </c>
      <c r="F27" s="6">
        <v>36</v>
      </c>
      <c r="G27" s="6">
        <v>32</v>
      </c>
      <c r="H27" s="19">
        <v>43191</v>
      </c>
      <c r="I27" s="6" t="s">
        <v>683</v>
      </c>
      <c r="J27" s="6">
        <v>26</v>
      </c>
    </row>
    <row r="28" spans="1:10" x14ac:dyDescent="0.25">
      <c r="A28" s="6">
        <v>785373</v>
      </c>
      <c r="B28" s="6">
        <v>8862</v>
      </c>
      <c r="C28" s="19">
        <v>43165</v>
      </c>
      <c r="D28" s="6" t="s">
        <v>709</v>
      </c>
      <c r="E28" s="6">
        <v>150000</v>
      </c>
      <c r="F28" s="6">
        <v>36</v>
      </c>
      <c r="G28" s="6">
        <v>30</v>
      </c>
      <c r="H28" s="19">
        <v>43193</v>
      </c>
      <c r="I28" s="6" t="s">
        <v>683</v>
      </c>
      <c r="J28" s="6">
        <v>0</v>
      </c>
    </row>
    <row r="29" spans="1:10" x14ac:dyDescent="0.25">
      <c r="A29" s="6">
        <v>785327</v>
      </c>
      <c r="B29" s="6">
        <v>9658</v>
      </c>
      <c r="C29" s="19">
        <v>43159</v>
      </c>
      <c r="D29" s="6" t="s">
        <v>710</v>
      </c>
      <c r="E29" s="6">
        <v>65175.48</v>
      </c>
      <c r="F29" s="6">
        <v>24</v>
      </c>
      <c r="G29" s="6">
        <v>32</v>
      </c>
      <c r="H29" s="19">
        <v>43192</v>
      </c>
      <c r="I29" s="6" t="s">
        <v>683</v>
      </c>
      <c r="J29" s="6">
        <v>0</v>
      </c>
    </row>
    <row r="30" spans="1:10" x14ac:dyDescent="0.25">
      <c r="A30" s="6">
        <v>780939</v>
      </c>
      <c r="B30" s="6">
        <v>8316</v>
      </c>
      <c r="C30" s="19">
        <v>43159</v>
      </c>
      <c r="D30" s="6" t="s">
        <v>711</v>
      </c>
      <c r="E30" s="6">
        <v>268581.69</v>
      </c>
      <c r="F30" s="6">
        <v>36</v>
      </c>
      <c r="G30" s="6">
        <v>32</v>
      </c>
      <c r="H30" s="19">
        <v>43191</v>
      </c>
      <c r="I30" s="6" t="s">
        <v>683</v>
      </c>
      <c r="J30" s="6">
        <v>0</v>
      </c>
    </row>
    <row r="31" spans="1:10" x14ac:dyDescent="0.25">
      <c r="A31" s="6">
        <v>779597</v>
      </c>
      <c r="B31" s="6">
        <v>8199</v>
      </c>
      <c r="C31" s="19">
        <v>43159</v>
      </c>
      <c r="D31" s="6" t="s">
        <v>712</v>
      </c>
      <c r="E31" s="6">
        <v>160772.59</v>
      </c>
      <c r="F31" s="6">
        <v>36</v>
      </c>
      <c r="G31" s="6">
        <v>32</v>
      </c>
      <c r="H31" s="19">
        <v>43191</v>
      </c>
      <c r="I31" s="6" t="s">
        <v>683</v>
      </c>
      <c r="J31" s="6">
        <v>0</v>
      </c>
    </row>
    <row r="32" spans="1:10" x14ac:dyDescent="0.25">
      <c r="A32" s="6">
        <v>777911</v>
      </c>
      <c r="B32" s="6">
        <v>8059</v>
      </c>
      <c r="C32" s="19">
        <v>43172</v>
      </c>
      <c r="D32" s="6" t="s">
        <v>713</v>
      </c>
      <c r="E32" s="6">
        <v>300000</v>
      </c>
      <c r="F32" s="6">
        <v>36</v>
      </c>
      <c r="G32" s="6">
        <v>30</v>
      </c>
      <c r="H32" s="19">
        <v>43192</v>
      </c>
      <c r="I32" s="6" t="s">
        <v>683</v>
      </c>
      <c r="J32" s="6">
        <v>0</v>
      </c>
    </row>
    <row r="33" spans="1:10" x14ac:dyDescent="0.25">
      <c r="A33" s="6">
        <v>776083</v>
      </c>
      <c r="B33" s="6">
        <v>7904</v>
      </c>
      <c r="C33" s="19">
        <v>43182</v>
      </c>
      <c r="D33" s="6" t="s">
        <v>714</v>
      </c>
      <c r="E33" s="6">
        <v>329598.46999999997</v>
      </c>
      <c r="F33" s="6">
        <v>36</v>
      </c>
      <c r="G33" s="6">
        <v>30</v>
      </c>
      <c r="H33" s="19">
        <v>43222</v>
      </c>
      <c r="I33" s="6" t="s">
        <v>683</v>
      </c>
      <c r="J33" s="6">
        <v>0</v>
      </c>
    </row>
    <row r="34" spans="1:10" x14ac:dyDescent="0.25">
      <c r="A34" s="6">
        <v>775868</v>
      </c>
      <c r="B34" s="6">
        <v>7888</v>
      </c>
      <c r="C34" s="19">
        <v>43153</v>
      </c>
      <c r="D34" s="6" t="s">
        <v>715</v>
      </c>
      <c r="E34" s="6">
        <v>159122.85999999999</v>
      </c>
      <c r="F34" s="6">
        <v>36</v>
      </c>
      <c r="G34" s="6">
        <v>32</v>
      </c>
      <c r="H34" s="19">
        <v>43192</v>
      </c>
      <c r="I34" s="6" t="s">
        <v>683</v>
      </c>
      <c r="J34" s="6">
        <v>0</v>
      </c>
    </row>
    <row r="35" spans="1:10" x14ac:dyDescent="0.25">
      <c r="A35" s="6">
        <v>772558</v>
      </c>
      <c r="B35" s="6">
        <v>7752</v>
      </c>
      <c r="C35" s="19">
        <v>43139</v>
      </c>
      <c r="D35" s="6" t="s">
        <v>716</v>
      </c>
      <c r="E35" s="6">
        <v>225033.5</v>
      </c>
      <c r="F35" s="6">
        <v>36</v>
      </c>
      <c r="G35" s="6">
        <v>32</v>
      </c>
      <c r="H35" s="19">
        <v>43161</v>
      </c>
      <c r="I35" s="6" t="s">
        <v>683</v>
      </c>
      <c r="J35" s="6">
        <v>0</v>
      </c>
    </row>
    <row r="36" spans="1:10" x14ac:dyDescent="0.25">
      <c r="A36" s="6">
        <v>767203</v>
      </c>
      <c r="B36" s="6">
        <v>7319</v>
      </c>
      <c r="C36" s="19">
        <v>43155</v>
      </c>
      <c r="D36" s="6" t="s">
        <v>717</v>
      </c>
      <c r="E36" s="6">
        <v>33147.519999999997</v>
      </c>
      <c r="F36" s="6">
        <v>12</v>
      </c>
      <c r="G36" s="6">
        <v>32</v>
      </c>
      <c r="H36" s="19">
        <v>43202</v>
      </c>
      <c r="I36" s="6" t="s">
        <v>683</v>
      </c>
      <c r="J36" s="6">
        <v>0</v>
      </c>
    </row>
    <row r="37" spans="1:10" x14ac:dyDescent="0.25">
      <c r="A37" s="6">
        <v>765013</v>
      </c>
      <c r="B37" s="6">
        <v>6913</v>
      </c>
      <c r="C37" s="19">
        <v>43183</v>
      </c>
      <c r="D37" s="6" t="s">
        <v>718</v>
      </c>
      <c r="E37" s="6">
        <v>46352.01</v>
      </c>
      <c r="F37" s="6">
        <v>12</v>
      </c>
      <c r="G37" s="6">
        <v>32</v>
      </c>
      <c r="H37" s="19">
        <v>43223</v>
      </c>
      <c r="I37" s="6" t="s">
        <v>683</v>
      </c>
      <c r="J37" s="6">
        <v>0</v>
      </c>
    </row>
    <row r="38" spans="1:10" x14ac:dyDescent="0.25">
      <c r="A38" s="6">
        <v>764622</v>
      </c>
      <c r="B38" s="6">
        <v>6842</v>
      </c>
      <c r="C38" s="19">
        <v>43159</v>
      </c>
      <c r="D38" s="6" t="s">
        <v>719</v>
      </c>
      <c r="E38" s="6">
        <v>78949.77</v>
      </c>
      <c r="F38" s="6">
        <v>36</v>
      </c>
      <c r="G38" s="6">
        <v>32</v>
      </c>
      <c r="H38" s="19">
        <v>43192</v>
      </c>
      <c r="I38" s="6" t="s">
        <v>683</v>
      </c>
      <c r="J38" s="6">
        <v>0</v>
      </c>
    </row>
    <row r="39" spans="1:10" x14ac:dyDescent="0.25">
      <c r="A39" s="6">
        <v>762777</v>
      </c>
      <c r="B39" s="6">
        <v>7181</v>
      </c>
      <c r="C39" s="19">
        <v>43159</v>
      </c>
      <c r="D39" s="6" t="s">
        <v>720</v>
      </c>
      <c r="E39" s="6">
        <v>187791.57</v>
      </c>
      <c r="F39" s="6">
        <v>36</v>
      </c>
      <c r="G39" s="6">
        <v>32</v>
      </c>
      <c r="H39" s="19">
        <v>43194</v>
      </c>
      <c r="I39" s="6" t="s">
        <v>683</v>
      </c>
      <c r="J39" s="6">
        <v>0</v>
      </c>
    </row>
    <row r="40" spans="1:10" x14ac:dyDescent="0.25">
      <c r="A40" s="6">
        <v>757953</v>
      </c>
      <c r="B40" s="6">
        <v>6187</v>
      </c>
      <c r="C40" s="19">
        <v>43137</v>
      </c>
      <c r="D40" s="6" t="s">
        <v>721</v>
      </c>
      <c r="E40" s="6">
        <v>300000</v>
      </c>
      <c r="F40" s="6">
        <v>36</v>
      </c>
      <c r="G40" s="6">
        <v>32</v>
      </c>
      <c r="H40" s="19">
        <v>43173</v>
      </c>
      <c r="I40" s="6" t="s">
        <v>683</v>
      </c>
      <c r="J40" s="6">
        <v>13</v>
      </c>
    </row>
    <row r="41" spans="1:10" x14ac:dyDescent="0.25">
      <c r="A41" s="6">
        <v>752225</v>
      </c>
      <c r="B41" s="6">
        <v>5842</v>
      </c>
      <c r="C41" s="19">
        <v>43147</v>
      </c>
      <c r="D41" s="6" t="s">
        <v>722</v>
      </c>
      <c r="E41" s="6">
        <v>93432.36</v>
      </c>
      <c r="F41" s="6">
        <v>36</v>
      </c>
      <c r="G41" s="6">
        <v>32</v>
      </c>
      <c r="H41" s="19">
        <v>43170</v>
      </c>
      <c r="I41" s="6" t="s">
        <v>683</v>
      </c>
      <c r="J41" s="6">
        <v>0</v>
      </c>
    </row>
    <row r="42" spans="1:10" x14ac:dyDescent="0.25">
      <c r="A42" s="6">
        <v>746954</v>
      </c>
      <c r="B42" s="6">
        <v>5141</v>
      </c>
      <c r="C42" s="19">
        <v>43112</v>
      </c>
      <c r="D42" s="6" t="s">
        <v>723</v>
      </c>
      <c r="E42" s="6">
        <v>192363.89</v>
      </c>
      <c r="F42" s="6">
        <v>36</v>
      </c>
      <c r="G42" s="6">
        <v>30</v>
      </c>
      <c r="H42" s="19">
        <v>43135</v>
      </c>
      <c r="I42" s="6" t="s">
        <v>683</v>
      </c>
      <c r="J42" s="6">
        <v>0</v>
      </c>
    </row>
    <row r="43" spans="1:10" x14ac:dyDescent="0.25">
      <c r="A43" s="6">
        <v>746261</v>
      </c>
      <c r="B43" s="6">
        <v>5083</v>
      </c>
      <c r="C43" s="19">
        <v>43131</v>
      </c>
      <c r="D43" s="6" t="s">
        <v>724</v>
      </c>
      <c r="E43" s="6">
        <v>200000</v>
      </c>
      <c r="F43" s="6">
        <v>36</v>
      </c>
      <c r="G43" s="6">
        <v>30</v>
      </c>
      <c r="H43" s="19">
        <v>43167</v>
      </c>
      <c r="I43" s="6" t="s">
        <v>683</v>
      </c>
      <c r="J43" s="6">
        <v>0</v>
      </c>
    </row>
    <row r="44" spans="1:10" x14ac:dyDescent="0.25">
      <c r="A44" s="6">
        <v>742334</v>
      </c>
      <c r="B44" s="6">
        <v>4830</v>
      </c>
      <c r="C44" s="19">
        <v>43098</v>
      </c>
      <c r="D44" s="6" t="s">
        <v>725</v>
      </c>
      <c r="E44" s="6">
        <v>87811.21</v>
      </c>
      <c r="F44" s="6">
        <v>36</v>
      </c>
      <c r="G44" s="6">
        <v>32</v>
      </c>
      <c r="H44" s="19">
        <v>43133</v>
      </c>
      <c r="I44" s="6" t="s">
        <v>683</v>
      </c>
      <c r="J44" s="6">
        <v>0</v>
      </c>
    </row>
    <row r="45" spans="1:10" x14ac:dyDescent="0.25">
      <c r="A45" s="6">
        <v>739242</v>
      </c>
      <c r="B45" s="6">
        <v>4642</v>
      </c>
      <c r="C45" s="19">
        <v>43125</v>
      </c>
      <c r="D45" s="6" t="s">
        <v>726</v>
      </c>
      <c r="E45" s="6">
        <v>106628.63</v>
      </c>
      <c r="F45" s="6">
        <v>36</v>
      </c>
      <c r="G45" s="6">
        <v>32</v>
      </c>
      <c r="H45" s="19">
        <v>43160</v>
      </c>
      <c r="I45" s="6" t="s">
        <v>683</v>
      </c>
      <c r="J45" s="6">
        <v>0</v>
      </c>
    </row>
    <row r="46" spans="1:10" x14ac:dyDescent="0.25">
      <c r="A46" s="6">
        <v>734596</v>
      </c>
      <c r="B46" s="6">
        <v>4394</v>
      </c>
      <c r="C46" s="19">
        <v>43112</v>
      </c>
      <c r="D46" s="6" t="s">
        <v>727</v>
      </c>
      <c r="E46" s="6">
        <v>199759.34</v>
      </c>
      <c r="F46" s="6">
        <v>36</v>
      </c>
      <c r="G46" s="6">
        <v>30</v>
      </c>
      <c r="H46" s="19">
        <v>43132</v>
      </c>
      <c r="I46" s="6" t="s">
        <v>683</v>
      </c>
      <c r="J46" s="6">
        <v>0</v>
      </c>
    </row>
    <row r="47" spans="1:10" x14ac:dyDescent="0.25">
      <c r="A47" s="6">
        <v>733589</v>
      </c>
      <c r="B47" s="6">
        <v>12574</v>
      </c>
      <c r="C47" s="19">
        <v>43192</v>
      </c>
      <c r="D47" s="6" t="s">
        <v>728</v>
      </c>
      <c r="E47" s="6">
        <v>128284.84</v>
      </c>
      <c r="F47" s="6">
        <v>36</v>
      </c>
      <c r="G47" s="6">
        <v>32</v>
      </c>
      <c r="H47" s="19">
        <v>43222</v>
      </c>
      <c r="I47" s="6" t="s">
        <v>683</v>
      </c>
      <c r="J47" s="6">
        <v>0</v>
      </c>
    </row>
    <row r="48" spans="1:10" x14ac:dyDescent="0.25">
      <c r="A48" s="6">
        <v>731523</v>
      </c>
      <c r="B48" s="6">
        <v>4227</v>
      </c>
      <c r="C48" s="19">
        <v>43123</v>
      </c>
      <c r="D48" s="6" t="s">
        <v>729</v>
      </c>
      <c r="E48" s="6">
        <v>125348.91</v>
      </c>
      <c r="F48" s="6">
        <v>36</v>
      </c>
      <c r="G48" s="6">
        <v>32</v>
      </c>
      <c r="H48" s="19">
        <v>43161</v>
      </c>
      <c r="I48" s="6" t="s">
        <v>683</v>
      </c>
      <c r="J48" s="6">
        <v>0</v>
      </c>
    </row>
    <row r="49" spans="1:10" x14ac:dyDescent="0.25">
      <c r="A49" s="6">
        <v>730779</v>
      </c>
      <c r="B49" s="6">
        <v>4446</v>
      </c>
      <c r="C49" s="19">
        <v>43096</v>
      </c>
      <c r="D49" s="6" t="s">
        <v>730</v>
      </c>
      <c r="E49" s="6">
        <v>130034</v>
      </c>
      <c r="F49" s="6">
        <v>36</v>
      </c>
      <c r="G49" s="6">
        <v>32</v>
      </c>
      <c r="H49" s="19">
        <v>43132</v>
      </c>
      <c r="I49" s="6" t="s">
        <v>683</v>
      </c>
      <c r="J49" s="6">
        <v>0</v>
      </c>
    </row>
    <row r="50" spans="1:10" x14ac:dyDescent="0.25">
      <c r="A50" s="6">
        <v>729002</v>
      </c>
      <c r="B50" s="6">
        <v>4120</v>
      </c>
      <c r="C50" s="19">
        <v>43110</v>
      </c>
      <c r="D50" s="6" t="s">
        <v>731</v>
      </c>
      <c r="E50" s="6">
        <v>89162</v>
      </c>
      <c r="F50" s="6">
        <v>36</v>
      </c>
      <c r="G50" s="6">
        <v>32</v>
      </c>
      <c r="H50" s="19">
        <v>43132</v>
      </c>
      <c r="I50" s="6" t="s">
        <v>683</v>
      </c>
      <c r="J50" s="6">
        <v>0</v>
      </c>
    </row>
    <row r="51" spans="1:10" x14ac:dyDescent="0.25">
      <c r="A51" s="6">
        <v>728600</v>
      </c>
      <c r="B51" s="6">
        <v>4266</v>
      </c>
      <c r="C51" s="19">
        <v>43096</v>
      </c>
      <c r="D51" s="6" t="s">
        <v>732</v>
      </c>
      <c r="E51" s="6">
        <v>54711.02</v>
      </c>
      <c r="F51" s="6">
        <v>36</v>
      </c>
      <c r="G51" s="6">
        <v>32</v>
      </c>
      <c r="H51" s="19">
        <v>43133</v>
      </c>
      <c r="I51" s="6" t="s">
        <v>683</v>
      </c>
      <c r="J51" s="6">
        <v>0</v>
      </c>
    </row>
    <row r="52" spans="1:10" x14ac:dyDescent="0.25">
      <c r="A52" s="6">
        <v>727213</v>
      </c>
      <c r="B52" s="6">
        <v>3933</v>
      </c>
      <c r="C52" s="19">
        <v>43095</v>
      </c>
      <c r="D52" s="6" t="s">
        <v>733</v>
      </c>
      <c r="E52" s="6">
        <v>191014.58</v>
      </c>
      <c r="F52" s="6">
        <v>36</v>
      </c>
      <c r="G52" s="6">
        <v>32</v>
      </c>
      <c r="H52" s="19">
        <v>43132</v>
      </c>
      <c r="I52" s="6" t="s">
        <v>683</v>
      </c>
      <c r="J52" s="6">
        <v>0</v>
      </c>
    </row>
    <row r="53" spans="1:10" x14ac:dyDescent="0.25">
      <c r="A53" s="6">
        <v>726683</v>
      </c>
      <c r="B53" s="6">
        <v>3888</v>
      </c>
      <c r="C53" s="19">
        <v>43138</v>
      </c>
      <c r="D53" s="6" t="s">
        <v>734</v>
      </c>
      <c r="E53" s="6">
        <v>50000</v>
      </c>
      <c r="F53" s="6">
        <v>24</v>
      </c>
      <c r="G53" s="6">
        <v>30</v>
      </c>
      <c r="H53" s="19">
        <v>43185</v>
      </c>
      <c r="I53" s="6" t="s">
        <v>683</v>
      </c>
      <c r="J53" s="6">
        <v>0</v>
      </c>
    </row>
    <row r="54" spans="1:10" x14ac:dyDescent="0.25">
      <c r="A54" s="6">
        <v>723601</v>
      </c>
      <c r="B54" s="6">
        <v>3656</v>
      </c>
      <c r="C54" s="19">
        <v>43090</v>
      </c>
      <c r="D54" s="6" t="s">
        <v>735</v>
      </c>
      <c r="E54" s="6">
        <v>108824</v>
      </c>
      <c r="F54" s="6">
        <v>36</v>
      </c>
      <c r="G54" s="6">
        <v>32</v>
      </c>
      <c r="H54" s="19">
        <v>43133</v>
      </c>
      <c r="I54" s="6" t="s">
        <v>683</v>
      </c>
      <c r="J54" s="6">
        <v>56</v>
      </c>
    </row>
    <row r="55" spans="1:10" x14ac:dyDescent="0.25">
      <c r="A55" s="6">
        <v>723459</v>
      </c>
      <c r="B55" s="6">
        <v>3642</v>
      </c>
      <c r="C55" s="19">
        <v>43131</v>
      </c>
      <c r="D55" s="6" t="s">
        <v>736</v>
      </c>
      <c r="E55" s="6">
        <v>253831.64</v>
      </c>
      <c r="F55" s="6">
        <v>36</v>
      </c>
      <c r="G55" s="6">
        <v>32</v>
      </c>
      <c r="H55" s="19">
        <v>43161</v>
      </c>
      <c r="I55" s="6" t="s">
        <v>683</v>
      </c>
      <c r="J55" s="6">
        <v>0</v>
      </c>
    </row>
    <row r="56" spans="1:10" x14ac:dyDescent="0.25">
      <c r="A56" s="6">
        <v>722998</v>
      </c>
      <c r="B56" s="6">
        <v>3637</v>
      </c>
      <c r="C56" s="19">
        <v>43084</v>
      </c>
      <c r="D56" s="6" t="s">
        <v>737</v>
      </c>
      <c r="E56" s="6">
        <v>299977</v>
      </c>
      <c r="F56" s="6">
        <v>36</v>
      </c>
      <c r="G56" s="6">
        <v>32</v>
      </c>
      <c r="H56" s="19">
        <v>43101</v>
      </c>
      <c r="I56" s="6" t="s">
        <v>683</v>
      </c>
      <c r="J56" s="6">
        <v>0</v>
      </c>
    </row>
    <row r="57" spans="1:10" x14ac:dyDescent="0.25">
      <c r="A57" s="6">
        <v>722850</v>
      </c>
      <c r="B57" s="6">
        <v>3604</v>
      </c>
      <c r="C57" s="19">
        <v>43098</v>
      </c>
      <c r="D57" s="6" t="s">
        <v>738</v>
      </c>
      <c r="E57" s="6">
        <v>124808.72</v>
      </c>
      <c r="F57" s="6">
        <v>36</v>
      </c>
      <c r="G57" s="6">
        <v>32</v>
      </c>
      <c r="H57" s="19">
        <v>43132</v>
      </c>
      <c r="I57" s="6" t="s">
        <v>683</v>
      </c>
      <c r="J57" s="6">
        <v>0</v>
      </c>
    </row>
    <row r="58" spans="1:10" x14ac:dyDescent="0.25">
      <c r="A58" s="6">
        <v>722836</v>
      </c>
      <c r="B58" s="6">
        <v>3596</v>
      </c>
      <c r="C58" s="19">
        <v>43098</v>
      </c>
      <c r="D58" s="6" t="s">
        <v>739</v>
      </c>
      <c r="E58" s="6">
        <v>109660.7</v>
      </c>
      <c r="F58" s="6">
        <v>36</v>
      </c>
      <c r="G58" s="6">
        <v>32</v>
      </c>
      <c r="H58" s="19">
        <v>43132</v>
      </c>
      <c r="I58" s="6" t="s">
        <v>683</v>
      </c>
      <c r="J58" s="6">
        <v>0</v>
      </c>
    </row>
    <row r="59" spans="1:10" x14ac:dyDescent="0.25">
      <c r="A59" s="6">
        <v>721409</v>
      </c>
      <c r="B59" s="6">
        <v>5462</v>
      </c>
      <c r="C59" s="19">
        <v>43055</v>
      </c>
      <c r="D59" s="6" t="s">
        <v>740</v>
      </c>
      <c r="E59" s="6">
        <v>109605</v>
      </c>
      <c r="F59" s="6">
        <v>24</v>
      </c>
      <c r="G59" s="6">
        <v>32</v>
      </c>
      <c r="H59" s="19">
        <v>43072</v>
      </c>
      <c r="I59" s="6" t="s">
        <v>683</v>
      </c>
      <c r="J59" s="6">
        <v>177</v>
      </c>
    </row>
    <row r="60" spans="1:10" x14ac:dyDescent="0.25">
      <c r="A60" s="6">
        <v>719861</v>
      </c>
      <c r="B60" s="6">
        <v>3472</v>
      </c>
      <c r="C60" s="19">
        <v>43084</v>
      </c>
      <c r="D60" s="6" t="s">
        <v>741</v>
      </c>
      <c r="E60" s="6">
        <v>164794</v>
      </c>
      <c r="F60" s="6">
        <v>36</v>
      </c>
      <c r="G60" s="6">
        <v>32</v>
      </c>
      <c r="H60" s="19">
        <v>43125</v>
      </c>
      <c r="I60" s="6" t="s">
        <v>683</v>
      </c>
      <c r="J60" s="6">
        <v>0</v>
      </c>
    </row>
    <row r="61" spans="1:10" x14ac:dyDescent="0.25">
      <c r="A61" s="6">
        <v>711132</v>
      </c>
      <c r="B61" s="6">
        <v>2776</v>
      </c>
      <c r="C61" s="19">
        <v>43085</v>
      </c>
      <c r="D61" s="6" t="s">
        <v>742</v>
      </c>
      <c r="E61" s="6">
        <v>150000</v>
      </c>
      <c r="F61" s="6">
        <v>36</v>
      </c>
      <c r="G61" s="6">
        <v>32</v>
      </c>
      <c r="H61" s="19">
        <v>43102</v>
      </c>
      <c r="I61" s="6" t="s">
        <v>683</v>
      </c>
      <c r="J61" s="6">
        <v>0</v>
      </c>
    </row>
    <row r="62" spans="1:10" x14ac:dyDescent="0.25">
      <c r="A62" s="6">
        <v>710951</v>
      </c>
      <c r="B62" s="6">
        <v>2743</v>
      </c>
      <c r="C62" s="19">
        <v>43168</v>
      </c>
      <c r="D62" s="6" t="s">
        <v>743</v>
      </c>
      <c r="E62" s="6">
        <v>200000</v>
      </c>
      <c r="F62" s="6">
        <v>36</v>
      </c>
      <c r="G62" s="6">
        <v>30</v>
      </c>
      <c r="H62" s="19">
        <v>43192</v>
      </c>
      <c r="I62" s="6" t="s">
        <v>683</v>
      </c>
      <c r="J62" s="6">
        <v>0</v>
      </c>
    </row>
    <row r="63" spans="1:10" x14ac:dyDescent="0.25">
      <c r="A63" s="6">
        <v>709823</v>
      </c>
      <c r="B63" s="6">
        <v>2786</v>
      </c>
      <c r="C63" s="19">
        <v>43066</v>
      </c>
      <c r="D63" s="6" t="s">
        <v>744</v>
      </c>
      <c r="E63" s="6">
        <v>237657</v>
      </c>
      <c r="F63" s="6">
        <v>36</v>
      </c>
      <c r="G63" s="6">
        <v>32</v>
      </c>
      <c r="H63" s="19">
        <v>43101</v>
      </c>
      <c r="I63" s="6" t="s">
        <v>683</v>
      </c>
      <c r="J63" s="6">
        <v>0</v>
      </c>
    </row>
    <row r="64" spans="1:10" x14ac:dyDescent="0.25">
      <c r="A64" s="6">
        <v>705195</v>
      </c>
      <c r="B64" s="6">
        <v>2377</v>
      </c>
      <c r="C64" s="19">
        <v>43117</v>
      </c>
      <c r="D64" s="6" t="s">
        <v>745</v>
      </c>
      <c r="E64" s="6">
        <v>44845</v>
      </c>
      <c r="F64" s="6">
        <v>24</v>
      </c>
      <c r="G64" s="6">
        <v>32</v>
      </c>
      <c r="H64" s="19">
        <v>43133</v>
      </c>
      <c r="I64" s="6" t="s">
        <v>683</v>
      </c>
      <c r="J64" s="6">
        <v>0</v>
      </c>
    </row>
    <row r="65" spans="1:10" x14ac:dyDescent="0.25">
      <c r="A65" s="6">
        <v>704791</v>
      </c>
      <c r="B65" s="6">
        <v>3324</v>
      </c>
      <c r="C65" s="19">
        <v>43119</v>
      </c>
      <c r="D65" s="6" t="s">
        <v>746</v>
      </c>
      <c r="E65" s="6">
        <v>261208.85</v>
      </c>
      <c r="F65" s="6">
        <v>36</v>
      </c>
      <c r="G65" s="6">
        <v>32</v>
      </c>
      <c r="H65" s="19">
        <v>43133</v>
      </c>
      <c r="I65" s="6" t="s">
        <v>683</v>
      </c>
      <c r="J65" s="6">
        <v>0</v>
      </c>
    </row>
    <row r="66" spans="1:10" x14ac:dyDescent="0.25">
      <c r="A66" s="6">
        <v>699323</v>
      </c>
      <c r="B66" s="6">
        <v>1893</v>
      </c>
      <c r="C66" s="19">
        <v>43088</v>
      </c>
      <c r="D66" s="6" t="s">
        <v>747</v>
      </c>
      <c r="E66" s="6">
        <v>225971</v>
      </c>
      <c r="F66" s="6">
        <v>37</v>
      </c>
      <c r="G66" s="6">
        <v>32</v>
      </c>
      <c r="H66" s="19">
        <v>43108</v>
      </c>
      <c r="I66" s="6" t="s">
        <v>683</v>
      </c>
      <c r="J66" s="6">
        <v>233</v>
      </c>
    </row>
    <row r="67" spans="1:10" x14ac:dyDescent="0.25">
      <c r="A67" s="6">
        <v>698427</v>
      </c>
      <c r="B67" s="6">
        <v>2494</v>
      </c>
      <c r="C67" s="19">
        <v>43077</v>
      </c>
      <c r="D67" s="6" t="s">
        <v>748</v>
      </c>
      <c r="E67" s="6">
        <v>122864</v>
      </c>
      <c r="F67" s="6">
        <v>36</v>
      </c>
      <c r="G67" s="6">
        <v>32</v>
      </c>
      <c r="H67" s="19">
        <v>43102</v>
      </c>
      <c r="I67" s="6" t="s">
        <v>683</v>
      </c>
      <c r="J67" s="6">
        <v>0</v>
      </c>
    </row>
    <row r="68" spans="1:10" x14ac:dyDescent="0.25">
      <c r="A68" s="6">
        <v>698364</v>
      </c>
      <c r="B68" s="6">
        <v>6175</v>
      </c>
      <c r="C68" s="19">
        <v>43146</v>
      </c>
      <c r="D68" s="6" t="s">
        <v>749</v>
      </c>
      <c r="E68" s="6">
        <v>288380.27</v>
      </c>
      <c r="F68" s="6">
        <v>36</v>
      </c>
      <c r="G68" s="6">
        <v>30</v>
      </c>
      <c r="H68" s="19">
        <v>43161</v>
      </c>
      <c r="I68" s="6" t="s">
        <v>683</v>
      </c>
      <c r="J68" s="6">
        <v>0</v>
      </c>
    </row>
    <row r="69" spans="1:10" x14ac:dyDescent="0.25">
      <c r="A69" s="6">
        <v>695409</v>
      </c>
      <c r="B69" s="6">
        <v>1724</v>
      </c>
      <c r="C69" s="19">
        <v>43125</v>
      </c>
      <c r="D69" s="6" t="s">
        <v>750</v>
      </c>
      <c r="E69" s="6">
        <v>271383.87</v>
      </c>
      <c r="F69" s="6">
        <v>36</v>
      </c>
      <c r="G69" s="6">
        <v>32</v>
      </c>
      <c r="H69" s="19">
        <v>43161</v>
      </c>
      <c r="I69" s="6" t="s">
        <v>683</v>
      </c>
      <c r="J69" s="6">
        <v>0</v>
      </c>
    </row>
    <row r="70" spans="1:10" x14ac:dyDescent="0.25">
      <c r="A70" s="6">
        <v>695137</v>
      </c>
      <c r="B70" s="6">
        <v>1671</v>
      </c>
      <c r="C70" s="19">
        <v>43110</v>
      </c>
      <c r="D70" s="6" t="s">
        <v>751</v>
      </c>
      <c r="E70" s="6">
        <v>116992.24</v>
      </c>
      <c r="F70" s="6">
        <v>36</v>
      </c>
      <c r="G70" s="6">
        <v>32</v>
      </c>
      <c r="H70" s="19">
        <v>43137</v>
      </c>
      <c r="I70" s="6" t="s">
        <v>683</v>
      </c>
      <c r="J70" s="6">
        <v>0</v>
      </c>
    </row>
    <row r="71" spans="1:10" x14ac:dyDescent="0.25">
      <c r="A71" s="6">
        <v>695133</v>
      </c>
      <c r="B71" s="6">
        <v>2050</v>
      </c>
      <c r="C71" s="19">
        <v>43120</v>
      </c>
      <c r="D71" s="6" t="s">
        <v>752</v>
      </c>
      <c r="E71" s="6">
        <v>56824.44</v>
      </c>
      <c r="F71" s="6">
        <v>24</v>
      </c>
      <c r="G71" s="6">
        <v>32</v>
      </c>
      <c r="H71" s="19">
        <v>43132</v>
      </c>
      <c r="I71" s="6" t="s">
        <v>683</v>
      </c>
      <c r="J71" s="6">
        <v>0</v>
      </c>
    </row>
    <row r="72" spans="1:10" x14ac:dyDescent="0.25">
      <c r="A72" s="6">
        <v>692346</v>
      </c>
      <c r="B72" s="6">
        <v>7131</v>
      </c>
      <c r="C72" s="19">
        <v>43131</v>
      </c>
      <c r="D72" s="6" t="s">
        <v>753</v>
      </c>
      <c r="E72" s="6">
        <v>278633.01</v>
      </c>
      <c r="F72" s="6">
        <v>36</v>
      </c>
      <c r="G72" s="6">
        <v>32</v>
      </c>
      <c r="H72" s="19">
        <v>43156</v>
      </c>
      <c r="I72" s="6" t="s">
        <v>683</v>
      </c>
      <c r="J72" s="6">
        <v>0</v>
      </c>
    </row>
    <row r="73" spans="1:10" x14ac:dyDescent="0.25">
      <c r="A73" s="6">
        <v>688943</v>
      </c>
      <c r="B73" s="6">
        <v>1165</v>
      </c>
      <c r="C73" s="19">
        <v>43080</v>
      </c>
      <c r="D73" s="6" t="s">
        <v>754</v>
      </c>
      <c r="E73" s="6">
        <v>200000</v>
      </c>
      <c r="F73" s="6">
        <v>36</v>
      </c>
      <c r="G73" s="6">
        <v>32</v>
      </c>
      <c r="H73" s="19">
        <v>43101</v>
      </c>
      <c r="I73" s="6" t="s">
        <v>683</v>
      </c>
      <c r="J73" s="6">
        <v>26</v>
      </c>
    </row>
    <row r="74" spans="1:10" x14ac:dyDescent="0.25">
      <c r="A74" s="6">
        <v>687770</v>
      </c>
      <c r="B74" s="6">
        <v>4976</v>
      </c>
      <c r="C74" s="19">
        <v>43125</v>
      </c>
      <c r="D74" s="6" t="s">
        <v>755</v>
      </c>
      <c r="E74" s="6">
        <v>195911.73</v>
      </c>
      <c r="F74" s="6">
        <v>36</v>
      </c>
      <c r="G74" s="6">
        <v>32</v>
      </c>
      <c r="H74" s="19">
        <v>43161</v>
      </c>
      <c r="I74" s="6" t="s">
        <v>683</v>
      </c>
      <c r="J74" s="6">
        <v>25</v>
      </c>
    </row>
    <row r="75" spans="1:10" x14ac:dyDescent="0.25">
      <c r="A75" s="6">
        <v>684970</v>
      </c>
      <c r="B75" s="6">
        <v>914</v>
      </c>
      <c r="C75" s="20">
        <v>43052</v>
      </c>
      <c r="D75" s="6" t="s">
        <v>756</v>
      </c>
      <c r="E75" s="6" t="s">
        <v>757</v>
      </c>
      <c r="F75" s="6">
        <v>12</v>
      </c>
      <c r="G75" s="6">
        <v>32</v>
      </c>
      <c r="H75" s="19">
        <v>43070</v>
      </c>
      <c r="I75" s="6" t="s">
        <v>683</v>
      </c>
      <c r="J75" s="6">
        <v>0</v>
      </c>
    </row>
    <row r="76" spans="1:10" x14ac:dyDescent="0.25">
      <c r="A76" s="6">
        <v>684420</v>
      </c>
      <c r="B76" s="6">
        <v>662</v>
      </c>
      <c r="C76" s="20">
        <v>43039</v>
      </c>
      <c r="D76" s="22" t="s">
        <v>758</v>
      </c>
      <c r="E76" s="6">
        <v>46425</v>
      </c>
      <c r="F76" s="6">
        <v>18</v>
      </c>
      <c r="G76" s="6">
        <v>32</v>
      </c>
      <c r="H76" s="19">
        <v>43192</v>
      </c>
      <c r="I76" s="6" t="s">
        <v>683</v>
      </c>
      <c r="J76" s="6">
        <v>142</v>
      </c>
    </row>
    <row r="77" spans="1:10" x14ac:dyDescent="0.25">
      <c r="A77" s="6">
        <v>683945</v>
      </c>
      <c r="B77" s="6">
        <v>4576</v>
      </c>
      <c r="C77" s="19">
        <v>43099</v>
      </c>
      <c r="D77" s="6" t="s">
        <v>759</v>
      </c>
      <c r="E77" s="6">
        <v>261864</v>
      </c>
      <c r="F77" s="6">
        <v>36</v>
      </c>
      <c r="G77" s="6">
        <v>32</v>
      </c>
      <c r="H77" s="19">
        <v>43132</v>
      </c>
      <c r="I77" s="6" t="s">
        <v>683</v>
      </c>
      <c r="J77" s="6">
        <v>0</v>
      </c>
    </row>
    <row r="78" spans="1:10" x14ac:dyDescent="0.25">
      <c r="A78" s="6">
        <v>683673</v>
      </c>
      <c r="B78" s="6">
        <v>1110</v>
      </c>
      <c r="C78" s="19">
        <v>43109</v>
      </c>
      <c r="D78" s="6" t="s">
        <v>760</v>
      </c>
      <c r="E78" s="6">
        <v>300000</v>
      </c>
      <c r="F78" s="6">
        <v>36</v>
      </c>
      <c r="G78" s="6">
        <v>32</v>
      </c>
      <c r="H78" s="19">
        <v>43141</v>
      </c>
      <c r="I78" s="6" t="s">
        <v>683</v>
      </c>
      <c r="J78" s="6">
        <v>0</v>
      </c>
    </row>
    <row r="79" spans="1:10" x14ac:dyDescent="0.25">
      <c r="A79" s="6">
        <v>683460</v>
      </c>
      <c r="B79" s="6">
        <v>13037</v>
      </c>
      <c r="C79" s="19">
        <v>43190</v>
      </c>
      <c r="D79" s="6" t="s">
        <v>761</v>
      </c>
      <c r="E79" s="6">
        <v>400000</v>
      </c>
      <c r="F79" s="6">
        <v>36</v>
      </c>
      <c r="G79" s="6">
        <v>32</v>
      </c>
      <c r="H79" s="19">
        <v>43221</v>
      </c>
      <c r="I79" s="6" t="s">
        <v>683</v>
      </c>
      <c r="J79" s="6">
        <v>0</v>
      </c>
    </row>
    <row r="80" spans="1:10" x14ac:dyDescent="0.25">
      <c r="A80" s="6">
        <v>682821</v>
      </c>
      <c r="B80" s="6">
        <v>4005</v>
      </c>
      <c r="C80" s="19">
        <v>43099</v>
      </c>
      <c r="D80" s="6" t="s">
        <v>762</v>
      </c>
      <c r="E80" s="6">
        <v>84762.71</v>
      </c>
      <c r="F80" s="6">
        <v>36</v>
      </c>
      <c r="G80" s="6">
        <v>32</v>
      </c>
      <c r="H80" s="19">
        <v>43133</v>
      </c>
      <c r="I80" s="6" t="s">
        <v>683</v>
      </c>
      <c r="J80" s="6">
        <v>0</v>
      </c>
    </row>
    <row r="81" spans="1:10" x14ac:dyDescent="0.25">
      <c r="A81" s="6">
        <v>682155</v>
      </c>
      <c r="B81" s="6">
        <v>489</v>
      </c>
      <c r="C81" s="19">
        <v>43088</v>
      </c>
      <c r="D81" s="6" t="s">
        <v>763</v>
      </c>
      <c r="E81" s="6">
        <v>199175</v>
      </c>
      <c r="F81" s="6">
        <v>36</v>
      </c>
      <c r="G81" s="6">
        <v>32</v>
      </c>
      <c r="H81" s="19">
        <v>43103</v>
      </c>
      <c r="I81" s="6" t="s">
        <v>683</v>
      </c>
      <c r="J81" s="6">
        <v>55</v>
      </c>
    </row>
    <row r="82" spans="1:10" x14ac:dyDescent="0.25">
      <c r="A82" s="6">
        <v>676933</v>
      </c>
      <c r="B82" s="6">
        <v>203</v>
      </c>
      <c r="C82" s="20">
        <v>43052</v>
      </c>
      <c r="D82" s="6" t="s">
        <v>764</v>
      </c>
      <c r="E82" s="6" t="s">
        <v>765</v>
      </c>
      <c r="F82" s="6">
        <v>36</v>
      </c>
      <c r="G82" s="6">
        <v>32</v>
      </c>
      <c r="H82" s="19">
        <v>43070</v>
      </c>
      <c r="I82" s="6" t="s">
        <v>683</v>
      </c>
      <c r="J82" s="6">
        <v>0</v>
      </c>
    </row>
    <row r="83" spans="1:10" x14ac:dyDescent="0.25">
      <c r="A83" s="6">
        <v>674915</v>
      </c>
      <c r="B83" s="6">
        <v>912</v>
      </c>
      <c r="C83" s="19">
        <v>43070</v>
      </c>
      <c r="D83" s="6" t="s">
        <v>766</v>
      </c>
      <c r="E83" s="6">
        <v>78588</v>
      </c>
      <c r="F83" s="6">
        <v>24</v>
      </c>
      <c r="G83" s="6">
        <v>32</v>
      </c>
      <c r="H83" s="19">
        <v>43101</v>
      </c>
      <c r="I83" s="6" t="s">
        <v>683</v>
      </c>
      <c r="J83" s="6">
        <v>0</v>
      </c>
    </row>
    <row r="84" spans="1:10" x14ac:dyDescent="0.25">
      <c r="A84" s="6">
        <v>674546</v>
      </c>
      <c r="B84" s="6">
        <v>246</v>
      </c>
      <c r="C84" s="19">
        <v>43077</v>
      </c>
      <c r="D84" s="6" t="s">
        <v>767</v>
      </c>
      <c r="E84" s="6">
        <v>174968</v>
      </c>
      <c r="F84" s="6">
        <v>36</v>
      </c>
      <c r="G84" s="6">
        <v>32</v>
      </c>
      <c r="H84" s="19">
        <v>43110</v>
      </c>
      <c r="I84" s="6" t="s">
        <v>683</v>
      </c>
      <c r="J84" s="6">
        <v>0</v>
      </c>
    </row>
    <row r="85" spans="1:10" x14ac:dyDescent="0.25">
      <c r="A85" s="6">
        <v>672114</v>
      </c>
      <c r="B85" s="6">
        <v>10588</v>
      </c>
      <c r="C85" s="19">
        <v>43159</v>
      </c>
      <c r="D85" s="6" t="s">
        <v>768</v>
      </c>
      <c r="E85" s="6">
        <v>173114.78</v>
      </c>
      <c r="F85" s="6">
        <v>36</v>
      </c>
      <c r="G85" s="6">
        <v>32</v>
      </c>
      <c r="H85" s="19">
        <v>43196</v>
      </c>
      <c r="I85" s="6" t="s">
        <v>683</v>
      </c>
      <c r="J85" s="6">
        <v>0</v>
      </c>
    </row>
    <row r="86" spans="1:10" x14ac:dyDescent="0.25">
      <c r="A86" s="6">
        <v>669930</v>
      </c>
      <c r="B86" s="6">
        <v>1123</v>
      </c>
      <c r="C86" s="19">
        <v>43063</v>
      </c>
      <c r="D86" s="6" t="s">
        <v>769</v>
      </c>
      <c r="E86" s="6">
        <v>72027</v>
      </c>
      <c r="F86" s="6">
        <v>24</v>
      </c>
      <c r="G86" s="6">
        <v>32</v>
      </c>
      <c r="H86" s="19">
        <v>43102</v>
      </c>
      <c r="I86" s="6" t="s">
        <v>683</v>
      </c>
      <c r="J86" s="6">
        <v>148</v>
      </c>
    </row>
    <row r="87" spans="1:10" x14ac:dyDescent="0.25">
      <c r="A87" s="6">
        <v>667177</v>
      </c>
      <c r="B87" s="6">
        <v>49</v>
      </c>
      <c r="C87" s="19">
        <v>43056</v>
      </c>
      <c r="D87" s="6" t="s">
        <v>770</v>
      </c>
      <c r="E87" s="6">
        <v>129161</v>
      </c>
      <c r="F87" s="6">
        <v>24</v>
      </c>
      <c r="G87" s="6">
        <v>32</v>
      </c>
      <c r="H87" s="19">
        <v>43077</v>
      </c>
      <c r="I87" s="6" t="s">
        <v>683</v>
      </c>
      <c r="J87" s="6">
        <v>0</v>
      </c>
    </row>
    <row r="88" spans="1:10" x14ac:dyDescent="0.25">
      <c r="A88" s="6">
        <v>666177</v>
      </c>
      <c r="B88" s="6">
        <v>1340</v>
      </c>
      <c r="C88" s="19">
        <v>43062</v>
      </c>
      <c r="D88" s="6" t="s">
        <v>771</v>
      </c>
      <c r="E88" s="6">
        <v>43447</v>
      </c>
      <c r="F88" s="6">
        <v>24</v>
      </c>
      <c r="G88" s="6">
        <v>32</v>
      </c>
      <c r="H88" s="19">
        <v>43101</v>
      </c>
      <c r="I88" s="6" t="s">
        <v>683</v>
      </c>
      <c r="J88" s="6">
        <v>0</v>
      </c>
    </row>
    <row r="89" spans="1:10" x14ac:dyDescent="0.25">
      <c r="A89" s="6">
        <v>665963</v>
      </c>
      <c r="B89" s="6">
        <v>1122</v>
      </c>
      <c r="C89" s="19">
        <v>43097</v>
      </c>
      <c r="D89" s="6" t="s">
        <v>772</v>
      </c>
      <c r="E89" s="6">
        <v>300000</v>
      </c>
      <c r="F89" s="6">
        <v>36</v>
      </c>
      <c r="G89" s="6">
        <v>32</v>
      </c>
      <c r="H89" s="19">
        <v>43132</v>
      </c>
      <c r="I89" s="6" t="s">
        <v>683</v>
      </c>
      <c r="J89" s="6">
        <v>0</v>
      </c>
    </row>
    <row r="90" spans="1:10" x14ac:dyDescent="0.25">
      <c r="A90" s="6">
        <v>664795</v>
      </c>
      <c r="B90" s="6">
        <v>846</v>
      </c>
      <c r="C90" s="19">
        <v>43070</v>
      </c>
      <c r="D90" s="6" t="s">
        <v>773</v>
      </c>
      <c r="E90" s="6">
        <v>300000</v>
      </c>
      <c r="F90" s="6">
        <v>36</v>
      </c>
      <c r="G90" s="6">
        <v>30</v>
      </c>
      <c r="H90" s="19">
        <v>43106</v>
      </c>
      <c r="I90" s="6" t="s">
        <v>683</v>
      </c>
      <c r="J90" s="6">
        <v>0</v>
      </c>
    </row>
    <row r="91" spans="1:10" x14ac:dyDescent="0.25">
      <c r="A91" s="6">
        <v>664574</v>
      </c>
      <c r="B91" s="6">
        <v>278</v>
      </c>
      <c r="C91" s="19">
        <v>43068</v>
      </c>
      <c r="D91" s="6" t="s">
        <v>774</v>
      </c>
      <c r="E91" s="6">
        <v>141093</v>
      </c>
      <c r="F91" s="6">
        <v>36</v>
      </c>
      <c r="G91" s="6">
        <v>32</v>
      </c>
      <c r="H91" s="19">
        <v>43107</v>
      </c>
      <c r="I91" s="6" t="s">
        <v>683</v>
      </c>
      <c r="J91" s="6">
        <v>0</v>
      </c>
    </row>
    <row r="92" spans="1:10" x14ac:dyDescent="0.25">
      <c r="A92" s="6">
        <v>664436</v>
      </c>
      <c r="B92" s="6">
        <v>3582</v>
      </c>
      <c r="C92" s="19">
        <v>43089</v>
      </c>
      <c r="D92" s="6" t="s">
        <v>775</v>
      </c>
      <c r="E92" s="6">
        <v>277668</v>
      </c>
      <c r="F92" s="6">
        <v>36</v>
      </c>
      <c r="G92" s="6">
        <v>32</v>
      </c>
      <c r="H92" s="19">
        <v>43110</v>
      </c>
      <c r="I92" s="6" t="s">
        <v>683</v>
      </c>
      <c r="J92" s="6">
        <v>0</v>
      </c>
    </row>
    <row r="93" spans="1:10" x14ac:dyDescent="0.25">
      <c r="A93" s="6">
        <v>663015</v>
      </c>
      <c r="B93" s="6">
        <v>6</v>
      </c>
      <c r="C93" s="19">
        <v>43033</v>
      </c>
      <c r="D93" s="6" t="s">
        <v>776</v>
      </c>
      <c r="E93" s="6">
        <v>45403</v>
      </c>
      <c r="F93" s="6">
        <v>12</v>
      </c>
      <c r="G93" s="6">
        <v>32</v>
      </c>
      <c r="H93" s="19">
        <v>43041</v>
      </c>
      <c r="I93" s="6" t="s">
        <v>683</v>
      </c>
      <c r="J93" s="6">
        <v>56</v>
      </c>
    </row>
    <row r="94" spans="1:10" x14ac:dyDescent="0.25">
      <c r="A94" s="6">
        <v>659468</v>
      </c>
      <c r="B94" s="6">
        <v>615</v>
      </c>
      <c r="C94" s="19">
        <v>43070</v>
      </c>
      <c r="D94" s="6" t="s">
        <v>777</v>
      </c>
      <c r="E94" s="6">
        <v>268844</v>
      </c>
      <c r="F94" s="6">
        <v>36</v>
      </c>
      <c r="G94" s="6">
        <v>30</v>
      </c>
      <c r="H94" s="19">
        <v>43110</v>
      </c>
      <c r="I94" s="6" t="s">
        <v>683</v>
      </c>
      <c r="J94" s="6">
        <v>0</v>
      </c>
    </row>
    <row r="95" spans="1:10" x14ac:dyDescent="0.25">
      <c r="A95" s="6">
        <v>658358</v>
      </c>
      <c r="B95" s="6">
        <v>582</v>
      </c>
      <c r="C95" s="19">
        <v>43063</v>
      </c>
      <c r="D95" s="6" t="s">
        <v>778</v>
      </c>
      <c r="E95" s="6">
        <v>139196</v>
      </c>
      <c r="F95" s="6">
        <v>36</v>
      </c>
      <c r="G95" s="6">
        <v>30</v>
      </c>
      <c r="H95" s="19">
        <v>43102</v>
      </c>
      <c r="I95" s="6" t="s">
        <v>683</v>
      </c>
      <c r="J95" s="6">
        <v>0</v>
      </c>
    </row>
    <row r="96" spans="1:10" x14ac:dyDescent="0.25">
      <c r="A96" s="6">
        <v>655119</v>
      </c>
      <c r="B96" s="6">
        <v>15171</v>
      </c>
      <c r="C96" s="19">
        <v>42992</v>
      </c>
      <c r="D96" s="6" t="s">
        <v>779</v>
      </c>
      <c r="E96" s="6">
        <v>300000</v>
      </c>
      <c r="F96" s="6">
        <v>36</v>
      </c>
      <c r="G96" s="6">
        <v>30</v>
      </c>
      <c r="H96" s="19">
        <v>43010</v>
      </c>
      <c r="I96" s="6" t="s">
        <v>683</v>
      </c>
      <c r="J96" s="6">
        <v>0</v>
      </c>
    </row>
    <row r="97" spans="1:10" x14ac:dyDescent="0.25">
      <c r="A97" s="6">
        <v>652096</v>
      </c>
      <c r="B97" s="6">
        <v>27</v>
      </c>
      <c r="C97" s="20">
        <v>43045</v>
      </c>
      <c r="D97" s="6" t="s">
        <v>780</v>
      </c>
      <c r="E97" s="6">
        <v>30842</v>
      </c>
      <c r="F97" s="6">
        <v>12</v>
      </c>
      <c r="G97" s="6">
        <v>32</v>
      </c>
      <c r="H97" s="19">
        <v>43070</v>
      </c>
      <c r="I97" s="6" t="s">
        <v>683</v>
      </c>
      <c r="J97" s="6">
        <v>57</v>
      </c>
    </row>
    <row r="98" spans="1:10" x14ac:dyDescent="0.25">
      <c r="A98" s="6">
        <v>651066</v>
      </c>
      <c r="B98" s="6">
        <v>4172</v>
      </c>
      <c r="C98" s="19">
        <v>43033</v>
      </c>
      <c r="D98" s="6" t="s">
        <v>781</v>
      </c>
      <c r="E98" s="6">
        <v>95611</v>
      </c>
      <c r="F98" s="6">
        <v>36</v>
      </c>
      <c r="G98" s="6">
        <v>32</v>
      </c>
      <c r="H98" s="19">
        <v>43043</v>
      </c>
      <c r="I98" s="6" t="s">
        <v>683</v>
      </c>
      <c r="J98" s="6">
        <v>0</v>
      </c>
    </row>
    <row r="99" spans="1:10" x14ac:dyDescent="0.25">
      <c r="A99" s="6">
        <v>648762</v>
      </c>
      <c r="B99" s="6">
        <v>15160</v>
      </c>
      <c r="C99" s="19">
        <v>43022</v>
      </c>
      <c r="D99" s="6" t="s">
        <v>782</v>
      </c>
      <c r="E99" s="6">
        <v>182059</v>
      </c>
      <c r="F99" s="6">
        <v>5</v>
      </c>
      <c r="G99" s="6">
        <v>32</v>
      </c>
      <c r="H99" s="19">
        <v>43041</v>
      </c>
      <c r="I99" s="6" t="s">
        <v>783</v>
      </c>
      <c r="J99" s="6">
        <v>0</v>
      </c>
    </row>
    <row r="100" spans="1:10" x14ac:dyDescent="0.25">
      <c r="A100" s="6">
        <v>645906</v>
      </c>
      <c r="B100" s="6">
        <v>230</v>
      </c>
      <c r="C100" s="19">
        <v>43080</v>
      </c>
      <c r="D100" s="6" t="s">
        <v>784</v>
      </c>
      <c r="E100" s="6">
        <v>98654</v>
      </c>
      <c r="F100" s="6">
        <v>36</v>
      </c>
      <c r="G100" s="6">
        <v>32</v>
      </c>
      <c r="H100" s="19">
        <v>43101</v>
      </c>
      <c r="I100" s="6" t="s">
        <v>683</v>
      </c>
      <c r="J100" s="6">
        <v>330</v>
      </c>
    </row>
    <row r="101" spans="1:10" x14ac:dyDescent="0.25">
      <c r="A101" s="6">
        <v>639578</v>
      </c>
      <c r="B101" s="6">
        <v>269</v>
      </c>
      <c r="C101" s="19">
        <v>43077</v>
      </c>
      <c r="D101" s="6" t="s">
        <v>785</v>
      </c>
      <c r="E101" s="6">
        <v>122287</v>
      </c>
      <c r="F101" s="6">
        <v>36</v>
      </c>
      <c r="G101" s="6">
        <v>32</v>
      </c>
      <c r="H101" s="19">
        <v>43101</v>
      </c>
      <c r="I101" s="6" t="s">
        <v>683</v>
      </c>
      <c r="J101" s="6">
        <v>0</v>
      </c>
    </row>
    <row r="102" spans="1:10" x14ac:dyDescent="0.25">
      <c r="A102" s="6">
        <v>638631</v>
      </c>
      <c r="B102" s="6">
        <v>2400</v>
      </c>
      <c r="C102" s="19">
        <v>43075</v>
      </c>
      <c r="D102" s="6" t="s">
        <v>786</v>
      </c>
      <c r="E102" s="6">
        <v>289865</v>
      </c>
      <c r="F102" s="6">
        <v>36</v>
      </c>
      <c r="G102" s="6">
        <v>32</v>
      </c>
      <c r="H102" s="19">
        <v>43101</v>
      </c>
      <c r="I102" s="6" t="s">
        <v>683</v>
      </c>
      <c r="J102" s="6">
        <v>0</v>
      </c>
    </row>
    <row r="103" spans="1:10" x14ac:dyDescent="0.25">
      <c r="A103" s="6">
        <v>635036</v>
      </c>
      <c r="B103" s="6">
        <v>6123</v>
      </c>
      <c r="C103" s="19">
        <v>43159</v>
      </c>
      <c r="D103" s="6" t="s">
        <v>787</v>
      </c>
      <c r="E103" s="6">
        <v>34328.57</v>
      </c>
      <c r="F103" s="6">
        <v>36</v>
      </c>
      <c r="G103" s="6">
        <v>32</v>
      </c>
      <c r="H103" s="19">
        <v>43192</v>
      </c>
      <c r="I103" s="6" t="s">
        <v>683</v>
      </c>
      <c r="J103" s="6">
        <v>0</v>
      </c>
    </row>
    <row r="104" spans="1:10" x14ac:dyDescent="0.25">
      <c r="A104" s="6">
        <v>634920</v>
      </c>
      <c r="B104" s="6">
        <v>13512</v>
      </c>
      <c r="C104" s="19">
        <v>43011</v>
      </c>
      <c r="D104" s="6" t="s">
        <v>788</v>
      </c>
      <c r="E104" s="6">
        <v>63158</v>
      </c>
      <c r="F104" s="6">
        <v>12</v>
      </c>
      <c r="G104" s="6">
        <v>32</v>
      </c>
      <c r="H104" s="19">
        <v>43041</v>
      </c>
      <c r="I104" s="6" t="s">
        <v>683</v>
      </c>
      <c r="J104" s="6">
        <v>0</v>
      </c>
    </row>
    <row r="105" spans="1:10" x14ac:dyDescent="0.25">
      <c r="A105" s="6">
        <v>631968</v>
      </c>
      <c r="B105" s="6">
        <v>3257</v>
      </c>
      <c r="C105" s="19">
        <v>43080</v>
      </c>
      <c r="D105" s="6" t="s">
        <v>789</v>
      </c>
      <c r="E105" s="6">
        <v>180000</v>
      </c>
      <c r="F105" s="6">
        <v>36</v>
      </c>
      <c r="G105" s="6">
        <v>30</v>
      </c>
      <c r="H105" s="19">
        <v>43114</v>
      </c>
      <c r="I105" s="6" t="s">
        <v>683</v>
      </c>
      <c r="J105" s="6">
        <v>0</v>
      </c>
    </row>
    <row r="106" spans="1:10" x14ac:dyDescent="0.25">
      <c r="A106" s="6">
        <v>631392</v>
      </c>
      <c r="B106" s="6">
        <v>2988</v>
      </c>
      <c r="C106" s="19">
        <v>43055</v>
      </c>
      <c r="D106" s="6" t="s">
        <v>790</v>
      </c>
      <c r="E106" s="6">
        <v>180499</v>
      </c>
      <c r="F106" s="6">
        <v>36</v>
      </c>
      <c r="G106" s="6">
        <v>32</v>
      </c>
      <c r="H106" s="19">
        <v>43101</v>
      </c>
      <c r="I106" s="6" t="s">
        <v>683</v>
      </c>
      <c r="J106" s="6">
        <v>0</v>
      </c>
    </row>
    <row r="107" spans="1:10" x14ac:dyDescent="0.25">
      <c r="A107" s="6">
        <v>627791</v>
      </c>
      <c r="B107" s="6">
        <v>1640</v>
      </c>
      <c r="C107" s="19">
        <v>43031</v>
      </c>
      <c r="D107" s="6" t="s">
        <v>791</v>
      </c>
      <c r="E107" s="6">
        <v>172675</v>
      </c>
      <c r="F107" s="6">
        <v>36</v>
      </c>
      <c r="G107" s="6">
        <v>30</v>
      </c>
      <c r="H107" s="19">
        <v>43041</v>
      </c>
      <c r="I107" s="6" t="s">
        <v>683</v>
      </c>
      <c r="J107" s="6">
        <v>0</v>
      </c>
    </row>
    <row r="108" spans="1:10" x14ac:dyDescent="0.25">
      <c r="A108" s="6">
        <v>627549</v>
      </c>
      <c r="B108" s="6">
        <v>3397</v>
      </c>
      <c r="C108" s="19">
        <v>43099</v>
      </c>
      <c r="D108" s="6" t="s">
        <v>792</v>
      </c>
      <c r="E108" s="6">
        <v>219942.35</v>
      </c>
      <c r="F108" s="6">
        <v>36</v>
      </c>
      <c r="G108" s="6">
        <v>30</v>
      </c>
      <c r="H108" s="19">
        <v>43132</v>
      </c>
      <c r="I108" s="6" t="s">
        <v>683</v>
      </c>
      <c r="J108" s="6">
        <v>0</v>
      </c>
    </row>
    <row r="109" spans="1:10" x14ac:dyDescent="0.25">
      <c r="A109" s="6">
        <v>627397</v>
      </c>
      <c r="B109" s="6">
        <v>7345</v>
      </c>
      <c r="C109" s="19">
        <v>42994</v>
      </c>
      <c r="D109" s="6" t="s">
        <v>793</v>
      </c>
      <c r="E109" s="6">
        <v>200000</v>
      </c>
      <c r="F109" s="6">
        <v>36</v>
      </c>
      <c r="G109" s="6">
        <v>30</v>
      </c>
      <c r="H109" s="19">
        <v>43010</v>
      </c>
      <c r="I109" s="6" t="s">
        <v>683</v>
      </c>
      <c r="J109" s="6">
        <v>0</v>
      </c>
    </row>
    <row r="110" spans="1:10" x14ac:dyDescent="0.25">
      <c r="A110" s="6">
        <v>626295</v>
      </c>
      <c r="B110" s="6">
        <v>15165</v>
      </c>
      <c r="C110" s="19">
        <v>43011</v>
      </c>
      <c r="D110" s="6" t="s">
        <v>794</v>
      </c>
      <c r="E110" s="6">
        <v>49500</v>
      </c>
      <c r="F110" s="6">
        <v>4</v>
      </c>
      <c r="G110" s="6">
        <v>32</v>
      </c>
      <c r="H110" s="19">
        <v>43042</v>
      </c>
      <c r="I110" s="6" t="s">
        <v>783</v>
      </c>
      <c r="J110" s="6">
        <v>0</v>
      </c>
    </row>
    <row r="111" spans="1:10" x14ac:dyDescent="0.25">
      <c r="A111" s="6">
        <v>625973</v>
      </c>
      <c r="B111" s="6">
        <v>7455</v>
      </c>
      <c r="C111" s="19">
        <v>43013</v>
      </c>
      <c r="D111" s="6" t="s">
        <v>795</v>
      </c>
      <c r="E111" s="6">
        <v>263610</v>
      </c>
      <c r="F111" s="6">
        <v>36</v>
      </c>
      <c r="G111" s="6">
        <v>32</v>
      </c>
      <c r="H111" s="19">
        <v>43041</v>
      </c>
      <c r="I111" s="6" t="s">
        <v>683</v>
      </c>
      <c r="J111" s="6">
        <v>0</v>
      </c>
    </row>
    <row r="112" spans="1:10" x14ac:dyDescent="0.25">
      <c r="A112" s="6">
        <v>625015</v>
      </c>
      <c r="B112" s="6">
        <v>1461</v>
      </c>
      <c r="C112" s="19">
        <v>43100</v>
      </c>
      <c r="D112" s="6" t="s">
        <v>796</v>
      </c>
      <c r="E112" s="6">
        <v>41149</v>
      </c>
      <c r="F112" s="6">
        <v>12</v>
      </c>
      <c r="G112" s="6">
        <v>32</v>
      </c>
      <c r="H112" s="19">
        <v>43122</v>
      </c>
      <c r="I112" s="6" t="s">
        <v>683</v>
      </c>
      <c r="J112" s="6">
        <v>0</v>
      </c>
    </row>
    <row r="113" spans="1:10" x14ac:dyDescent="0.25">
      <c r="A113" s="6">
        <v>624670</v>
      </c>
      <c r="B113" s="6">
        <v>11574</v>
      </c>
      <c r="C113" s="19">
        <v>43182</v>
      </c>
      <c r="D113" s="6" t="s">
        <v>797</v>
      </c>
      <c r="E113" s="6">
        <v>400000</v>
      </c>
      <c r="F113" s="6">
        <v>36</v>
      </c>
      <c r="G113" s="6">
        <v>32</v>
      </c>
      <c r="H113" s="19">
        <v>43222</v>
      </c>
      <c r="I113" s="6" t="s">
        <v>683</v>
      </c>
      <c r="J113" s="6">
        <v>0</v>
      </c>
    </row>
    <row r="114" spans="1:10" x14ac:dyDescent="0.25">
      <c r="A114" s="6">
        <v>621976</v>
      </c>
      <c r="B114" s="6">
        <v>1361</v>
      </c>
      <c r="C114" s="19">
        <v>43066</v>
      </c>
      <c r="D114" s="6" t="s">
        <v>798</v>
      </c>
      <c r="E114" s="6">
        <v>134232</v>
      </c>
      <c r="F114" s="6">
        <v>36</v>
      </c>
      <c r="G114" s="6">
        <v>32</v>
      </c>
      <c r="H114" s="19">
        <v>43101</v>
      </c>
      <c r="I114" s="6" t="s">
        <v>683</v>
      </c>
      <c r="J114" s="6">
        <v>0</v>
      </c>
    </row>
    <row r="115" spans="1:10" x14ac:dyDescent="0.25">
      <c r="A115" s="6">
        <v>616869</v>
      </c>
      <c r="B115" s="6">
        <v>599</v>
      </c>
      <c r="C115" s="19">
        <v>43035</v>
      </c>
      <c r="D115" s="6" t="s">
        <v>799</v>
      </c>
      <c r="E115" s="6">
        <v>150000</v>
      </c>
      <c r="F115" s="6">
        <v>36</v>
      </c>
      <c r="G115" s="6">
        <v>30</v>
      </c>
      <c r="H115" s="19">
        <v>43071</v>
      </c>
      <c r="I115" s="6" t="s">
        <v>683</v>
      </c>
      <c r="J115" s="6">
        <v>0</v>
      </c>
    </row>
    <row r="116" spans="1:10" x14ac:dyDescent="0.25">
      <c r="A116" s="6">
        <v>614049</v>
      </c>
      <c r="B116" s="6">
        <v>4311</v>
      </c>
      <c r="C116" s="19">
        <v>43124</v>
      </c>
      <c r="D116" s="6" t="s">
        <v>800</v>
      </c>
      <c r="E116" s="6">
        <v>113621.48</v>
      </c>
      <c r="F116" s="6">
        <v>36</v>
      </c>
      <c r="G116" s="6">
        <v>30</v>
      </c>
      <c r="H116" s="19">
        <v>43162</v>
      </c>
      <c r="I116" s="6" t="s">
        <v>683</v>
      </c>
      <c r="J116" s="6">
        <v>0</v>
      </c>
    </row>
    <row r="117" spans="1:10" x14ac:dyDescent="0.25">
      <c r="A117" s="6">
        <v>613895</v>
      </c>
      <c r="B117" s="6">
        <v>1680</v>
      </c>
      <c r="C117" s="19">
        <v>43039</v>
      </c>
      <c r="D117" s="6" t="s">
        <v>801</v>
      </c>
      <c r="E117" s="6">
        <v>150000</v>
      </c>
      <c r="F117" s="6">
        <v>36</v>
      </c>
      <c r="G117" s="6">
        <v>32</v>
      </c>
      <c r="H117" s="19">
        <v>43071</v>
      </c>
      <c r="I117" s="6" t="s">
        <v>683</v>
      </c>
      <c r="J117" s="6">
        <v>0</v>
      </c>
    </row>
    <row r="118" spans="1:10" x14ac:dyDescent="0.25">
      <c r="A118" s="6">
        <v>612649</v>
      </c>
      <c r="B118" s="6">
        <v>6787</v>
      </c>
      <c r="C118" s="19">
        <v>43011</v>
      </c>
      <c r="D118" s="6" t="s">
        <v>802</v>
      </c>
      <c r="E118" s="6">
        <v>232000</v>
      </c>
      <c r="F118" s="6">
        <v>36</v>
      </c>
      <c r="G118" s="6">
        <v>32</v>
      </c>
      <c r="H118" s="19">
        <v>43027</v>
      </c>
      <c r="I118" s="6" t="s">
        <v>683</v>
      </c>
      <c r="J118" s="6">
        <v>0</v>
      </c>
    </row>
    <row r="119" spans="1:10" x14ac:dyDescent="0.25">
      <c r="A119" s="6">
        <v>610800</v>
      </c>
      <c r="B119" s="6">
        <v>65</v>
      </c>
      <c r="C119" s="19">
        <v>43147</v>
      </c>
      <c r="D119" s="6" t="s">
        <v>803</v>
      </c>
      <c r="E119" s="6">
        <v>162774.37</v>
      </c>
      <c r="F119" s="6">
        <v>36</v>
      </c>
      <c r="G119" s="6">
        <v>32</v>
      </c>
      <c r="H119" s="19">
        <v>43161</v>
      </c>
      <c r="I119" s="6" t="s">
        <v>683</v>
      </c>
      <c r="J119" s="6">
        <v>0</v>
      </c>
    </row>
    <row r="120" spans="1:10" x14ac:dyDescent="0.25">
      <c r="A120" s="6">
        <v>608281</v>
      </c>
      <c r="B120" s="6">
        <v>1268</v>
      </c>
      <c r="C120" s="19">
        <v>43039</v>
      </c>
      <c r="D120" s="6" t="s">
        <v>804</v>
      </c>
      <c r="E120" s="6">
        <v>172496</v>
      </c>
      <c r="F120" s="6">
        <v>36</v>
      </c>
      <c r="G120" s="6">
        <v>32</v>
      </c>
      <c r="H120" s="19">
        <v>43075</v>
      </c>
      <c r="I120" s="6" t="s">
        <v>683</v>
      </c>
      <c r="J120" s="6">
        <v>171</v>
      </c>
    </row>
    <row r="121" spans="1:10" x14ac:dyDescent="0.25">
      <c r="A121" s="6">
        <v>607523</v>
      </c>
      <c r="B121" s="6">
        <v>7457</v>
      </c>
      <c r="C121" s="19">
        <v>43019</v>
      </c>
      <c r="D121" s="6" t="s">
        <v>805</v>
      </c>
      <c r="E121" s="6">
        <v>250000</v>
      </c>
      <c r="F121" s="6">
        <v>36</v>
      </c>
      <c r="G121" s="6">
        <v>30</v>
      </c>
      <c r="H121" s="19">
        <v>43042</v>
      </c>
      <c r="I121" s="6" t="s">
        <v>683</v>
      </c>
      <c r="J121" s="6">
        <v>0</v>
      </c>
    </row>
    <row r="122" spans="1:10" x14ac:dyDescent="0.25">
      <c r="A122" s="6">
        <v>607515</v>
      </c>
      <c r="B122" s="6">
        <v>15169</v>
      </c>
      <c r="C122" s="19">
        <v>42997</v>
      </c>
      <c r="D122" s="6" t="s">
        <v>806</v>
      </c>
      <c r="E122" s="6">
        <v>65000</v>
      </c>
      <c r="F122" s="6">
        <v>24</v>
      </c>
      <c r="G122" s="6">
        <v>32</v>
      </c>
      <c r="H122" s="19">
        <v>43010</v>
      </c>
      <c r="I122" s="6" t="s">
        <v>683</v>
      </c>
      <c r="J122" s="6">
        <v>0</v>
      </c>
    </row>
    <row r="123" spans="1:10" x14ac:dyDescent="0.25">
      <c r="A123" s="6">
        <v>606131</v>
      </c>
      <c r="B123" s="6">
        <v>4429</v>
      </c>
      <c r="C123" s="19">
        <v>43039</v>
      </c>
      <c r="D123" s="6" t="s">
        <v>807</v>
      </c>
      <c r="E123" s="6">
        <v>116870</v>
      </c>
      <c r="F123" s="6">
        <v>4</v>
      </c>
      <c r="G123" s="6">
        <v>32</v>
      </c>
      <c r="H123" s="19">
        <v>43071</v>
      </c>
      <c r="I123" s="6" t="s">
        <v>783</v>
      </c>
      <c r="J123" s="6">
        <v>0</v>
      </c>
    </row>
    <row r="124" spans="1:10" x14ac:dyDescent="0.25">
      <c r="A124" s="6">
        <v>605376</v>
      </c>
      <c r="B124" s="6">
        <v>7443</v>
      </c>
      <c r="C124" s="20">
        <v>43046</v>
      </c>
      <c r="D124" s="6" t="s">
        <v>808</v>
      </c>
      <c r="E124" s="6" t="s">
        <v>809</v>
      </c>
      <c r="F124" s="6">
        <v>24</v>
      </c>
      <c r="G124" s="6">
        <v>30</v>
      </c>
      <c r="H124" s="19">
        <v>43080</v>
      </c>
      <c r="I124" s="6" t="s">
        <v>683</v>
      </c>
      <c r="J124" s="6">
        <v>0</v>
      </c>
    </row>
    <row r="125" spans="1:10" x14ac:dyDescent="0.25">
      <c r="A125" s="6">
        <v>605323</v>
      </c>
      <c r="B125" s="6">
        <v>11857</v>
      </c>
      <c r="C125" s="19">
        <v>43182</v>
      </c>
      <c r="D125" s="6" t="s">
        <v>810</v>
      </c>
      <c r="E125" s="6">
        <v>145203.4</v>
      </c>
      <c r="F125" s="6">
        <v>36</v>
      </c>
      <c r="G125" s="6">
        <v>32</v>
      </c>
      <c r="H125" s="19">
        <v>43233</v>
      </c>
      <c r="I125" s="6" t="s">
        <v>683</v>
      </c>
      <c r="J125" s="6">
        <v>0</v>
      </c>
    </row>
    <row r="126" spans="1:10" x14ac:dyDescent="0.25">
      <c r="A126" s="6">
        <v>604652</v>
      </c>
      <c r="B126" s="6">
        <v>2598</v>
      </c>
      <c r="C126" s="19">
        <v>43080</v>
      </c>
      <c r="D126" s="6" t="s">
        <v>811</v>
      </c>
      <c r="E126" s="6">
        <v>129330</v>
      </c>
      <c r="F126" s="6">
        <v>36</v>
      </c>
      <c r="G126" s="6">
        <v>32</v>
      </c>
      <c r="H126" s="19">
        <v>43102</v>
      </c>
      <c r="I126" s="6" t="s">
        <v>683</v>
      </c>
      <c r="J126" s="6">
        <v>0</v>
      </c>
    </row>
    <row r="127" spans="1:10" x14ac:dyDescent="0.25">
      <c r="A127" s="6">
        <v>604425</v>
      </c>
      <c r="B127" s="6">
        <v>11524</v>
      </c>
      <c r="C127" s="19">
        <v>43182</v>
      </c>
      <c r="D127" s="6" t="s">
        <v>812</v>
      </c>
      <c r="E127" s="6">
        <v>150000</v>
      </c>
      <c r="F127" s="6">
        <v>36</v>
      </c>
      <c r="G127" s="6">
        <v>32</v>
      </c>
      <c r="H127" s="19">
        <v>43221</v>
      </c>
      <c r="I127" s="6" t="s">
        <v>683</v>
      </c>
      <c r="J127" s="6">
        <v>0</v>
      </c>
    </row>
    <row r="128" spans="1:10" x14ac:dyDescent="0.25">
      <c r="A128" s="6">
        <v>603195</v>
      </c>
      <c r="B128" s="6">
        <v>92</v>
      </c>
      <c r="C128" s="19">
        <v>42990</v>
      </c>
      <c r="D128" s="6" t="s">
        <v>813</v>
      </c>
      <c r="E128" s="6">
        <v>250000</v>
      </c>
      <c r="F128" s="6">
        <v>7</v>
      </c>
      <c r="G128" s="6">
        <v>30</v>
      </c>
      <c r="H128" s="19">
        <v>43010</v>
      </c>
      <c r="I128" s="6" t="s">
        <v>783</v>
      </c>
      <c r="J128" s="6">
        <v>0</v>
      </c>
    </row>
    <row r="129" spans="1:10" x14ac:dyDescent="0.25">
      <c r="A129" s="6">
        <v>602815</v>
      </c>
      <c r="B129" s="6">
        <v>15172</v>
      </c>
      <c r="C129" s="19">
        <v>42989</v>
      </c>
      <c r="D129" s="6" t="s">
        <v>814</v>
      </c>
      <c r="E129" s="6">
        <v>200000</v>
      </c>
      <c r="F129" s="6">
        <v>36</v>
      </c>
      <c r="G129" s="6">
        <v>26</v>
      </c>
      <c r="H129" s="19">
        <v>43011</v>
      </c>
      <c r="I129" s="6" t="s">
        <v>683</v>
      </c>
      <c r="J129" s="6">
        <v>0</v>
      </c>
    </row>
    <row r="130" spans="1:10" x14ac:dyDescent="0.25">
      <c r="A130" s="6">
        <v>602644</v>
      </c>
      <c r="B130" s="6">
        <v>7446</v>
      </c>
      <c r="C130" s="19">
        <v>43011</v>
      </c>
      <c r="D130" s="6" t="s">
        <v>815</v>
      </c>
      <c r="E130" s="6">
        <v>56721</v>
      </c>
      <c r="F130" s="6">
        <v>18</v>
      </c>
      <c r="G130" s="6">
        <v>32</v>
      </c>
      <c r="H130" s="19">
        <v>43042</v>
      </c>
      <c r="I130" s="6" t="s">
        <v>683</v>
      </c>
      <c r="J130" s="6">
        <v>0</v>
      </c>
    </row>
    <row r="131" spans="1:10" x14ac:dyDescent="0.25">
      <c r="A131" s="6">
        <v>601525</v>
      </c>
      <c r="B131" s="6">
        <v>15163</v>
      </c>
      <c r="C131" s="19">
        <v>43011</v>
      </c>
      <c r="D131" s="6" t="s">
        <v>816</v>
      </c>
      <c r="E131" s="6">
        <v>112000</v>
      </c>
      <c r="F131" s="6">
        <v>6</v>
      </c>
      <c r="G131" s="6">
        <v>30</v>
      </c>
      <c r="H131" s="19">
        <v>43041</v>
      </c>
      <c r="I131" s="6" t="s">
        <v>783</v>
      </c>
      <c r="J131" s="6">
        <v>0</v>
      </c>
    </row>
    <row r="132" spans="1:10" x14ac:dyDescent="0.25">
      <c r="A132" s="6">
        <v>599620</v>
      </c>
      <c r="B132" s="6">
        <v>7451</v>
      </c>
      <c r="C132" s="19">
        <v>43011</v>
      </c>
      <c r="D132" s="6" t="s">
        <v>817</v>
      </c>
      <c r="E132" s="6">
        <v>80000</v>
      </c>
      <c r="F132" s="6">
        <v>18</v>
      </c>
      <c r="G132" s="6">
        <v>30</v>
      </c>
      <c r="H132" s="19">
        <v>43042</v>
      </c>
      <c r="I132" s="6" t="s">
        <v>683</v>
      </c>
      <c r="J132" s="6">
        <v>0</v>
      </c>
    </row>
    <row r="133" spans="1:10" x14ac:dyDescent="0.25">
      <c r="A133" s="6">
        <v>596571</v>
      </c>
      <c r="B133" s="6">
        <v>15167</v>
      </c>
      <c r="C133" s="19">
        <v>43001</v>
      </c>
      <c r="D133" s="6" t="s">
        <v>818</v>
      </c>
      <c r="E133" s="6">
        <v>148000</v>
      </c>
      <c r="F133" s="6">
        <v>36</v>
      </c>
      <c r="G133" s="6">
        <v>30</v>
      </c>
      <c r="H133" s="19">
        <v>43016</v>
      </c>
      <c r="I133" s="6" t="s">
        <v>683</v>
      </c>
      <c r="J133" s="6">
        <v>0</v>
      </c>
    </row>
    <row r="134" spans="1:10" x14ac:dyDescent="0.25">
      <c r="A134" s="6">
        <v>596129</v>
      </c>
      <c r="B134" s="6">
        <v>12398</v>
      </c>
      <c r="C134" s="19">
        <v>43017</v>
      </c>
      <c r="D134" s="6" t="s">
        <v>819</v>
      </c>
      <c r="E134" s="6">
        <v>300000</v>
      </c>
      <c r="F134" s="6">
        <v>36</v>
      </c>
      <c r="G134" s="6">
        <v>30</v>
      </c>
      <c r="H134" s="19">
        <v>43041</v>
      </c>
      <c r="I134" s="6" t="s">
        <v>683</v>
      </c>
      <c r="J134" s="6">
        <v>0</v>
      </c>
    </row>
    <row r="135" spans="1:10" x14ac:dyDescent="0.25">
      <c r="A135" s="6">
        <v>594072</v>
      </c>
      <c r="B135" s="6">
        <v>827</v>
      </c>
      <c r="C135" s="19">
        <v>43022</v>
      </c>
      <c r="D135" s="6" t="s">
        <v>820</v>
      </c>
      <c r="E135" s="6">
        <v>181406</v>
      </c>
      <c r="F135" s="6">
        <v>36</v>
      </c>
      <c r="G135" s="6">
        <v>32</v>
      </c>
      <c r="H135" s="19">
        <v>43048</v>
      </c>
      <c r="I135" s="6" t="s">
        <v>683</v>
      </c>
      <c r="J135" s="6">
        <v>0</v>
      </c>
    </row>
    <row r="136" spans="1:10" x14ac:dyDescent="0.25">
      <c r="A136" s="6">
        <v>593680</v>
      </c>
      <c r="B136" s="6">
        <v>7460</v>
      </c>
      <c r="C136" s="19">
        <v>43038</v>
      </c>
      <c r="D136" s="6" t="s">
        <v>821</v>
      </c>
      <c r="E136" s="6">
        <v>44226</v>
      </c>
      <c r="F136" s="6">
        <v>12</v>
      </c>
      <c r="G136" s="6">
        <v>26</v>
      </c>
      <c r="H136" s="19">
        <v>43071</v>
      </c>
      <c r="I136" s="6" t="s">
        <v>683</v>
      </c>
      <c r="J136" s="6">
        <v>0</v>
      </c>
    </row>
    <row r="137" spans="1:10" x14ac:dyDescent="0.25">
      <c r="A137" s="6">
        <v>592889</v>
      </c>
      <c r="B137" s="6">
        <v>8328</v>
      </c>
      <c r="C137" s="19">
        <v>43159</v>
      </c>
      <c r="D137" s="6" t="s">
        <v>822</v>
      </c>
      <c r="E137" s="6">
        <v>194528.17</v>
      </c>
      <c r="F137" s="6">
        <v>36</v>
      </c>
      <c r="G137" s="6">
        <v>32</v>
      </c>
      <c r="H137" s="19">
        <v>43199</v>
      </c>
      <c r="I137" s="6" t="s">
        <v>683</v>
      </c>
      <c r="J137" s="6">
        <v>0</v>
      </c>
    </row>
    <row r="138" spans="1:10" x14ac:dyDescent="0.25">
      <c r="A138" s="6">
        <v>591814</v>
      </c>
      <c r="B138" s="6">
        <v>2508</v>
      </c>
      <c r="C138" s="19">
        <v>43069</v>
      </c>
      <c r="D138" s="6" t="s">
        <v>823</v>
      </c>
      <c r="E138" s="6">
        <v>326877</v>
      </c>
      <c r="F138" s="6">
        <v>36</v>
      </c>
      <c r="G138" s="6">
        <v>32</v>
      </c>
      <c r="H138" s="19">
        <v>43101</v>
      </c>
      <c r="I138" s="6" t="s">
        <v>683</v>
      </c>
      <c r="J138" s="6">
        <v>0</v>
      </c>
    </row>
    <row r="139" spans="1:10" x14ac:dyDescent="0.25">
      <c r="A139" s="6">
        <v>588365</v>
      </c>
      <c r="B139" s="6">
        <v>1264</v>
      </c>
      <c r="C139" s="19">
        <v>43076</v>
      </c>
      <c r="D139" s="6" t="s">
        <v>824</v>
      </c>
      <c r="E139" s="6">
        <v>86673</v>
      </c>
      <c r="F139" s="6">
        <v>24</v>
      </c>
      <c r="G139" s="6">
        <v>32</v>
      </c>
      <c r="H139" s="19">
        <v>43110</v>
      </c>
      <c r="I139" s="6" t="s">
        <v>683</v>
      </c>
      <c r="J139" s="6">
        <v>0</v>
      </c>
    </row>
    <row r="140" spans="1:10" x14ac:dyDescent="0.25">
      <c r="A140" s="6">
        <v>582034</v>
      </c>
      <c r="B140" s="6">
        <v>1986</v>
      </c>
      <c r="C140" s="19">
        <v>43060</v>
      </c>
      <c r="D140" s="6" t="s">
        <v>825</v>
      </c>
      <c r="E140" s="6">
        <v>92065</v>
      </c>
      <c r="F140" s="6">
        <v>36</v>
      </c>
      <c r="G140" s="6">
        <v>32</v>
      </c>
      <c r="H140" s="19">
        <v>43101</v>
      </c>
      <c r="I140" s="6" t="s">
        <v>683</v>
      </c>
      <c r="J140" s="6">
        <v>0</v>
      </c>
    </row>
    <row r="141" spans="1:10" x14ac:dyDescent="0.25">
      <c r="A141" s="6">
        <v>581795</v>
      </c>
      <c r="B141" s="6">
        <v>10891</v>
      </c>
      <c r="C141" s="19">
        <v>42975</v>
      </c>
      <c r="D141" s="6" t="s">
        <v>826</v>
      </c>
      <c r="E141" s="6">
        <v>190000</v>
      </c>
      <c r="F141" s="6">
        <v>36</v>
      </c>
      <c r="G141" s="6">
        <v>30</v>
      </c>
      <c r="H141" s="19">
        <v>43005</v>
      </c>
      <c r="I141" s="6" t="s">
        <v>683</v>
      </c>
      <c r="J141" s="6">
        <v>31</v>
      </c>
    </row>
    <row r="142" spans="1:10" x14ac:dyDescent="0.25">
      <c r="A142" s="6">
        <v>580127</v>
      </c>
      <c r="B142" s="6">
        <v>2069</v>
      </c>
      <c r="C142" s="19">
        <v>43069</v>
      </c>
      <c r="D142" s="6" t="s">
        <v>827</v>
      </c>
      <c r="E142" s="6">
        <v>150000</v>
      </c>
      <c r="F142" s="6">
        <v>36</v>
      </c>
      <c r="G142" s="6">
        <v>30</v>
      </c>
      <c r="H142" s="19">
        <v>43101</v>
      </c>
      <c r="I142" s="6" t="s">
        <v>683</v>
      </c>
      <c r="J142" s="6">
        <v>0</v>
      </c>
    </row>
    <row r="143" spans="1:10" x14ac:dyDescent="0.25">
      <c r="A143" s="6">
        <v>577447</v>
      </c>
      <c r="B143" s="6">
        <v>7456</v>
      </c>
      <c r="C143" s="19">
        <v>43018</v>
      </c>
      <c r="D143" s="6" t="s">
        <v>828</v>
      </c>
      <c r="E143" s="6">
        <v>130000</v>
      </c>
      <c r="F143" s="6">
        <v>36</v>
      </c>
      <c r="G143" s="6">
        <v>30</v>
      </c>
      <c r="H143" s="19">
        <v>43044</v>
      </c>
      <c r="I143" s="6" t="s">
        <v>683</v>
      </c>
      <c r="J143" s="6">
        <v>53</v>
      </c>
    </row>
    <row r="144" spans="1:10" x14ac:dyDescent="0.25">
      <c r="A144" s="6">
        <v>577132</v>
      </c>
      <c r="B144" s="6">
        <v>344</v>
      </c>
      <c r="C144" s="19">
        <v>43097</v>
      </c>
      <c r="D144" s="6" t="s">
        <v>829</v>
      </c>
      <c r="E144" s="6">
        <v>156717.18</v>
      </c>
      <c r="F144" s="6">
        <v>36</v>
      </c>
      <c r="G144" s="6">
        <v>30</v>
      </c>
      <c r="H144" s="19">
        <v>43132</v>
      </c>
      <c r="I144" s="6" t="s">
        <v>683</v>
      </c>
      <c r="J144" s="6">
        <v>0</v>
      </c>
    </row>
    <row r="145" spans="1:10" x14ac:dyDescent="0.25">
      <c r="A145" s="6">
        <v>574224</v>
      </c>
      <c r="B145" s="6">
        <v>4890</v>
      </c>
      <c r="C145" s="19">
        <v>42968</v>
      </c>
      <c r="D145" s="6" t="s">
        <v>830</v>
      </c>
      <c r="E145" s="6">
        <v>100000</v>
      </c>
      <c r="F145" s="6">
        <v>24</v>
      </c>
      <c r="G145" s="6">
        <v>30</v>
      </c>
      <c r="H145" s="19">
        <v>42980</v>
      </c>
      <c r="I145" s="6" t="s">
        <v>683</v>
      </c>
      <c r="J145" s="6">
        <v>0</v>
      </c>
    </row>
    <row r="146" spans="1:10" x14ac:dyDescent="0.25">
      <c r="A146" s="6">
        <v>573862</v>
      </c>
      <c r="B146" s="6">
        <v>1725</v>
      </c>
      <c r="C146" s="19">
        <v>43061</v>
      </c>
      <c r="D146" s="6" t="s">
        <v>831</v>
      </c>
      <c r="E146" s="6">
        <v>107063</v>
      </c>
      <c r="F146" s="6">
        <v>36</v>
      </c>
      <c r="G146" s="6">
        <v>32</v>
      </c>
      <c r="H146" s="19">
        <v>43101</v>
      </c>
      <c r="I146" s="6" t="s">
        <v>683</v>
      </c>
      <c r="J146" s="6">
        <v>0</v>
      </c>
    </row>
    <row r="147" spans="1:10" x14ac:dyDescent="0.25">
      <c r="A147" s="6">
        <v>573160</v>
      </c>
      <c r="B147" s="6">
        <v>8965</v>
      </c>
      <c r="C147" s="19">
        <v>43192</v>
      </c>
      <c r="D147" s="6" t="s">
        <v>832</v>
      </c>
      <c r="E147" s="6">
        <v>100000</v>
      </c>
      <c r="F147" s="6">
        <v>36</v>
      </c>
      <c r="G147" s="6">
        <v>32</v>
      </c>
      <c r="H147" s="19">
        <v>43228</v>
      </c>
      <c r="I147" s="6" t="s">
        <v>683</v>
      </c>
      <c r="J147" s="6">
        <v>0</v>
      </c>
    </row>
    <row r="148" spans="1:10" x14ac:dyDescent="0.25">
      <c r="A148" s="6">
        <v>569243</v>
      </c>
      <c r="B148" s="6">
        <v>14727</v>
      </c>
      <c r="C148" s="19">
        <v>42971</v>
      </c>
      <c r="D148" s="6" t="s">
        <v>833</v>
      </c>
      <c r="E148" s="6">
        <v>88000</v>
      </c>
      <c r="F148" s="6">
        <v>36</v>
      </c>
      <c r="G148" s="6">
        <v>30</v>
      </c>
      <c r="H148" s="19">
        <v>42995</v>
      </c>
      <c r="I148" s="6" t="s">
        <v>683</v>
      </c>
      <c r="J148" s="6">
        <v>0</v>
      </c>
    </row>
    <row r="149" spans="1:10" x14ac:dyDescent="0.25">
      <c r="A149" s="6">
        <v>559839</v>
      </c>
      <c r="B149" s="6">
        <v>3643</v>
      </c>
      <c r="C149" s="19">
        <v>43022</v>
      </c>
      <c r="D149" s="6" t="s">
        <v>834</v>
      </c>
      <c r="E149" s="6">
        <v>77997</v>
      </c>
      <c r="F149" s="6">
        <v>24</v>
      </c>
      <c r="G149" s="6">
        <v>32</v>
      </c>
      <c r="H149" s="19">
        <v>43043</v>
      </c>
      <c r="I149" s="6" t="s">
        <v>683</v>
      </c>
      <c r="J149" s="6">
        <v>84</v>
      </c>
    </row>
    <row r="150" spans="1:10" x14ac:dyDescent="0.25">
      <c r="A150" s="6">
        <v>558383</v>
      </c>
      <c r="B150" s="6">
        <v>589</v>
      </c>
      <c r="C150" s="19">
        <v>43067</v>
      </c>
      <c r="D150" s="6" t="s">
        <v>835</v>
      </c>
      <c r="E150" s="6">
        <v>200000</v>
      </c>
      <c r="F150" s="6">
        <v>36</v>
      </c>
      <c r="G150" s="6">
        <v>30</v>
      </c>
      <c r="H150" s="19">
        <v>43101</v>
      </c>
      <c r="I150" s="6" t="s">
        <v>683</v>
      </c>
      <c r="J150" s="6">
        <v>0</v>
      </c>
    </row>
    <row r="151" spans="1:10" x14ac:dyDescent="0.25">
      <c r="A151" s="6">
        <v>553513</v>
      </c>
      <c r="B151" s="6">
        <v>7459</v>
      </c>
      <c r="C151" s="19">
        <v>43034</v>
      </c>
      <c r="D151" s="6" t="s">
        <v>836</v>
      </c>
      <c r="E151" s="6">
        <v>244101</v>
      </c>
      <c r="F151" s="6">
        <v>36</v>
      </c>
      <c r="G151" s="6">
        <v>32</v>
      </c>
      <c r="H151" s="19">
        <v>43071</v>
      </c>
      <c r="I151" s="6" t="s">
        <v>683</v>
      </c>
      <c r="J151" s="6">
        <v>0</v>
      </c>
    </row>
    <row r="152" spans="1:10" x14ac:dyDescent="0.25">
      <c r="A152" s="6">
        <v>552544</v>
      </c>
      <c r="B152" s="6">
        <v>11733</v>
      </c>
      <c r="C152" s="19">
        <v>42934</v>
      </c>
      <c r="D152" s="6" t="s">
        <v>837</v>
      </c>
      <c r="E152" s="6">
        <v>300000</v>
      </c>
      <c r="F152" s="6">
        <v>9</v>
      </c>
      <c r="G152" s="6">
        <v>26</v>
      </c>
      <c r="H152" s="19">
        <v>42955</v>
      </c>
      <c r="I152" s="6" t="s">
        <v>783</v>
      </c>
      <c r="J152" s="6">
        <v>0</v>
      </c>
    </row>
    <row r="153" spans="1:10" x14ac:dyDescent="0.25">
      <c r="A153" s="6">
        <v>551473</v>
      </c>
      <c r="B153" s="6">
        <v>17</v>
      </c>
      <c r="C153" s="19">
        <v>43039</v>
      </c>
      <c r="D153" s="6" t="s">
        <v>838</v>
      </c>
      <c r="E153" s="6">
        <v>140325</v>
      </c>
      <c r="F153" s="6">
        <v>36</v>
      </c>
      <c r="G153" s="6">
        <v>32</v>
      </c>
      <c r="H153" s="19">
        <v>43070</v>
      </c>
      <c r="I153" s="6" t="s">
        <v>683</v>
      </c>
      <c r="J153" s="6">
        <v>0</v>
      </c>
    </row>
    <row r="154" spans="1:10" x14ac:dyDescent="0.25">
      <c r="A154" s="6">
        <v>550050</v>
      </c>
      <c r="B154" s="6">
        <v>3278</v>
      </c>
      <c r="C154" s="19">
        <v>43105</v>
      </c>
      <c r="D154" s="6" t="s">
        <v>839</v>
      </c>
      <c r="E154" s="6">
        <v>140319</v>
      </c>
      <c r="F154" s="6">
        <v>36</v>
      </c>
      <c r="G154" s="6">
        <v>32</v>
      </c>
      <c r="H154" s="19">
        <v>43110</v>
      </c>
      <c r="I154" s="6" t="s">
        <v>683</v>
      </c>
      <c r="J154" s="6">
        <v>75</v>
      </c>
    </row>
    <row r="155" spans="1:10" x14ac:dyDescent="0.25">
      <c r="A155" s="6">
        <v>549623</v>
      </c>
      <c r="B155" s="6">
        <v>11684</v>
      </c>
      <c r="C155" s="19">
        <v>43007</v>
      </c>
      <c r="D155" s="6" t="s">
        <v>840</v>
      </c>
      <c r="E155" s="6">
        <v>250000</v>
      </c>
      <c r="F155" s="6">
        <v>36</v>
      </c>
      <c r="G155" s="6">
        <v>26</v>
      </c>
      <c r="H155" s="19">
        <v>43040</v>
      </c>
      <c r="I155" s="6" t="s">
        <v>683</v>
      </c>
      <c r="J155" s="6">
        <v>0</v>
      </c>
    </row>
    <row r="156" spans="1:10" x14ac:dyDescent="0.25">
      <c r="A156" s="6">
        <v>549596</v>
      </c>
      <c r="B156" s="6">
        <v>7452</v>
      </c>
      <c r="C156" s="19">
        <v>43011</v>
      </c>
      <c r="D156" s="6" t="s">
        <v>841</v>
      </c>
      <c r="E156" s="6">
        <v>28000</v>
      </c>
      <c r="F156" s="6">
        <v>5</v>
      </c>
      <c r="G156" s="6">
        <v>32</v>
      </c>
      <c r="H156" s="19">
        <v>43048</v>
      </c>
      <c r="I156" s="6" t="s">
        <v>783</v>
      </c>
      <c r="J156" s="6">
        <v>0</v>
      </c>
    </row>
    <row r="157" spans="1:10" x14ac:dyDescent="0.25">
      <c r="A157" s="6">
        <v>549393</v>
      </c>
      <c r="B157" s="6">
        <v>14732</v>
      </c>
      <c r="C157" s="19">
        <v>42951</v>
      </c>
      <c r="D157" s="6" t="s">
        <v>842</v>
      </c>
      <c r="E157" s="6">
        <v>150000</v>
      </c>
      <c r="F157" s="6">
        <v>5</v>
      </c>
      <c r="G157" s="6">
        <v>30</v>
      </c>
      <c r="H157" s="19">
        <v>42980</v>
      </c>
      <c r="I157" s="6" t="s">
        <v>783</v>
      </c>
      <c r="J157" s="6">
        <v>0</v>
      </c>
    </row>
    <row r="158" spans="1:10" x14ac:dyDescent="0.25">
      <c r="A158" s="6">
        <v>545951</v>
      </c>
      <c r="B158" s="6">
        <v>4596</v>
      </c>
      <c r="C158" s="19">
        <v>43120</v>
      </c>
      <c r="D158" s="6" t="s">
        <v>843</v>
      </c>
      <c r="E158" s="6">
        <v>134195.89000000001</v>
      </c>
      <c r="F158" s="6">
        <v>36</v>
      </c>
      <c r="G158" s="6">
        <v>32</v>
      </c>
      <c r="H158" s="19">
        <v>43133</v>
      </c>
      <c r="I158" s="6" t="s">
        <v>683</v>
      </c>
      <c r="J158" s="6">
        <v>0</v>
      </c>
    </row>
    <row r="159" spans="1:10" x14ac:dyDescent="0.25">
      <c r="A159" s="6">
        <v>541139</v>
      </c>
      <c r="B159" s="6">
        <v>14730</v>
      </c>
      <c r="C159" s="19">
        <v>42926</v>
      </c>
      <c r="D159" s="6" t="s">
        <v>844</v>
      </c>
      <c r="E159" s="6">
        <v>200000</v>
      </c>
      <c r="F159" s="6">
        <v>36</v>
      </c>
      <c r="G159" s="6">
        <v>26</v>
      </c>
      <c r="H159" s="19">
        <v>42952</v>
      </c>
      <c r="I159" s="6" t="s">
        <v>683</v>
      </c>
      <c r="J159" s="6">
        <v>0</v>
      </c>
    </row>
    <row r="160" spans="1:10" x14ac:dyDescent="0.25">
      <c r="A160" s="6">
        <v>535780</v>
      </c>
      <c r="B160" s="6">
        <v>2920</v>
      </c>
      <c r="C160" s="19">
        <v>42927</v>
      </c>
      <c r="D160" s="6" t="s">
        <v>845</v>
      </c>
      <c r="E160" s="6">
        <v>140000</v>
      </c>
      <c r="F160" s="6">
        <v>36</v>
      </c>
      <c r="G160" s="6">
        <v>26</v>
      </c>
      <c r="H160" s="19">
        <v>42952</v>
      </c>
      <c r="I160" s="6" t="s">
        <v>683</v>
      </c>
      <c r="J160" s="6">
        <v>0</v>
      </c>
    </row>
    <row r="161" spans="1:10" x14ac:dyDescent="0.25">
      <c r="A161" s="6">
        <v>531708</v>
      </c>
      <c r="B161" s="6">
        <v>7450</v>
      </c>
      <c r="C161" s="19">
        <v>43011</v>
      </c>
      <c r="D161" s="6" t="s">
        <v>846</v>
      </c>
      <c r="E161" s="6">
        <v>27524</v>
      </c>
      <c r="F161" s="6">
        <v>18</v>
      </c>
      <c r="G161" s="6">
        <v>32</v>
      </c>
      <c r="H161" s="19">
        <v>43027</v>
      </c>
      <c r="I161" s="6" t="s">
        <v>683</v>
      </c>
      <c r="J161" s="6">
        <v>0</v>
      </c>
    </row>
    <row r="162" spans="1:10" x14ac:dyDescent="0.25">
      <c r="A162" s="6">
        <v>530191</v>
      </c>
      <c r="B162" s="6">
        <v>4918</v>
      </c>
      <c r="C162" s="19">
        <v>42916</v>
      </c>
      <c r="D162" s="6" t="s">
        <v>847</v>
      </c>
      <c r="E162" s="6">
        <v>300000</v>
      </c>
      <c r="F162" s="6">
        <v>36</v>
      </c>
      <c r="G162" s="6">
        <v>26</v>
      </c>
      <c r="H162" s="19">
        <v>42952</v>
      </c>
      <c r="I162" s="6" t="s">
        <v>683</v>
      </c>
      <c r="J162" s="6">
        <v>0</v>
      </c>
    </row>
    <row r="163" spans="1:10" x14ac:dyDescent="0.25">
      <c r="A163" s="6">
        <v>529706</v>
      </c>
      <c r="B163" s="6">
        <v>3372</v>
      </c>
      <c r="C163" s="19">
        <v>43095</v>
      </c>
      <c r="D163" s="6" t="s">
        <v>848</v>
      </c>
      <c r="E163" s="6">
        <v>300000</v>
      </c>
      <c r="F163" s="6">
        <v>36</v>
      </c>
      <c r="G163" s="6">
        <v>32</v>
      </c>
      <c r="H163" s="19">
        <v>43132</v>
      </c>
      <c r="I163" s="6" t="s">
        <v>683</v>
      </c>
      <c r="J163" s="6">
        <v>0</v>
      </c>
    </row>
    <row r="164" spans="1:10" x14ac:dyDescent="0.25">
      <c r="A164" s="6">
        <v>528963</v>
      </c>
      <c r="B164" s="6">
        <v>3</v>
      </c>
      <c r="C164" s="19">
        <v>43038</v>
      </c>
      <c r="D164" s="6" t="s">
        <v>849</v>
      </c>
      <c r="E164" s="6">
        <v>193536</v>
      </c>
      <c r="F164" s="6">
        <v>36</v>
      </c>
      <c r="G164" s="6">
        <v>32</v>
      </c>
      <c r="H164" s="19">
        <v>43070</v>
      </c>
      <c r="I164" s="6" t="s">
        <v>683</v>
      </c>
      <c r="J164" s="6">
        <v>0</v>
      </c>
    </row>
    <row r="165" spans="1:10" x14ac:dyDescent="0.25">
      <c r="A165" s="6">
        <v>527691</v>
      </c>
      <c r="B165" s="6">
        <v>7462</v>
      </c>
      <c r="C165" s="19">
        <v>43039</v>
      </c>
      <c r="D165" s="6" t="s">
        <v>850</v>
      </c>
      <c r="E165" s="6">
        <v>299705</v>
      </c>
      <c r="F165" s="6">
        <v>36</v>
      </c>
      <c r="G165" s="6">
        <v>32</v>
      </c>
      <c r="H165" s="19">
        <v>43070</v>
      </c>
      <c r="I165" s="6" t="s">
        <v>683</v>
      </c>
      <c r="J165" s="6">
        <v>0</v>
      </c>
    </row>
    <row r="166" spans="1:10" x14ac:dyDescent="0.25">
      <c r="A166" s="6">
        <v>525068</v>
      </c>
      <c r="B166" s="6">
        <v>15064</v>
      </c>
      <c r="C166" s="19">
        <v>42990</v>
      </c>
      <c r="D166" s="6" t="s">
        <v>851</v>
      </c>
      <c r="E166" s="6">
        <v>181000</v>
      </c>
      <c r="F166" s="6">
        <v>36</v>
      </c>
      <c r="G166" s="6">
        <v>30</v>
      </c>
      <c r="H166" s="19">
        <v>43010</v>
      </c>
      <c r="I166" s="6" t="s">
        <v>783</v>
      </c>
      <c r="J166" s="6">
        <v>0</v>
      </c>
    </row>
    <row r="167" spans="1:10" x14ac:dyDescent="0.25">
      <c r="A167" s="6">
        <v>524425</v>
      </c>
      <c r="B167" s="6">
        <v>12509</v>
      </c>
      <c r="C167" s="19">
        <v>43011</v>
      </c>
      <c r="D167" s="6" t="s">
        <v>852</v>
      </c>
      <c r="E167" s="6">
        <v>130000</v>
      </c>
      <c r="F167" s="6">
        <v>36</v>
      </c>
      <c r="G167" s="6">
        <v>30</v>
      </c>
      <c r="H167" s="19">
        <v>43041</v>
      </c>
      <c r="I167" s="6" t="s">
        <v>683</v>
      </c>
      <c r="J167" s="6">
        <v>0</v>
      </c>
    </row>
    <row r="168" spans="1:10" x14ac:dyDescent="0.25">
      <c r="A168" s="6">
        <v>524217</v>
      </c>
      <c r="B168" s="6">
        <v>14731</v>
      </c>
      <c r="C168" s="19">
        <v>42945</v>
      </c>
      <c r="D168" s="6" t="s">
        <v>853</v>
      </c>
      <c r="E168" s="6">
        <v>150000</v>
      </c>
      <c r="F168" s="6">
        <v>35</v>
      </c>
      <c r="G168" s="6">
        <v>30</v>
      </c>
      <c r="H168" s="19">
        <v>42983</v>
      </c>
      <c r="I168" s="6" t="s">
        <v>683</v>
      </c>
      <c r="J168" s="6">
        <v>53</v>
      </c>
    </row>
    <row r="169" spans="1:10" x14ac:dyDescent="0.25">
      <c r="A169" s="6">
        <v>523063</v>
      </c>
      <c r="B169" s="6">
        <v>5526</v>
      </c>
      <c r="C169" s="19">
        <v>43127</v>
      </c>
      <c r="D169" s="6" t="s">
        <v>854</v>
      </c>
      <c r="E169" s="6">
        <v>54038.559999999998</v>
      </c>
      <c r="F169" s="6">
        <v>12</v>
      </c>
      <c r="G169" s="6">
        <v>32</v>
      </c>
      <c r="H169" s="19">
        <v>43164</v>
      </c>
      <c r="I169" s="6" t="s">
        <v>683</v>
      </c>
      <c r="J169" s="6">
        <v>0</v>
      </c>
    </row>
    <row r="170" spans="1:10" x14ac:dyDescent="0.25">
      <c r="A170" s="6">
        <v>517493</v>
      </c>
      <c r="B170" s="6">
        <v>12400</v>
      </c>
      <c r="C170" s="19">
        <v>42947</v>
      </c>
      <c r="D170" s="6" t="s">
        <v>855</v>
      </c>
      <c r="E170" s="6">
        <v>75000</v>
      </c>
      <c r="F170" s="6">
        <v>24</v>
      </c>
      <c r="G170" s="6">
        <v>32</v>
      </c>
      <c r="H170" s="19">
        <v>42980</v>
      </c>
      <c r="I170" s="6" t="s">
        <v>683</v>
      </c>
      <c r="J170" s="6">
        <v>291</v>
      </c>
    </row>
    <row r="171" spans="1:10" x14ac:dyDescent="0.25">
      <c r="A171" s="6">
        <v>513265</v>
      </c>
      <c r="B171" s="6">
        <v>5336</v>
      </c>
      <c r="C171" s="19">
        <v>43131</v>
      </c>
      <c r="D171" s="6" t="s">
        <v>856</v>
      </c>
      <c r="E171" s="6">
        <v>300000</v>
      </c>
      <c r="F171" s="6">
        <v>36</v>
      </c>
      <c r="G171" s="6">
        <v>30</v>
      </c>
      <c r="H171" s="19">
        <v>43160</v>
      </c>
      <c r="I171" s="6" t="s">
        <v>683</v>
      </c>
      <c r="J171" s="6">
        <v>0</v>
      </c>
    </row>
    <row r="172" spans="1:10" x14ac:dyDescent="0.25">
      <c r="A172" s="6">
        <v>511789</v>
      </c>
      <c r="B172" s="6">
        <v>9393</v>
      </c>
      <c r="C172" s="19">
        <v>43158</v>
      </c>
      <c r="D172" s="6" t="s">
        <v>857</v>
      </c>
      <c r="E172" s="6">
        <v>120337.04</v>
      </c>
      <c r="F172" s="6">
        <v>36</v>
      </c>
      <c r="G172" s="6">
        <v>32</v>
      </c>
      <c r="H172" s="19">
        <v>43192</v>
      </c>
      <c r="I172" s="6" t="s">
        <v>683</v>
      </c>
      <c r="J172" s="6">
        <v>56</v>
      </c>
    </row>
    <row r="173" spans="1:10" x14ac:dyDescent="0.25">
      <c r="A173" s="6">
        <v>508580</v>
      </c>
      <c r="B173" s="6">
        <v>7448</v>
      </c>
      <c r="C173" s="19">
        <v>43011</v>
      </c>
      <c r="D173" s="6" t="s">
        <v>858</v>
      </c>
      <c r="E173" s="6">
        <v>300000</v>
      </c>
      <c r="F173" s="6">
        <v>36</v>
      </c>
      <c r="G173" s="6">
        <v>30</v>
      </c>
      <c r="H173" s="19">
        <v>43041</v>
      </c>
      <c r="I173" s="6" t="s">
        <v>683</v>
      </c>
      <c r="J173" s="6">
        <v>0</v>
      </c>
    </row>
    <row r="174" spans="1:10" x14ac:dyDescent="0.25">
      <c r="A174" s="6">
        <v>508444</v>
      </c>
      <c r="B174" s="6">
        <v>10558</v>
      </c>
      <c r="C174" s="19">
        <v>43189</v>
      </c>
      <c r="D174" s="6" t="s">
        <v>859</v>
      </c>
      <c r="E174" s="6">
        <v>320734.78999999998</v>
      </c>
      <c r="F174" s="6">
        <v>36</v>
      </c>
      <c r="G174" s="6">
        <v>30</v>
      </c>
      <c r="H174" s="19">
        <v>43221</v>
      </c>
      <c r="I174" s="6" t="s">
        <v>683</v>
      </c>
      <c r="J174" s="6">
        <v>0</v>
      </c>
    </row>
    <row r="175" spans="1:10" x14ac:dyDescent="0.25">
      <c r="A175" s="6">
        <v>504498</v>
      </c>
      <c r="B175" s="6">
        <v>1675</v>
      </c>
      <c r="C175" s="19">
        <v>43140</v>
      </c>
      <c r="D175" s="6" t="s">
        <v>860</v>
      </c>
      <c r="E175" s="6">
        <v>92177.83</v>
      </c>
      <c r="F175" s="6">
        <v>36</v>
      </c>
      <c r="G175" s="6">
        <v>32</v>
      </c>
      <c r="H175" s="19">
        <v>43160</v>
      </c>
      <c r="I175" s="6" t="s">
        <v>683</v>
      </c>
      <c r="J175" s="6">
        <v>0</v>
      </c>
    </row>
    <row r="176" spans="1:10" x14ac:dyDescent="0.25">
      <c r="A176" s="6">
        <v>504259</v>
      </c>
      <c r="B176" s="6">
        <v>14726</v>
      </c>
      <c r="C176" s="19">
        <v>42900</v>
      </c>
      <c r="D176" s="6" t="s">
        <v>861</v>
      </c>
      <c r="E176" s="6">
        <v>300000</v>
      </c>
      <c r="F176" s="6">
        <v>36</v>
      </c>
      <c r="G176" s="6">
        <v>26</v>
      </c>
      <c r="H176" s="19">
        <v>42921</v>
      </c>
      <c r="I176" s="6" t="s">
        <v>683</v>
      </c>
      <c r="J176" s="6">
        <v>0</v>
      </c>
    </row>
    <row r="177" spans="1:10" x14ac:dyDescent="0.25">
      <c r="A177" s="6">
        <v>502338</v>
      </c>
      <c r="B177" s="6">
        <v>656</v>
      </c>
      <c r="C177" s="19">
        <v>43067</v>
      </c>
      <c r="D177" s="6" t="s">
        <v>862</v>
      </c>
      <c r="E177" s="6">
        <v>134248</v>
      </c>
      <c r="F177" s="6">
        <v>4</v>
      </c>
      <c r="G177" s="6">
        <v>32</v>
      </c>
      <c r="H177" s="19">
        <v>43101</v>
      </c>
      <c r="I177" s="6" t="s">
        <v>783</v>
      </c>
      <c r="J177" s="6">
        <v>0</v>
      </c>
    </row>
    <row r="178" spans="1:10" x14ac:dyDescent="0.25">
      <c r="A178" s="6">
        <v>501634</v>
      </c>
      <c r="B178" s="6">
        <v>3376</v>
      </c>
      <c r="C178" s="19">
        <v>43069</v>
      </c>
      <c r="D178" s="6" t="s">
        <v>863</v>
      </c>
      <c r="E178" s="6">
        <v>110319</v>
      </c>
      <c r="F178" s="6">
        <v>36</v>
      </c>
      <c r="G178" s="6">
        <v>30</v>
      </c>
      <c r="H178" s="19">
        <v>43101</v>
      </c>
      <c r="I178" s="6" t="s">
        <v>683</v>
      </c>
      <c r="J178" s="6">
        <v>0</v>
      </c>
    </row>
    <row r="179" spans="1:10" x14ac:dyDescent="0.25">
      <c r="A179" s="6">
        <v>500313</v>
      </c>
      <c r="B179" s="6">
        <v>7449</v>
      </c>
      <c r="C179" s="19">
        <v>43011</v>
      </c>
      <c r="D179" s="6" t="s">
        <v>864</v>
      </c>
      <c r="E179" s="6">
        <v>150000</v>
      </c>
      <c r="F179" s="6">
        <v>36</v>
      </c>
      <c r="G179" s="6">
        <v>30</v>
      </c>
      <c r="H179" s="19">
        <v>43009</v>
      </c>
      <c r="I179" s="6" t="s">
        <v>683</v>
      </c>
      <c r="J179" s="6">
        <v>0</v>
      </c>
    </row>
    <row r="180" spans="1:10" x14ac:dyDescent="0.25">
      <c r="A180" s="6">
        <v>496078</v>
      </c>
      <c r="B180" s="6">
        <v>5543</v>
      </c>
      <c r="C180" s="19">
        <v>42934</v>
      </c>
      <c r="D180" s="6" t="s">
        <v>865</v>
      </c>
      <c r="E180" s="6">
        <v>300000</v>
      </c>
      <c r="F180" s="6">
        <v>36</v>
      </c>
      <c r="G180" s="6">
        <v>24</v>
      </c>
      <c r="H180" s="19">
        <v>42957</v>
      </c>
      <c r="I180" s="6" t="s">
        <v>683</v>
      </c>
      <c r="J180" s="6">
        <v>0</v>
      </c>
    </row>
    <row r="181" spans="1:10" x14ac:dyDescent="0.25">
      <c r="A181" s="6">
        <v>495806</v>
      </c>
      <c r="B181" s="6">
        <v>56</v>
      </c>
      <c r="C181" s="20">
        <v>43039</v>
      </c>
      <c r="D181" s="6" t="s">
        <v>866</v>
      </c>
      <c r="E181" s="6">
        <v>146906</v>
      </c>
      <c r="F181" s="6">
        <v>36</v>
      </c>
      <c r="G181" s="6">
        <v>32</v>
      </c>
      <c r="H181" s="19">
        <v>43087</v>
      </c>
      <c r="I181" s="6" t="s">
        <v>683</v>
      </c>
      <c r="J181" s="6">
        <v>0</v>
      </c>
    </row>
    <row r="182" spans="1:10" x14ac:dyDescent="0.25">
      <c r="A182" s="6">
        <v>494237</v>
      </c>
      <c r="B182" s="6">
        <v>14728</v>
      </c>
      <c r="C182" s="19">
        <v>42934</v>
      </c>
      <c r="D182" s="6" t="s">
        <v>867</v>
      </c>
      <c r="E182" s="6">
        <v>250000</v>
      </c>
      <c r="F182" s="6">
        <v>37</v>
      </c>
      <c r="G182" s="6">
        <v>26</v>
      </c>
      <c r="H182" s="19">
        <v>42955</v>
      </c>
      <c r="I182" s="6" t="s">
        <v>683</v>
      </c>
      <c r="J182" s="6">
        <v>0</v>
      </c>
    </row>
    <row r="183" spans="1:10" x14ac:dyDescent="0.25">
      <c r="A183" s="6">
        <v>493897</v>
      </c>
      <c r="B183" s="6">
        <v>4662</v>
      </c>
      <c r="C183" s="19">
        <v>43140</v>
      </c>
      <c r="D183" s="6" t="s">
        <v>868</v>
      </c>
      <c r="E183" s="6">
        <v>345941.65</v>
      </c>
      <c r="F183" s="6">
        <v>36</v>
      </c>
      <c r="G183" s="6">
        <v>30</v>
      </c>
      <c r="H183" s="19">
        <v>43161</v>
      </c>
      <c r="I183" s="6" t="s">
        <v>683</v>
      </c>
      <c r="J183" s="6">
        <v>0</v>
      </c>
    </row>
    <row r="184" spans="1:10" x14ac:dyDescent="0.25">
      <c r="A184" s="6">
        <v>487438</v>
      </c>
      <c r="B184" s="6">
        <v>3297</v>
      </c>
      <c r="C184" s="20">
        <v>43039</v>
      </c>
      <c r="D184" s="6" t="s">
        <v>869</v>
      </c>
      <c r="E184" s="6">
        <v>106073</v>
      </c>
      <c r="F184" s="6">
        <v>24</v>
      </c>
      <c r="G184" s="6">
        <v>30</v>
      </c>
      <c r="H184" s="19">
        <v>43071</v>
      </c>
      <c r="I184" s="6" t="s">
        <v>683</v>
      </c>
      <c r="J184" s="6">
        <v>0</v>
      </c>
    </row>
    <row r="185" spans="1:10" x14ac:dyDescent="0.25">
      <c r="A185" s="6">
        <v>480559</v>
      </c>
      <c r="B185" s="6">
        <v>4926</v>
      </c>
      <c r="C185" s="19">
        <v>42916</v>
      </c>
      <c r="D185" s="6" t="s">
        <v>870</v>
      </c>
      <c r="E185" s="6">
        <v>300000</v>
      </c>
      <c r="F185" s="6">
        <v>8</v>
      </c>
      <c r="G185" s="6">
        <v>26</v>
      </c>
      <c r="H185" s="19">
        <v>42952</v>
      </c>
      <c r="I185" s="6" t="s">
        <v>783</v>
      </c>
      <c r="J185" s="6">
        <v>0</v>
      </c>
    </row>
    <row r="186" spans="1:10" x14ac:dyDescent="0.25">
      <c r="A186" s="6">
        <v>471964</v>
      </c>
      <c r="B186" s="6">
        <v>14277</v>
      </c>
      <c r="C186" s="19">
        <v>42991</v>
      </c>
      <c r="D186" s="6" t="s">
        <v>871</v>
      </c>
      <c r="E186" s="6">
        <v>115000</v>
      </c>
      <c r="F186" s="6">
        <v>36</v>
      </c>
      <c r="G186" s="6">
        <v>32</v>
      </c>
      <c r="H186" s="19">
        <v>43013</v>
      </c>
      <c r="I186" s="6" t="s">
        <v>683</v>
      </c>
      <c r="J186" s="6">
        <v>0</v>
      </c>
    </row>
    <row r="187" spans="1:10" x14ac:dyDescent="0.25">
      <c r="A187" s="6">
        <v>471391</v>
      </c>
      <c r="B187" s="6">
        <v>1953</v>
      </c>
      <c r="C187" s="19">
        <v>43157</v>
      </c>
      <c r="D187" s="6" t="s">
        <v>872</v>
      </c>
      <c r="E187" s="6">
        <v>58463.61</v>
      </c>
      <c r="F187" s="6">
        <v>24</v>
      </c>
      <c r="G187" s="6">
        <v>32</v>
      </c>
      <c r="H187" s="19">
        <v>43200</v>
      </c>
      <c r="I187" s="6" t="s">
        <v>683</v>
      </c>
      <c r="J187" s="6">
        <v>0</v>
      </c>
    </row>
    <row r="188" spans="1:10" x14ac:dyDescent="0.25">
      <c r="A188" s="6">
        <v>470248</v>
      </c>
      <c r="B188" s="6">
        <v>9116</v>
      </c>
      <c r="C188" s="19">
        <v>43159</v>
      </c>
      <c r="D188" s="6" t="s">
        <v>873</v>
      </c>
      <c r="E188" s="6">
        <v>239675.9</v>
      </c>
      <c r="F188" s="6">
        <v>36</v>
      </c>
      <c r="G188" s="6">
        <v>32</v>
      </c>
      <c r="H188" s="19">
        <v>43200</v>
      </c>
      <c r="I188" s="6" t="s">
        <v>683</v>
      </c>
      <c r="J188" s="6">
        <v>0</v>
      </c>
    </row>
    <row r="189" spans="1:10" x14ac:dyDescent="0.25">
      <c r="A189" s="6">
        <v>460683</v>
      </c>
      <c r="B189" s="6">
        <v>270</v>
      </c>
      <c r="C189" s="19">
        <v>43061</v>
      </c>
      <c r="D189" s="6" t="s">
        <v>874</v>
      </c>
      <c r="E189" s="6">
        <v>300000</v>
      </c>
      <c r="F189" s="6">
        <v>4</v>
      </c>
      <c r="G189" s="6">
        <v>32</v>
      </c>
      <c r="H189" s="19">
        <v>43102</v>
      </c>
      <c r="I189" s="6" t="s">
        <v>783</v>
      </c>
      <c r="J189" s="6">
        <v>0</v>
      </c>
    </row>
    <row r="190" spans="1:10" x14ac:dyDescent="0.25">
      <c r="A190" s="6">
        <v>454779</v>
      </c>
      <c r="B190" s="6">
        <v>983</v>
      </c>
      <c r="C190" s="20">
        <v>43039</v>
      </c>
      <c r="D190" s="6" t="s">
        <v>875</v>
      </c>
      <c r="E190" s="6">
        <v>113299</v>
      </c>
      <c r="F190" s="6">
        <v>36</v>
      </c>
      <c r="G190" s="6">
        <v>32</v>
      </c>
      <c r="H190" s="19">
        <v>43070</v>
      </c>
      <c r="I190" s="6" t="s">
        <v>683</v>
      </c>
      <c r="J190" s="6">
        <v>0</v>
      </c>
    </row>
    <row r="191" spans="1:10" x14ac:dyDescent="0.25">
      <c r="A191" s="6">
        <v>454369</v>
      </c>
      <c r="B191" s="6">
        <v>9952</v>
      </c>
      <c r="C191" s="19">
        <v>43189</v>
      </c>
      <c r="D191" s="6" t="s">
        <v>876</v>
      </c>
      <c r="E191" s="6">
        <v>395627.24</v>
      </c>
      <c r="F191" s="6">
        <v>36</v>
      </c>
      <c r="G191" s="6">
        <v>32</v>
      </c>
      <c r="H191" s="19">
        <v>43223</v>
      </c>
      <c r="I191" s="6" t="s">
        <v>683</v>
      </c>
      <c r="J191" s="6">
        <v>0</v>
      </c>
    </row>
    <row r="192" spans="1:10" x14ac:dyDescent="0.25">
      <c r="A192" s="6">
        <v>454214</v>
      </c>
      <c r="B192" s="6">
        <v>4956</v>
      </c>
      <c r="C192" s="19">
        <v>42990</v>
      </c>
      <c r="D192" s="6" t="s">
        <v>877</v>
      </c>
      <c r="E192" s="6">
        <v>30000</v>
      </c>
      <c r="F192" s="6">
        <v>12</v>
      </c>
      <c r="G192" s="6">
        <v>32</v>
      </c>
      <c r="H192" s="19">
        <v>43010</v>
      </c>
      <c r="I192" s="6" t="s">
        <v>683</v>
      </c>
      <c r="J192" s="6">
        <v>0</v>
      </c>
    </row>
    <row r="193" spans="1:10" x14ac:dyDescent="0.25">
      <c r="A193" s="6">
        <v>452717</v>
      </c>
      <c r="B193" s="6">
        <v>563</v>
      </c>
      <c r="C193" s="19">
        <v>43153</v>
      </c>
      <c r="D193" s="6" t="s">
        <v>878</v>
      </c>
      <c r="E193" s="6">
        <v>310351.07</v>
      </c>
      <c r="F193" s="6">
        <v>36</v>
      </c>
      <c r="G193" s="6">
        <v>30</v>
      </c>
      <c r="H193" s="19">
        <v>43192</v>
      </c>
      <c r="I193" s="6" t="s">
        <v>683</v>
      </c>
      <c r="J193" s="6">
        <v>0</v>
      </c>
    </row>
    <row r="194" spans="1:10" x14ac:dyDescent="0.25">
      <c r="A194" s="6">
        <v>451860</v>
      </c>
      <c r="B194" s="6">
        <v>3917</v>
      </c>
      <c r="C194" s="19">
        <v>43089</v>
      </c>
      <c r="D194" s="6" t="s">
        <v>879</v>
      </c>
      <c r="E194" s="6">
        <v>149820</v>
      </c>
      <c r="F194" s="6">
        <v>36</v>
      </c>
      <c r="G194" s="6">
        <v>32</v>
      </c>
      <c r="H194" s="19">
        <v>43107</v>
      </c>
      <c r="I194" s="6" t="s">
        <v>683</v>
      </c>
      <c r="J194" s="6">
        <v>0</v>
      </c>
    </row>
    <row r="195" spans="1:10" x14ac:dyDescent="0.25">
      <c r="A195" s="6">
        <v>448782</v>
      </c>
      <c r="B195" s="6">
        <v>1668</v>
      </c>
      <c r="C195" s="19">
        <v>43099</v>
      </c>
      <c r="D195" s="6" t="s">
        <v>880</v>
      </c>
      <c r="E195" s="6">
        <v>27562</v>
      </c>
      <c r="F195" s="6">
        <v>12</v>
      </c>
      <c r="G195" s="6">
        <v>32</v>
      </c>
      <c r="H195" s="19">
        <v>43132</v>
      </c>
      <c r="I195" s="6" t="s">
        <v>683</v>
      </c>
      <c r="J195" s="6">
        <v>26</v>
      </c>
    </row>
    <row r="196" spans="1:10" x14ac:dyDescent="0.25">
      <c r="A196" s="6">
        <v>444340</v>
      </c>
      <c r="B196" s="6">
        <v>4541</v>
      </c>
      <c r="C196" s="19">
        <v>43154</v>
      </c>
      <c r="D196" s="6" t="s">
        <v>881</v>
      </c>
      <c r="E196" s="6">
        <v>236325.15</v>
      </c>
      <c r="F196" s="6">
        <v>36</v>
      </c>
      <c r="G196" s="6">
        <v>32</v>
      </c>
      <c r="H196" s="19">
        <v>43192</v>
      </c>
      <c r="I196" s="6" t="s">
        <v>683</v>
      </c>
      <c r="J196" s="6">
        <v>0</v>
      </c>
    </row>
    <row r="197" spans="1:10" x14ac:dyDescent="0.25">
      <c r="A197" s="6">
        <v>440998</v>
      </c>
      <c r="B197" s="6">
        <v>10258</v>
      </c>
      <c r="C197" s="19">
        <v>43159</v>
      </c>
      <c r="D197" s="6" t="s">
        <v>882</v>
      </c>
      <c r="E197" s="6">
        <v>109378.69</v>
      </c>
      <c r="F197" s="6">
        <v>36</v>
      </c>
      <c r="G197" s="6">
        <v>32</v>
      </c>
      <c r="H197" s="19">
        <v>43193</v>
      </c>
      <c r="I197" s="6" t="s">
        <v>683</v>
      </c>
      <c r="J197" s="6">
        <v>0</v>
      </c>
    </row>
    <row r="198" spans="1:10" x14ac:dyDescent="0.25">
      <c r="A198" s="6">
        <v>436485</v>
      </c>
      <c r="B198" s="6">
        <v>14722</v>
      </c>
      <c r="C198" s="19">
        <v>42853</v>
      </c>
      <c r="D198" s="6" t="s">
        <v>883</v>
      </c>
      <c r="E198" s="6">
        <v>161000</v>
      </c>
      <c r="F198" s="6">
        <v>36</v>
      </c>
      <c r="G198" s="6">
        <v>26</v>
      </c>
      <c r="H198" s="19">
        <v>42870</v>
      </c>
      <c r="I198" s="6" t="s">
        <v>683</v>
      </c>
      <c r="J198" s="6">
        <v>0</v>
      </c>
    </row>
    <row r="199" spans="1:10" x14ac:dyDescent="0.25">
      <c r="A199" s="6">
        <v>434833</v>
      </c>
      <c r="B199" s="6">
        <v>15170</v>
      </c>
      <c r="C199" s="19">
        <v>42994</v>
      </c>
      <c r="D199" s="6" t="s">
        <v>884</v>
      </c>
      <c r="E199" s="6">
        <v>190000</v>
      </c>
      <c r="F199" s="6">
        <v>36</v>
      </c>
      <c r="G199" s="6">
        <v>32</v>
      </c>
      <c r="H199" s="19">
        <v>43010</v>
      </c>
      <c r="I199" s="6" t="s">
        <v>683</v>
      </c>
      <c r="J199" s="6">
        <v>0</v>
      </c>
    </row>
    <row r="200" spans="1:10" x14ac:dyDescent="0.25">
      <c r="A200" s="6">
        <v>432880</v>
      </c>
      <c r="B200" s="6">
        <v>5242</v>
      </c>
      <c r="C200" s="19">
        <v>43159</v>
      </c>
      <c r="D200" s="6" t="s">
        <v>885</v>
      </c>
      <c r="E200" s="6">
        <v>199873.73</v>
      </c>
      <c r="F200" s="6">
        <v>36</v>
      </c>
      <c r="G200" s="6">
        <v>32</v>
      </c>
      <c r="H200" s="19">
        <v>43191</v>
      </c>
      <c r="I200" s="6" t="s">
        <v>683</v>
      </c>
      <c r="J200" s="6">
        <v>0</v>
      </c>
    </row>
    <row r="201" spans="1:10" x14ac:dyDescent="0.25">
      <c r="A201" s="6">
        <v>426621</v>
      </c>
      <c r="B201" s="6">
        <v>2644</v>
      </c>
      <c r="C201" s="19">
        <v>43067</v>
      </c>
      <c r="D201" s="6" t="s">
        <v>886</v>
      </c>
      <c r="E201" s="6">
        <v>123290</v>
      </c>
      <c r="F201" s="6">
        <v>5</v>
      </c>
      <c r="G201" s="6">
        <v>32</v>
      </c>
      <c r="H201" s="19">
        <v>43101</v>
      </c>
      <c r="I201" s="6" t="s">
        <v>783</v>
      </c>
      <c r="J201" s="6">
        <v>0</v>
      </c>
    </row>
    <row r="202" spans="1:10" x14ac:dyDescent="0.25">
      <c r="A202" s="6">
        <v>424722</v>
      </c>
      <c r="B202" s="6">
        <v>7458</v>
      </c>
      <c r="C202" s="19">
        <v>43022</v>
      </c>
      <c r="D202" s="6" t="s">
        <v>887</v>
      </c>
      <c r="E202" s="6">
        <v>97277</v>
      </c>
      <c r="F202" s="6">
        <v>36</v>
      </c>
      <c r="G202" s="6">
        <v>32</v>
      </c>
      <c r="H202" s="19">
        <v>43049</v>
      </c>
      <c r="I202" s="6" t="s">
        <v>683</v>
      </c>
      <c r="J202" s="6">
        <v>17</v>
      </c>
    </row>
    <row r="203" spans="1:10" x14ac:dyDescent="0.25">
      <c r="A203" s="6">
        <v>423975</v>
      </c>
      <c r="B203" s="6">
        <v>14723</v>
      </c>
      <c r="C203" s="19">
        <v>42861</v>
      </c>
      <c r="D203" s="6" t="s">
        <v>888</v>
      </c>
      <c r="E203" s="6">
        <v>150000</v>
      </c>
      <c r="F203" s="6">
        <v>36</v>
      </c>
      <c r="G203" s="6">
        <v>24</v>
      </c>
      <c r="H203" s="19">
        <v>42896</v>
      </c>
      <c r="I203" s="6" t="s">
        <v>683</v>
      </c>
      <c r="J203" s="6">
        <v>0</v>
      </c>
    </row>
    <row r="204" spans="1:10" x14ac:dyDescent="0.25">
      <c r="A204" s="6">
        <v>420243</v>
      </c>
      <c r="B204" s="6">
        <v>1016</v>
      </c>
      <c r="C204" s="19">
        <v>42893</v>
      </c>
      <c r="D204" s="6" t="s">
        <v>889</v>
      </c>
      <c r="E204" s="6">
        <v>150000</v>
      </c>
      <c r="F204" s="6">
        <v>36</v>
      </c>
      <c r="G204" s="6">
        <v>26</v>
      </c>
      <c r="H204" s="19">
        <v>42917</v>
      </c>
      <c r="I204" s="6" t="s">
        <v>683</v>
      </c>
      <c r="J204" s="6">
        <v>0</v>
      </c>
    </row>
    <row r="205" spans="1:10" x14ac:dyDescent="0.25">
      <c r="A205" s="6">
        <v>417375</v>
      </c>
      <c r="B205" s="6">
        <v>3019</v>
      </c>
      <c r="C205" s="19">
        <v>42971</v>
      </c>
      <c r="D205" s="6" t="s">
        <v>890</v>
      </c>
      <c r="E205" s="6">
        <v>150000</v>
      </c>
      <c r="F205" s="6">
        <v>6</v>
      </c>
      <c r="G205" s="6">
        <v>30</v>
      </c>
      <c r="H205" s="19">
        <v>43010</v>
      </c>
      <c r="I205" s="6" t="s">
        <v>783</v>
      </c>
      <c r="J205" s="6">
        <v>0</v>
      </c>
    </row>
    <row r="206" spans="1:10" x14ac:dyDescent="0.25">
      <c r="A206" s="6">
        <v>415134</v>
      </c>
      <c r="B206" s="6">
        <v>9980</v>
      </c>
      <c r="C206" s="19">
        <v>43159</v>
      </c>
      <c r="D206" s="6" t="s">
        <v>891</v>
      </c>
      <c r="E206" s="6">
        <v>400000</v>
      </c>
      <c r="F206" s="6">
        <v>36</v>
      </c>
      <c r="G206" s="6">
        <v>30</v>
      </c>
      <c r="H206" s="19">
        <v>43191</v>
      </c>
      <c r="I206" s="6" t="s">
        <v>683</v>
      </c>
      <c r="J206" s="6">
        <v>0</v>
      </c>
    </row>
    <row r="207" spans="1:10" x14ac:dyDescent="0.25">
      <c r="A207" s="6">
        <v>401683</v>
      </c>
      <c r="B207" s="6">
        <v>2930</v>
      </c>
      <c r="C207" s="19">
        <v>43110</v>
      </c>
      <c r="D207" s="6" t="s">
        <v>892</v>
      </c>
      <c r="E207" s="6">
        <v>98840.49</v>
      </c>
      <c r="F207" s="6">
        <v>36</v>
      </c>
      <c r="G207" s="6">
        <v>32</v>
      </c>
      <c r="H207" s="19">
        <v>43127</v>
      </c>
      <c r="I207" s="6" t="s">
        <v>683</v>
      </c>
      <c r="J207" s="6">
        <v>0</v>
      </c>
    </row>
    <row r="208" spans="1:10" x14ac:dyDescent="0.25">
      <c r="A208" s="6">
        <v>398557</v>
      </c>
      <c r="B208" s="6">
        <v>4133</v>
      </c>
      <c r="C208" s="19">
        <v>42971</v>
      </c>
      <c r="D208" s="6" t="s">
        <v>893</v>
      </c>
      <c r="E208" s="6">
        <v>250000</v>
      </c>
      <c r="F208" s="6">
        <v>36</v>
      </c>
      <c r="G208" s="6">
        <v>30</v>
      </c>
      <c r="H208" s="19">
        <v>42981</v>
      </c>
      <c r="I208" s="6" t="s">
        <v>683</v>
      </c>
      <c r="J208" s="6">
        <v>55</v>
      </c>
    </row>
    <row r="209" spans="1:10" x14ac:dyDescent="0.25">
      <c r="A209" s="6">
        <v>394347</v>
      </c>
      <c r="B209" s="6">
        <v>231</v>
      </c>
      <c r="C209" s="19">
        <v>43069</v>
      </c>
      <c r="D209" s="6" t="s">
        <v>894</v>
      </c>
      <c r="E209" s="6">
        <v>172789</v>
      </c>
      <c r="F209" s="6">
        <v>36</v>
      </c>
      <c r="G209" s="6">
        <v>32</v>
      </c>
      <c r="H209" s="19">
        <v>43110</v>
      </c>
      <c r="I209" s="6" t="s">
        <v>683</v>
      </c>
      <c r="J209" s="6">
        <v>0</v>
      </c>
    </row>
    <row r="210" spans="1:10" x14ac:dyDescent="0.25">
      <c r="A210" s="6">
        <v>394072</v>
      </c>
      <c r="B210" s="6">
        <v>14468</v>
      </c>
      <c r="C210" s="19">
        <v>42801</v>
      </c>
      <c r="D210" s="6" t="s">
        <v>895</v>
      </c>
      <c r="E210" s="6">
        <v>200000</v>
      </c>
      <c r="F210" s="6">
        <v>156</v>
      </c>
      <c r="G210" s="6">
        <v>24</v>
      </c>
      <c r="H210" s="19">
        <v>42811</v>
      </c>
      <c r="I210" s="6" t="s">
        <v>683</v>
      </c>
      <c r="J210" s="6">
        <v>0</v>
      </c>
    </row>
    <row r="211" spans="1:10" x14ac:dyDescent="0.25">
      <c r="A211" s="6">
        <v>391147</v>
      </c>
      <c r="B211" s="6">
        <v>3487</v>
      </c>
      <c r="C211" s="19">
        <v>43076</v>
      </c>
      <c r="D211" s="6" t="s">
        <v>896</v>
      </c>
      <c r="E211" s="6">
        <v>84625</v>
      </c>
      <c r="F211" s="6">
        <v>36</v>
      </c>
      <c r="G211" s="6">
        <v>32</v>
      </c>
      <c r="H211" s="19">
        <v>43101</v>
      </c>
      <c r="I211" s="6" t="s">
        <v>683</v>
      </c>
      <c r="J211" s="6">
        <v>0</v>
      </c>
    </row>
    <row r="212" spans="1:10" x14ac:dyDescent="0.25">
      <c r="A212" s="6">
        <v>390116</v>
      </c>
      <c r="B212" s="6">
        <v>329</v>
      </c>
      <c r="C212" s="19">
        <v>43187</v>
      </c>
      <c r="D212" s="6" t="s">
        <v>897</v>
      </c>
      <c r="E212" s="6">
        <v>259857.2</v>
      </c>
      <c r="F212" s="6">
        <v>36</v>
      </c>
      <c r="G212" s="6">
        <v>32</v>
      </c>
      <c r="H212" s="19">
        <v>43222</v>
      </c>
      <c r="I212" s="6" t="s">
        <v>683</v>
      </c>
      <c r="J212" s="6">
        <v>0</v>
      </c>
    </row>
    <row r="213" spans="1:10" x14ac:dyDescent="0.25">
      <c r="A213" s="6">
        <v>387321</v>
      </c>
      <c r="B213" s="6">
        <v>998</v>
      </c>
      <c r="C213" s="19">
        <v>43075</v>
      </c>
      <c r="D213" s="6" t="s">
        <v>898</v>
      </c>
      <c r="E213" s="6">
        <v>53478</v>
      </c>
      <c r="F213" s="6">
        <v>36</v>
      </c>
      <c r="G213" s="6">
        <v>32</v>
      </c>
      <c r="H213" s="19">
        <v>43101</v>
      </c>
      <c r="I213" s="6" t="s">
        <v>683</v>
      </c>
      <c r="J213" s="6">
        <v>0</v>
      </c>
    </row>
    <row r="214" spans="1:10" x14ac:dyDescent="0.25">
      <c r="A214" s="6">
        <v>386086</v>
      </c>
      <c r="B214" s="6">
        <v>11366</v>
      </c>
      <c r="C214" s="19">
        <v>42972</v>
      </c>
      <c r="D214" s="6" t="s">
        <v>899</v>
      </c>
      <c r="E214" s="6">
        <v>150000</v>
      </c>
      <c r="F214" s="6">
        <v>36</v>
      </c>
      <c r="G214" s="6">
        <v>30</v>
      </c>
      <c r="H214" s="19">
        <v>43009</v>
      </c>
      <c r="I214" s="6" t="s">
        <v>683</v>
      </c>
      <c r="J214" s="6">
        <v>0</v>
      </c>
    </row>
    <row r="215" spans="1:10" x14ac:dyDescent="0.25">
      <c r="A215" s="6">
        <v>383134</v>
      </c>
      <c r="B215" s="6">
        <v>6801</v>
      </c>
      <c r="C215" s="19">
        <v>42972</v>
      </c>
      <c r="D215" s="6" t="s">
        <v>900</v>
      </c>
      <c r="E215" s="6">
        <v>49850</v>
      </c>
      <c r="F215" s="6">
        <v>18</v>
      </c>
      <c r="G215" s="6">
        <v>26</v>
      </c>
      <c r="H215" s="19">
        <v>43005</v>
      </c>
      <c r="I215" s="6" t="s">
        <v>683</v>
      </c>
      <c r="J215" s="6">
        <v>0</v>
      </c>
    </row>
    <row r="216" spans="1:10" x14ac:dyDescent="0.25">
      <c r="A216" s="6">
        <v>378641</v>
      </c>
      <c r="B216" s="6">
        <v>7118</v>
      </c>
      <c r="C216" s="19">
        <v>43137</v>
      </c>
      <c r="D216" s="6" t="s">
        <v>901</v>
      </c>
      <c r="E216" s="6">
        <v>131340.89000000001</v>
      </c>
      <c r="F216" s="6">
        <v>36</v>
      </c>
      <c r="G216" s="6">
        <v>32</v>
      </c>
      <c r="H216" s="19">
        <v>43161</v>
      </c>
      <c r="I216" s="6" t="s">
        <v>683</v>
      </c>
      <c r="J216" s="6">
        <v>0</v>
      </c>
    </row>
    <row r="217" spans="1:10" x14ac:dyDescent="0.25">
      <c r="A217" s="6">
        <v>378403</v>
      </c>
      <c r="B217" s="6">
        <v>4665</v>
      </c>
      <c r="C217" s="19">
        <v>43122</v>
      </c>
      <c r="D217" s="6" t="s">
        <v>902</v>
      </c>
      <c r="E217" s="6">
        <v>286456.68</v>
      </c>
      <c r="F217" s="6">
        <v>36</v>
      </c>
      <c r="G217" s="6">
        <v>32</v>
      </c>
      <c r="H217" s="19">
        <v>43161</v>
      </c>
      <c r="I217" s="6" t="s">
        <v>683</v>
      </c>
      <c r="J217" s="6">
        <v>0</v>
      </c>
    </row>
    <row r="218" spans="1:10" x14ac:dyDescent="0.25">
      <c r="A218" s="6">
        <v>377617</v>
      </c>
      <c r="B218" s="6">
        <v>5245</v>
      </c>
      <c r="C218" s="19">
        <v>43116</v>
      </c>
      <c r="D218" s="6" t="s">
        <v>903</v>
      </c>
      <c r="E218" s="6">
        <v>75149.87</v>
      </c>
      <c r="F218" s="6">
        <v>36</v>
      </c>
      <c r="G218" s="6">
        <v>32</v>
      </c>
      <c r="H218" s="19">
        <v>43132</v>
      </c>
      <c r="I218" s="6" t="s">
        <v>683</v>
      </c>
      <c r="J218" s="6">
        <v>0</v>
      </c>
    </row>
    <row r="219" spans="1:10" x14ac:dyDescent="0.25">
      <c r="A219" s="6">
        <v>376975</v>
      </c>
      <c r="B219" s="6">
        <v>6066</v>
      </c>
      <c r="C219" s="19">
        <v>43039</v>
      </c>
      <c r="D219" s="6" t="s">
        <v>904</v>
      </c>
      <c r="E219" s="6">
        <v>256490</v>
      </c>
      <c r="F219" s="6">
        <v>37</v>
      </c>
      <c r="G219" s="6">
        <v>32</v>
      </c>
      <c r="H219" s="19">
        <v>43070</v>
      </c>
      <c r="I219" s="6" t="s">
        <v>683</v>
      </c>
      <c r="J219" s="6">
        <v>0</v>
      </c>
    </row>
    <row r="220" spans="1:10" x14ac:dyDescent="0.25">
      <c r="A220" s="6">
        <v>376067</v>
      </c>
      <c r="B220" s="6">
        <v>4171</v>
      </c>
      <c r="C220" s="19">
        <v>43032</v>
      </c>
      <c r="D220" s="6" t="s">
        <v>905</v>
      </c>
      <c r="E220" s="6">
        <v>127207</v>
      </c>
      <c r="F220" s="6">
        <v>5</v>
      </c>
      <c r="G220" s="6">
        <v>32</v>
      </c>
      <c r="H220" s="19">
        <v>43041</v>
      </c>
      <c r="I220" s="6" t="s">
        <v>783</v>
      </c>
      <c r="J220" s="6">
        <v>0</v>
      </c>
    </row>
    <row r="221" spans="1:10" x14ac:dyDescent="0.25">
      <c r="A221" s="6">
        <v>371700</v>
      </c>
      <c r="B221" s="6">
        <v>4763</v>
      </c>
      <c r="C221" s="19">
        <v>43109</v>
      </c>
      <c r="D221" s="6" t="s">
        <v>906</v>
      </c>
      <c r="E221" s="6">
        <v>116226.61</v>
      </c>
      <c r="F221" s="6">
        <v>36</v>
      </c>
      <c r="G221" s="6">
        <v>32</v>
      </c>
      <c r="H221" s="19">
        <v>43134</v>
      </c>
      <c r="I221" s="6" t="s">
        <v>683</v>
      </c>
      <c r="J221" s="6">
        <v>0</v>
      </c>
    </row>
    <row r="222" spans="1:10" x14ac:dyDescent="0.25">
      <c r="A222" s="6">
        <v>369350</v>
      </c>
      <c r="B222" s="6">
        <v>54</v>
      </c>
      <c r="C222" s="20">
        <v>43054</v>
      </c>
      <c r="D222" s="22" t="s">
        <v>907</v>
      </c>
      <c r="E222" s="6">
        <v>100000</v>
      </c>
      <c r="F222" s="6">
        <v>36</v>
      </c>
      <c r="G222" s="6">
        <v>32</v>
      </c>
      <c r="H222" s="23">
        <v>43070</v>
      </c>
      <c r="I222" s="6" t="s">
        <v>683</v>
      </c>
      <c r="J222" s="6">
        <v>0</v>
      </c>
    </row>
    <row r="223" spans="1:10" x14ac:dyDescent="0.25">
      <c r="A223" s="6">
        <v>368902</v>
      </c>
      <c r="B223" s="6">
        <v>11711</v>
      </c>
      <c r="C223" s="19">
        <v>42945</v>
      </c>
      <c r="D223" s="6" t="s">
        <v>908</v>
      </c>
      <c r="E223" s="6">
        <v>100000</v>
      </c>
      <c r="F223" s="6">
        <v>36</v>
      </c>
      <c r="G223" s="6">
        <v>30</v>
      </c>
      <c r="H223" s="19">
        <v>42983</v>
      </c>
      <c r="I223" s="6" t="s">
        <v>683</v>
      </c>
      <c r="J223" s="6">
        <v>22</v>
      </c>
    </row>
    <row r="224" spans="1:10" x14ac:dyDescent="0.25">
      <c r="A224" s="6">
        <v>367859</v>
      </c>
      <c r="B224" s="6">
        <v>4325</v>
      </c>
      <c r="C224" s="19">
        <v>43115</v>
      </c>
      <c r="D224" s="6" t="s">
        <v>909</v>
      </c>
      <c r="E224" s="6">
        <v>294113.3</v>
      </c>
      <c r="F224" s="6">
        <v>36</v>
      </c>
      <c r="G224" s="6">
        <v>30</v>
      </c>
      <c r="H224" s="19">
        <v>43133</v>
      </c>
      <c r="I224" s="6" t="s">
        <v>683</v>
      </c>
      <c r="J224" s="6">
        <v>0</v>
      </c>
    </row>
    <row r="225" spans="1:10" x14ac:dyDescent="0.25">
      <c r="A225" s="6">
        <v>366781</v>
      </c>
      <c r="B225" s="6">
        <v>10769</v>
      </c>
      <c r="C225" s="19">
        <v>43190</v>
      </c>
      <c r="D225" s="6" t="s">
        <v>910</v>
      </c>
      <c r="E225" s="6">
        <v>399307.81</v>
      </c>
      <c r="F225" s="6">
        <v>36</v>
      </c>
      <c r="G225" s="6">
        <v>32</v>
      </c>
      <c r="H225" s="19">
        <v>43224</v>
      </c>
      <c r="I225" s="6" t="s">
        <v>683</v>
      </c>
      <c r="J225" s="6">
        <v>0</v>
      </c>
    </row>
    <row r="226" spans="1:10" x14ac:dyDescent="0.25">
      <c r="A226" s="6">
        <v>362590</v>
      </c>
      <c r="B226" s="6">
        <v>43</v>
      </c>
      <c r="C226" s="19">
        <v>43054</v>
      </c>
      <c r="D226" s="6" t="s">
        <v>911</v>
      </c>
      <c r="E226" s="6">
        <v>78000</v>
      </c>
      <c r="F226" s="6">
        <v>36</v>
      </c>
      <c r="G226" s="6">
        <v>32</v>
      </c>
      <c r="H226" s="19">
        <v>43070</v>
      </c>
      <c r="I226" s="6" t="s">
        <v>683</v>
      </c>
      <c r="J226" s="6">
        <v>0</v>
      </c>
    </row>
    <row r="227" spans="1:10" x14ac:dyDescent="0.25">
      <c r="A227" s="6">
        <v>358134</v>
      </c>
      <c r="B227" s="6">
        <v>12741</v>
      </c>
      <c r="C227" s="19">
        <v>42916</v>
      </c>
      <c r="D227" s="6" t="s">
        <v>912</v>
      </c>
      <c r="E227" s="6">
        <v>200000</v>
      </c>
      <c r="F227" s="6">
        <v>36</v>
      </c>
      <c r="G227" s="6">
        <v>26</v>
      </c>
      <c r="H227" s="19">
        <v>42921</v>
      </c>
      <c r="I227" s="6" t="s">
        <v>683</v>
      </c>
      <c r="J227" s="6">
        <v>0</v>
      </c>
    </row>
    <row r="228" spans="1:10" x14ac:dyDescent="0.25">
      <c r="A228" s="6">
        <v>358127</v>
      </c>
      <c r="B228" s="6">
        <v>7461</v>
      </c>
      <c r="C228" s="19">
        <v>43039</v>
      </c>
      <c r="D228" s="6" t="s">
        <v>913</v>
      </c>
      <c r="E228" s="6">
        <v>179362</v>
      </c>
      <c r="F228" s="6">
        <v>5</v>
      </c>
      <c r="G228" s="6">
        <v>32</v>
      </c>
      <c r="H228" s="19">
        <v>43071</v>
      </c>
      <c r="I228" s="6" t="s">
        <v>783</v>
      </c>
      <c r="J228" s="6">
        <v>0</v>
      </c>
    </row>
    <row r="229" spans="1:10" x14ac:dyDescent="0.25">
      <c r="A229" s="6">
        <v>357876</v>
      </c>
      <c r="B229" s="6">
        <v>4942</v>
      </c>
      <c r="C229" s="19">
        <v>42985</v>
      </c>
      <c r="D229" s="6" t="s">
        <v>914</v>
      </c>
      <c r="E229" s="6">
        <v>62000</v>
      </c>
      <c r="F229" s="6">
        <v>18</v>
      </c>
      <c r="G229" s="6">
        <v>32</v>
      </c>
      <c r="H229" s="19">
        <v>43017</v>
      </c>
      <c r="I229" s="6" t="s">
        <v>683</v>
      </c>
      <c r="J229" s="6">
        <v>0</v>
      </c>
    </row>
    <row r="230" spans="1:10" x14ac:dyDescent="0.25">
      <c r="A230" s="6">
        <v>356846</v>
      </c>
      <c r="B230" s="6">
        <v>2993</v>
      </c>
      <c r="C230" s="19">
        <v>43117</v>
      </c>
      <c r="D230" s="6" t="s">
        <v>915</v>
      </c>
      <c r="E230" s="6">
        <v>109998.28</v>
      </c>
      <c r="F230" s="6">
        <v>36</v>
      </c>
      <c r="G230" s="6">
        <v>32</v>
      </c>
      <c r="H230" s="19">
        <v>43133</v>
      </c>
      <c r="I230" s="6" t="s">
        <v>683</v>
      </c>
      <c r="J230" s="6">
        <v>0</v>
      </c>
    </row>
    <row r="231" spans="1:10" x14ac:dyDescent="0.25">
      <c r="A231" s="6">
        <v>356184</v>
      </c>
      <c r="B231" s="6">
        <v>61</v>
      </c>
      <c r="C231" s="19">
        <v>43052</v>
      </c>
      <c r="D231" s="6" t="s">
        <v>916</v>
      </c>
      <c r="E231" s="6" t="s">
        <v>917</v>
      </c>
      <c r="F231" s="6">
        <v>12</v>
      </c>
      <c r="G231" s="6">
        <v>32</v>
      </c>
      <c r="H231" s="19">
        <v>43075</v>
      </c>
      <c r="I231" s="6" t="s">
        <v>683</v>
      </c>
      <c r="J231" s="6">
        <v>0</v>
      </c>
    </row>
    <row r="232" spans="1:10" x14ac:dyDescent="0.25">
      <c r="A232" s="6">
        <v>353618</v>
      </c>
      <c r="B232" s="6">
        <v>10905</v>
      </c>
      <c r="C232" s="19">
        <v>42975</v>
      </c>
      <c r="D232" s="6" t="s">
        <v>918</v>
      </c>
      <c r="E232" s="6">
        <v>175000</v>
      </c>
      <c r="F232" s="6">
        <v>6</v>
      </c>
      <c r="G232" s="6">
        <v>30</v>
      </c>
      <c r="H232" s="19">
        <v>43012</v>
      </c>
      <c r="I232" s="6" t="s">
        <v>783</v>
      </c>
      <c r="J232" s="6">
        <v>0</v>
      </c>
    </row>
    <row r="233" spans="1:10" x14ac:dyDescent="0.25">
      <c r="A233" s="6">
        <v>350231</v>
      </c>
      <c r="B233" s="6">
        <v>3669</v>
      </c>
      <c r="C233" s="19">
        <v>43092</v>
      </c>
      <c r="D233" s="6" t="s">
        <v>919</v>
      </c>
      <c r="E233" s="6">
        <v>51473</v>
      </c>
      <c r="F233" s="6">
        <v>36</v>
      </c>
      <c r="G233" s="6">
        <v>32</v>
      </c>
      <c r="H233" s="19">
        <v>43132</v>
      </c>
      <c r="I233" s="6" t="s">
        <v>683</v>
      </c>
      <c r="J233" s="6">
        <v>0</v>
      </c>
    </row>
    <row r="234" spans="1:10" x14ac:dyDescent="0.25">
      <c r="A234" s="6">
        <v>349973</v>
      </c>
      <c r="B234" s="6">
        <v>1475</v>
      </c>
      <c r="C234" s="19">
        <v>43039</v>
      </c>
      <c r="D234" s="6" t="s">
        <v>920</v>
      </c>
      <c r="E234" s="6">
        <v>138595</v>
      </c>
      <c r="F234" s="6">
        <v>36</v>
      </c>
      <c r="G234" s="6">
        <v>32</v>
      </c>
      <c r="H234" s="19">
        <v>43071</v>
      </c>
      <c r="I234" s="6" t="s">
        <v>683</v>
      </c>
      <c r="J234" s="6">
        <v>239</v>
      </c>
    </row>
    <row r="235" spans="1:10" x14ac:dyDescent="0.25">
      <c r="A235" s="6">
        <v>348877</v>
      </c>
      <c r="B235" s="6">
        <v>999</v>
      </c>
      <c r="C235" s="19">
        <v>43061</v>
      </c>
      <c r="D235" s="6" t="s">
        <v>921</v>
      </c>
      <c r="E235" s="6">
        <v>43492</v>
      </c>
      <c r="F235" s="6">
        <v>12</v>
      </c>
      <c r="G235" s="6">
        <v>32</v>
      </c>
      <c r="H235" s="19">
        <v>43105</v>
      </c>
      <c r="I235" s="6" t="s">
        <v>683</v>
      </c>
      <c r="J235" s="6">
        <v>0</v>
      </c>
    </row>
    <row r="236" spans="1:10" x14ac:dyDescent="0.25">
      <c r="A236" s="6">
        <v>348770</v>
      </c>
      <c r="B236" s="6">
        <v>6656</v>
      </c>
      <c r="C236" s="19">
        <v>42909</v>
      </c>
      <c r="D236" s="6" t="s">
        <v>922</v>
      </c>
      <c r="E236" s="6">
        <v>250000</v>
      </c>
      <c r="F236" s="6">
        <v>36</v>
      </c>
      <c r="G236" s="6">
        <v>26</v>
      </c>
      <c r="H236" s="19">
        <v>42921</v>
      </c>
      <c r="I236" s="6" t="s">
        <v>683</v>
      </c>
      <c r="J236" s="6">
        <v>0</v>
      </c>
    </row>
    <row r="237" spans="1:10" x14ac:dyDescent="0.25">
      <c r="A237" s="6">
        <v>345769</v>
      </c>
      <c r="B237" s="6">
        <v>3626</v>
      </c>
      <c r="C237" s="19">
        <v>42926</v>
      </c>
      <c r="D237" s="6" t="s">
        <v>923</v>
      </c>
      <c r="E237" s="6">
        <v>150000</v>
      </c>
      <c r="F237" s="6">
        <v>8</v>
      </c>
      <c r="G237" s="6">
        <v>26</v>
      </c>
      <c r="H237" s="19">
        <v>42952</v>
      </c>
      <c r="I237" s="6" t="s">
        <v>783</v>
      </c>
      <c r="J237" s="6">
        <v>0</v>
      </c>
    </row>
    <row r="238" spans="1:10" x14ac:dyDescent="0.25">
      <c r="A238" s="6">
        <v>343988</v>
      </c>
      <c r="B238" s="6">
        <v>4150</v>
      </c>
      <c r="C238" s="19">
        <v>42945</v>
      </c>
      <c r="D238" s="6" t="s">
        <v>924</v>
      </c>
      <c r="E238" s="6">
        <v>250000</v>
      </c>
      <c r="F238" s="6">
        <v>5</v>
      </c>
      <c r="G238" s="6">
        <v>26</v>
      </c>
      <c r="H238" s="19">
        <v>42980</v>
      </c>
      <c r="I238" s="6" t="s">
        <v>783</v>
      </c>
      <c r="J238" s="6">
        <v>0</v>
      </c>
    </row>
    <row r="239" spans="1:10" x14ac:dyDescent="0.25">
      <c r="A239" s="6">
        <v>336893</v>
      </c>
      <c r="B239" s="6">
        <v>10789</v>
      </c>
      <c r="C239" s="19">
        <v>43159</v>
      </c>
      <c r="D239" s="6" t="s">
        <v>925</v>
      </c>
      <c r="E239" s="6">
        <v>150000</v>
      </c>
      <c r="F239" s="6">
        <v>36</v>
      </c>
      <c r="G239" s="6">
        <v>32</v>
      </c>
      <c r="H239" s="19">
        <v>43205</v>
      </c>
      <c r="I239" s="6" t="s">
        <v>683</v>
      </c>
      <c r="J239" s="6">
        <v>0</v>
      </c>
    </row>
    <row r="240" spans="1:10" x14ac:dyDescent="0.25">
      <c r="A240" s="6">
        <v>328209</v>
      </c>
      <c r="B240" s="6">
        <v>12394</v>
      </c>
      <c r="C240" s="19">
        <v>42916</v>
      </c>
      <c r="D240" s="6" t="s">
        <v>926</v>
      </c>
      <c r="E240" s="6">
        <v>115000</v>
      </c>
      <c r="F240" s="6">
        <v>8</v>
      </c>
      <c r="G240" s="6">
        <v>26</v>
      </c>
      <c r="H240" s="19">
        <v>42952</v>
      </c>
      <c r="I240" s="6" t="s">
        <v>783</v>
      </c>
      <c r="J240" s="6">
        <v>0</v>
      </c>
    </row>
    <row r="241" spans="1:10" x14ac:dyDescent="0.25">
      <c r="A241" s="6">
        <v>323794</v>
      </c>
      <c r="B241" s="6">
        <v>7599</v>
      </c>
      <c r="C241" s="19">
        <v>43153</v>
      </c>
      <c r="D241" s="6" t="s">
        <v>927</v>
      </c>
      <c r="E241" s="6">
        <v>255106.61</v>
      </c>
      <c r="F241" s="6">
        <v>36</v>
      </c>
      <c r="G241" s="6">
        <v>32</v>
      </c>
      <c r="H241" s="19">
        <v>43192</v>
      </c>
      <c r="I241" s="6" t="s">
        <v>683</v>
      </c>
      <c r="J241" s="6">
        <v>0</v>
      </c>
    </row>
    <row r="242" spans="1:10" x14ac:dyDescent="0.25">
      <c r="A242" s="6">
        <v>323267</v>
      </c>
      <c r="B242" s="6">
        <v>8972</v>
      </c>
      <c r="C242" s="19">
        <v>43176</v>
      </c>
      <c r="D242" s="6" t="s">
        <v>928</v>
      </c>
      <c r="E242" s="6">
        <v>97152.91</v>
      </c>
      <c r="F242" s="6">
        <v>18</v>
      </c>
      <c r="G242" s="6">
        <v>32</v>
      </c>
      <c r="H242" s="19">
        <v>43216</v>
      </c>
      <c r="I242" s="6" t="s">
        <v>683</v>
      </c>
      <c r="J242" s="6">
        <v>0</v>
      </c>
    </row>
    <row r="243" spans="1:10" x14ac:dyDescent="0.25">
      <c r="A243" s="6">
        <v>321215</v>
      </c>
      <c r="B243" s="6">
        <v>1875</v>
      </c>
      <c r="C243" s="19">
        <v>43100</v>
      </c>
      <c r="D243" s="6" t="s">
        <v>929</v>
      </c>
      <c r="E243" s="6">
        <v>300000</v>
      </c>
      <c r="F243" s="6">
        <v>36</v>
      </c>
      <c r="G243" s="6">
        <v>32</v>
      </c>
      <c r="H243" s="19">
        <v>43134</v>
      </c>
      <c r="I243" s="6" t="s">
        <v>683</v>
      </c>
      <c r="J243" s="6">
        <v>0</v>
      </c>
    </row>
    <row r="244" spans="1:10" x14ac:dyDescent="0.25">
      <c r="A244" s="6">
        <v>309404</v>
      </c>
      <c r="B244" s="6">
        <v>2917</v>
      </c>
      <c r="C244" s="19">
        <v>42927</v>
      </c>
      <c r="D244" s="6" t="s">
        <v>930</v>
      </c>
      <c r="E244" s="6">
        <v>275000</v>
      </c>
      <c r="F244" s="6">
        <v>36</v>
      </c>
      <c r="G244" s="6">
        <v>26</v>
      </c>
      <c r="H244" s="19">
        <v>42952</v>
      </c>
      <c r="I244" s="6" t="s">
        <v>683</v>
      </c>
      <c r="J244" s="6">
        <v>0</v>
      </c>
    </row>
    <row r="245" spans="1:10" x14ac:dyDescent="0.25">
      <c r="A245" s="6">
        <v>306044</v>
      </c>
      <c r="B245" s="6">
        <v>2215</v>
      </c>
      <c r="C245" s="19">
        <v>43172</v>
      </c>
      <c r="D245" s="6" t="s">
        <v>931</v>
      </c>
      <c r="E245" s="6">
        <v>106305.53</v>
      </c>
      <c r="F245" s="6">
        <v>36</v>
      </c>
      <c r="G245" s="6">
        <v>32</v>
      </c>
      <c r="H245" s="19">
        <v>43213</v>
      </c>
      <c r="I245" s="6" t="s">
        <v>683</v>
      </c>
      <c r="J245" s="6">
        <v>0</v>
      </c>
    </row>
    <row r="246" spans="1:10" x14ac:dyDescent="0.25">
      <c r="A246" s="6">
        <v>304941</v>
      </c>
      <c r="B246" s="6">
        <v>2775</v>
      </c>
      <c r="C246" s="19">
        <v>42794</v>
      </c>
      <c r="D246" s="6" t="s">
        <v>932</v>
      </c>
      <c r="E246" s="6">
        <v>110000</v>
      </c>
      <c r="F246" s="6">
        <v>52</v>
      </c>
      <c r="G246" s="6">
        <v>27</v>
      </c>
      <c r="H246" s="19">
        <v>42804</v>
      </c>
      <c r="I246" s="6" t="s">
        <v>783</v>
      </c>
      <c r="J246" s="6">
        <v>0</v>
      </c>
    </row>
    <row r="247" spans="1:10" x14ac:dyDescent="0.25">
      <c r="A247" s="6">
        <v>304300</v>
      </c>
      <c r="B247" s="6">
        <v>67</v>
      </c>
      <c r="C247" s="19">
        <v>43039</v>
      </c>
      <c r="D247" s="6" t="s">
        <v>933</v>
      </c>
      <c r="E247" s="6">
        <v>69250</v>
      </c>
      <c r="F247" s="6">
        <v>12</v>
      </c>
      <c r="G247" s="6">
        <v>32</v>
      </c>
      <c r="H247" s="19">
        <v>43070</v>
      </c>
      <c r="I247" s="6" t="s">
        <v>683</v>
      </c>
      <c r="J247" s="6">
        <v>0</v>
      </c>
    </row>
    <row r="248" spans="1:10" x14ac:dyDescent="0.25">
      <c r="A248" s="6">
        <v>297689</v>
      </c>
      <c r="B248" s="6">
        <v>2984</v>
      </c>
      <c r="C248" s="19">
        <v>42878</v>
      </c>
      <c r="D248" s="6" t="s">
        <v>934</v>
      </c>
      <c r="E248" s="6">
        <v>220000</v>
      </c>
      <c r="F248" s="6">
        <v>36</v>
      </c>
      <c r="G248" s="6">
        <v>26</v>
      </c>
      <c r="H248" s="19">
        <v>42896</v>
      </c>
      <c r="I248" s="6" t="s">
        <v>683</v>
      </c>
      <c r="J248" s="6">
        <v>0</v>
      </c>
    </row>
    <row r="249" spans="1:10" x14ac:dyDescent="0.25">
      <c r="A249" s="6">
        <v>296422</v>
      </c>
      <c r="B249" s="6">
        <v>14725</v>
      </c>
      <c r="C249" s="19">
        <v>42884</v>
      </c>
      <c r="D249" s="6" t="s">
        <v>935</v>
      </c>
      <c r="E249" s="6">
        <v>150000</v>
      </c>
      <c r="F249" s="6">
        <v>12</v>
      </c>
      <c r="G249" s="6">
        <v>24</v>
      </c>
      <c r="H249" s="19">
        <v>42891</v>
      </c>
      <c r="I249" s="6" t="s">
        <v>683</v>
      </c>
      <c r="J249" s="6">
        <v>0</v>
      </c>
    </row>
    <row r="250" spans="1:10" x14ac:dyDescent="0.25">
      <c r="A250" s="6">
        <v>295821</v>
      </c>
      <c r="B250" s="6">
        <v>14467</v>
      </c>
      <c r="C250" s="19">
        <v>42754</v>
      </c>
      <c r="D250" s="6" t="s">
        <v>936</v>
      </c>
      <c r="E250" s="6">
        <v>211000</v>
      </c>
      <c r="F250" s="6">
        <v>34</v>
      </c>
      <c r="G250" s="6">
        <v>22</v>
      </c>
      <c r="H250" s="19">
        <v>42760</v>
      </c>
      <c r="I250" s="6" t="s">
        <v>783</v>
      </c>
      <c r="J250" s="6">
        <v>0</v>
      </c>
    </row>
    <row r="251" spans="1:10" x14ac:dyDescent="0.25">
      <c r="A251" s="6">
        <v>295144</v>
      </c>
      <c r="B251" s="6">
        <v>4910</v>
      </c>
      <c r="C251" s="19">
        <v>42909</v>
      </c>
      <c r="D251" s="6" t="s">
        <v>937</v>
      </c>
      <c r="E251" s="6">
        <v>150000</v>
      </c>
      <c r="F251" s="6">
        <v>36</v>
      </c>
      <c r="G251" s="6">
        <v>26</v>
      </c>
      <c r="H251" s="19">
        <v>42921</v>
      </c>
      <c r="I251" s="6" t="s">
        <v>683</v>
      </c>
      <c r="J251" s="6">
        <v>0</v>
      </c>
    </row>
    <row r="252" spans="1:10" x14ac:dyDescent="0.25">
      <c r="A252" s="6">
        <v>288352</v>
      </c>
      <c r="B252" s="6">
        <v>6391</v>
      </c>
      <c r="C252" s="19">
        <v>42898</v>
      </c>
      <c r="D252" s="6" t="s">
        <v>938</v>
      </c>
      <c r="E252" s="6">
        <v>150000</v>
      </c>
      <c r="F252" s="6">
        <v>36</v>
      </c>
      <c r="G252" s="6">
        <v>24</v>
      </c>
      <c r="H252" s="19">
        <v>42926</v>
      </c>
      <c r="I252" s="6" t="s">
        <v>683</v>
      </c>
      <c r="J252" s="6">
        <v>0</v>
      </c>
    </row>
    <row r="253" spans="1:10" x14ac:dyDescent="0.25">
      <c r="A253" s="6">
        <v>283971</v>
      </c>
      <c r="B253" s="6">
        <v>3955</v>
      </c>
      <c r="C253" s="19">
        <v>43001</v>
      </c>
      <c r="D253" s="6" t="s">
        <v>939</v>
      </c>
      <c r="E253" s="6">
        <v>156000</v>
      </c>
      <c r="F253" s="6">
        <v>36</v>
      </c>
      <c r="G253" s="6">
        <v>32</v>
      </c>
      <c r="H253" s="19">
        <v>43010</v>
      </c>
      <c r="I253" s="6" t="s">
        <v>683</v>
      </c>
      <c r="J253" s="6">
        <v>0</v>
      </c>
    </row>
    <row r="254" spans="1:10" x14ac:dyDescent="0.25">
      <c r="A254" s="6">
        <v>282915</v>
      </c>
      <c r="B254" s="6">
        <v>117</v>
      </c>
      <c r="C254" s="20">
        <v>43047</v>
      </c>
      <c r="D254" s="6" t="s">
        <v>940</v>
      </c>
      <c r="E254" s="6" t="s">
        <v>941</v>
      </c>
      <c r="F254" s="6">
        <v>12</v>
      </c>
      <c r="G254" s="6">
        <v>32</v>
      </c>
      <c r="H254" s="19">
        <v>43066</v>
      </c>
      <c r="I254" s="6" t="s">
        <v>683</v>
      </c>
      <c r="J254" s="6">
        <v>0</v>
      </c>
    </row>
    <row r="255" spans="1:10" x14ac:dyDescent="0.25">
      <c r="A255" s="6">
        <v>282739</v>
      </c>
      <c r="B255" s="6">
        <v>2834</v>
      </c>
      <c r="C255" s="19">
        <v>43056</v>
      </c>
      <c r="D255" s="6" t="s">
        <v>942</v>
      </c>
      <c r="E255" s="6">
        <v>62607</v>
      </c>
      <c r="F255" s="6">
        <v>18</v>
      </c>
      <c r="G255" s="6">
        <v>32</v>
      </c>
      <c r="H255" s="19">
        <v>43074</v>
      </c>
      <c r="I255" s="6" t="s">
        <v>683</v>
      </c>
      <c r="J255" s="6">
        <v>22</v>
      </c>
    </row>
    <row r="256" spans="1:10" x14ac:dyDescent="0.25">
      <c r="A256" s="6">
        <v>269170</v>
      </c>
      <c r="B256" s="6">
        <v>2143</v>
      </c>
      <c r="C256" s="19">
        <v>43105</v>
      </c>
      <c r="D256" s="6" t="s">
        <v>943</v>
      </c>
      <c r="E256" s="6">
        <v>77636.27</v>
      </c>
      <c r="F256" s="6">
        <v>36</v>
      </c>
      <c r="G256" s="6">
        <v>32</v>
      </c>
      <c r="H256" s="19">
        <v>43142</v>
      </c>
      <c r="I256" s="6" t="s">
        <v>683</v>
      </c>
      <c r="J256" s="6">
        <v>0</v>
      </c>
    </row>
    <row r="257" spans="1:10" x14ac:dyDescent="0.25">
      <c r="A257" s="6">
        <v>251219</v>
      </c>
      <c r="B257" s="6">
        <v>2848</v>
      </c>
      <c r="C257" s="19">
        <v>43099</v>
      </c>
      <c r="D257" s="6" t="s">
        <v>944</v>
      </c>
      <c r="E257" s="6">
        <v>240418.07</v>
      </c>
      <c r="F257" s="6">
        <v>36</v>
      </c>
      <c r="G257" s="6">
        <v>32</v>
      </c>
      <c r="H257" s="19">
        <v>43132</v>
      </c>
      <c r="I257" s="6" t="s">
        <v>683</v>
      </c>
      <c r="J257" s="6">
        <v>0</v>
      </c>
    </row>
    <row r="258" spans="1:10" x14ac:dyDescent="0.25">
      <c r="A258" s="6">
        <v>239529</v>
      </c>
      <c r="B258" s="6">
        <v>1455</v>
      </c>
      <c r="C258" s="19">
        <v>43109</v>
      </c>
      <c r="D258" s="6" t="s">
        <v>945</v>
      </c>
      <c r="E258" s="6">
        <v>93468.4</v>
      </c>
      <c r="F258" s="6">
        <v>36</v>
      </c>
      <c r="G258" s="6">
        <v>32</v>
      </c>
      <c r="H258" s="19">
        <v>43133</v>
      </c>
      <c r="I258" s="6" t="s">
        <v>683</v>
      </c>
      <c r="J258" s="6">
        <v>0</v>
      </c>
    </row>
    <row r="259" spans="1:10" x14ac:dyDescent="0.25">
      <c r="A259" s="6">
        <v>234467</v>
      </c>
      <c r="B259" s="6">
        <v>651</v>
      </c>
      <c r="C259" s="19">
        <v>43081</v>
      </c>
      <c r="D259" s="6" t="s">
        <v>946</v>
      </c>
      <c r="E259" s="6">
        <v>243415</v>
      </c>
      <c r="F259" s="6">
        <v>36</v>
      </c>
      <c r="G259" s="6">
        <v>32</v>
      </c>
      <c r="H259" s="19">
        <v>43101</v>
      </c>
      <c r="I259" s="6" t="s">
        <v>683</v>
      </c>
      <c r="J259" s="6">
        <v>0</v>
      </c>
    </row>
    <row r="260" spans="1:10" x14ac:dyDescent="0.25">
      <c r="A260" s="6">
        <v>229166</v>
      </c>
      <c r="B260" s="6">
        <v>1654</v>
      </c>
      <c r="C260" s="19">
        <v>43036</v>
      </c>
      <c r="D260" s="6" t="s">
        <v>947</v>
      </c>
      <c r="E260" s="6">
        <v>33340</v>
      </c>
      <c r="F260" s="6">
        <v>18</v>
      </c>
      <c r="G260" s="6">
        <v>32</v>
      </c>
      <c r="H260" s="19">
        <v>43072</v>
      </c>
      <c r="I260" s="6" t="s">
        <v>683</v>
      </c>
      <c r="J260" s="6">
        <v>24</v>
      </c>
    </row>
    <row r="261" spans="1:10" x14ac:dyDescent="0.25">
      <c r="A261" s="6">
        <v>223690</v>
      </c>
      <c r="B261" s="6">
        <v>2914</v>
      </c>
      <c r="C261" s="19">
        <v>42729</v>
      </c>
      <c r="D261" s="6" t="s">
        <v>948</v>
      </c>
      <c r="E261" s="6">
        <v>220000</v>
      </c>
      <c r="F261" s="6">
        <v>43</v>
      </c>
      <c r="G261" s="6">
        <v>25</v>
      </c>
      <c r="H261" s="19">
        <v>42727</v>
      </c>
      <c r="I261" s="6" t="s">
        <v>783</v>
      </c>
      <c r="J261" s="6">
        <v>0</v>
      </c>
    </row>
    <row r="262" spans="1:10" x14ac:dyDescent="0.25">
      <c r="A262" s="6">
        <v>213431</v>
      </c>
      <c r="B262" s="6">
        <v>1746</v>
      </c>
      <c r="C262" s="19">
        <v>43061</v>
      </c>
      <c r="D262" s="6" t="s">
        <v>949</v>
      </c>
      <c r="E262" s="6">
        <v>49418</v>
      </c>
      <c r="F262" s="6">
        <v>9</v>
      </c>
      <c r="G262" s="6">
        <v>32</v>
      </c>
      <c r="H262" s="19">
        <v>43103</v>
      </c>
      <c r="I262" s="6" t="s">
        <v>683</v>
      </c>
      <c r="J262" s="6">
        <v>0</v>
      </c>
    </row>
    <row r="263" spans="1:10" x14ac:dyDescent="0.25">
      <c r="A263" s="6">
        <v>209555</v>
      </c>
      <c r="B263" s="6">
        <v>73</v>
      </c>
      <c r="C263" s="19">
        <v>43063</v>
      </c>
      <c r="D263" s="6" t="s">
        <v>950</v>
      </c>
      <c r="E263" s="6">
        <v>164130</v>
      </c>
      <c r="F263" s="6">
        <v>36</v>
      </c>
      <c r="G263" s="6">
        <v>30</v>
      </c>
      <c r="H263" s="19">
        <v>43102</v>
      </c>
      <c r="I263" s="6" t="s">
        <v>683</v>
      </c>
      <c r="J263" s="6">
        <v>0</v>
      </c>
    </row>
    <row r="264" spans="1:10" x14ac:dyDescent="0.25">
      <c r="A264" s="6">
        <v>206296</v>
      </c>
      <c r="B264" s="6">
        <v>4170</v>
      </c>
      <c r="C264" s="19">
        <v>42972</v>
      </c>
      <c r="D264" s="6" t="s">
        <v>951</v>
      </c>
      <c r="E264" s="6">
        <v>70000</v>
      </c>
      <c r="F264" s="6">
        <v>7</v>
      </c>
      <c r="G264" s="6">
        <v>32</v>
      </c>
      <c r="H264" s="19">
        <v>43009</v>
      </c>
      <c r="I264" s="6" t="s">
        <v>783</v>
      </c>
      <c r="J264" s="6">
        <v>0</v>
      </c>
    </row>
    <row r="265" spans="1:10" x14ac:dyDescent="0.25">
      <c r="A265" s="6">
        <v>200895</v>
      </c>
      <c r="B265" s="6">
        <v>4070</v>
      </c>
      <c r="C265" s="19">
        <v>43095</v>
      </c>
      <c r="D265" s="6" t="s">
        <v>952</v>
      </c>
      <c r="E265" s="6">
        <v>164983</v>
      </c>
      <c r="F265" s="6">
        <v>36</v>
      </c>
      <c r="G265" s="6">
        <v>32</v>
      </c>
      <c r="H265" s="19">
        <v>43133</v>
      </c>
      <c r="I265" s="6" t="s">
        <v>683</v>
      </c>
      <c r="J265" s="6">
        <v>0</v>
      </c>
    </row>
    <row r="266" spans="1:10" x14ac:dyDescent="0.25">
      <c r="A266" s="6">
        <v>199766</v>
      </c>
      <c r="B266" s="6">
        <v>7545</v>
      </c>
      <c r="C266" s="19">
        <v>43151</v>
      </c>
      <c r="D266" s="6" t="s">
        <v>953</v>
      </c>
      <c r="E266" s="6">
        <v>100000</v>
      </c>
      <c r="F266" s="6">
        <v>36</v>
      </c>
      <c r="G266" s="6">
        <v>30</v>
      </c>
      <c r="H266" s="19">
        <v>43161</v>
      </c>
      <c r="I266" s="6" t="s">
        <v>683</v>
      </c>
      <c r="J266" s="6">
        <v>0</v>
      </c>
    </row>
    <row r="267" spans="1:10" x14ac:dyDescent="0.25">
      <c r="A267" s="6">
        <v>198578</v>
      </c>
      <c r="B267" s="6">
        <v>3992</v>
      </c>
      <c r="C267" s="19">
        <v>43089</v>
      </c>
      <c r="D267" s="6" t="s">
        <v>954</v>
      </c>
      <c r="E267" s="6">
        <v>148203</v>
      </c>
      <c r="F267" s="6">
        <v>36</v>
      </c>
      <c r="G267" s="6">
        <v>32</v>
      </c>
      <c r="H267" s="19">
        <v>43101</v>
      </c>
      <c r="I267" s="6" t="s">
        <v>683</v>
      </c>
      <c r="J267" s="6">
        <v>0</v>
      </c>
    </row>
    <row r="268" spans="1:10" x14ac:dyDescent="0.25">
      <c r="A268" s="6">
        <v>189676</v>
      </c>
      <c r="B268" s="6">
        <v>4549</v>
      </c>
      <c r="C268" s="19">
        <v>42937</v>
      </c>
      <c r="D268" s="6" t="s">
        <v>955</v>
      </c>
      <c r="E268" s="6">
        <v>200000</v>
      </c>
      <c r="F268" s="6">
        <v>6</v>
      </c>
      <c r="G268" s="6">
        <v>26</v>
      </c>
      <c r="H268" s="19">
        <v>42957</v>
      </c>
      <c r="I268" s="6" t="s">
        <v>783</v>
      </c>
      <c r="J268" s="6">
        <v>0</v>
      </c>
    </row>
    <row r="269" spans="1:10" x14ac:dyDescent="0.25">
      <c r="A269" s="6">
        <v>186805</v>
      </c>
      <c r="B269" s="6">
        <v>4093</v>
      </c>
      <c r="C269" s="19">
        <v>43091</v>
      </c>
      <c r="D269" s="6" t="s">
        <v>956</v>
      </c>
      <c r="E269" s="6">
        <v>170000</v>
      </c>
      <c r="F269" s="6">
        <v>36</v>
      </c>
      <c r="G269" s="6">
        <v>32</v>
      </c>
      <c r="H269" s="19">
        <v>43133</v>
      </c>
      <c r="I269" s="6" t="s">
        <v>683</v>
      </c>
      <c r="J269" s="6">
        <v>0</v>
      </c>
    </row>
    <row r="270" spans="1:10" x14ac:dyDescent="0.25">
      <c r="A270" s="6">
        <v>183880</v>
      </c>
      <c r="B270" s="6">
        <v>12392</v>
      </c>
      <c r="C270" s="19">
        <v>42702</v>
      </c>
      <c r="D270" s="6" t="s">
        <v>957</v>
      </c>
      <c r="E270" s="6">
        <v>300000</v>
      </c>
      <c r="F270" s="6">
        <v>88</v>
      </c>
      <c r="G270" s="6">
        <v>24</v>
      </c>
      <c r="H270" s="19">
        <v>42706</v>
      </c>
      <c r="I270" s="6" t="s">
        <v>683</v>
      </c>
      <c r="J270" s="6">
        <v>0</v>
      </c>
    </row>
    <row r="271" spans="1:10" x14ac:dyDescent="0.25">
      <c r="A271" s="6">
        <v>180270</v>
      </c>
      <c r="B271" s="6">
        <v>5269</v>
      </c>
      <c r="C271" s="19">
        <v>43119</v>
      </c>
      <c r="D271" s="6" t="s">
        <v>958</v>
      </c>
      <c r="E271" s="6">
        <v>200000</v>
      </c>
      <c r="F271" s="6">
        <v>36</v>
      </c>
      <c r="G271" s="6">
        <v>32</v>
      </c>
      <c r="H271" s="19">
        <v>43132</v>
      </c>
      <c r="I271" s="6" t="s">
        <v>683</v>
      </c>
      <c r="J271" s="6">
        <v>0</v>
      </c>
    </row>
    <row r="272" spans="1:10" x14ac:dyDescent="0.25">
      <c r="A272" s="6">
        <v>173866</v>
      </c>
      <c r="B272" s="6">
        <v>3921</v>
      </c>
      <c r="C272" s="19">
        <v>43080</v>
      </c>
      <c r="D272" s="6" t="s">
        <v>959</v>
      </c>
      <c r="E272" s="6">
        <v>84663</v>
      </c>
      <c r="F272" s="6">
        <v>24</v>
      </c>
      <c r="G272" s="6">
        <v>30</v>
      </c>
      <c r="H272" s="19">
        <v>43110</v>
      </c>
      <c r="I272" s="6" t="s">
        <v>683</v>
      </c>
      <c r="J272" s="6">
        <v>0</v>
      </c>
    </row>
    <row r="273" spans="1:10" x14ac:dyDescent="0.25">
      <c r="A273" s="6">
        <v>173541</v>
      </c>
      <c r="B273" s="6">
        <v>60</v>
      </c>
      <c r="C273" s="19">
        <v>43069</v>
      </c>
      <c r="D273" s="6" t="s">
        <v>960</v>
      </c>
      <c r="E273" s="6">
        <v>212765</v>
      </c>
      <c r="F273" s="6">
        <v>36</v>
      </c>
      <c r="G273" s="6">
        <v>32</v>
      </c>
      <c r="H273" s="19">
        <v>43109</v>
      </c>
      <c r="I273" s="6" t="s">
        <v>683</v>
      </c>
      <c r="J273" s="6">
        <v>0</v>
      </c>
    </row>
    <row r="274" spans="1:10" x14ac:dyDescent="0.25">
      <c r="A274" s="6">
        <v>165648</v>
      </c>
      <c r="B274" s="6">
        <v>2719</v>
      </c>
      <c r="C274" s="19">
        <v>43097</v>
      </c>
      <c r="D274" s="6" t="s">
        <v>961</v>
      </c>
      <c r="E274" s="6">
        <v>108712.16</v>
      </c>
      <c r="F274" s="6">
        <v>36</v>
      </c>
      <c r="G274" s="6">
        <v>32</v>
      </c>
      <c r="H274" s="19">
        <v>43132</v>
      </c>
      <c r="I274" s="6" t="s">
        <v>683</v>
      </c>
      <c r="J274" s="6">
        <v>0</v>
      </c>
    </row>
    <row r="275" spans="1:10" x14ac:dyDescent="0.25">
      <c r="A275" s="6">
        <v>159797</v>
      </c>
      <c r="B275" s="6">
        <v>1409</v>
      </c>
      <c r="C275" s="19">
        <v>43025</v>
      </c>
      <c r="D275" s="6" t="s">
        <v>962</v>
      </c>
      <c r="E275" s="6">
        <v>176333</v>
      </c>
      <c r="F275" s="6">
        <v>36</v>
      </c>
      <c r="G275" s="6">
        <v>32</v>
      </c>
      <c r="H275" s="19">
        <v>43048</v>
      </c>
      <c r="I275" s="6" t="s">
        <v>683</v>
      </c>
      <c r="J275" s="6">
        <v>18</v>
      </c>
    </row>
    <row r="276" spans="1:10" x14ac:dyDescent="0.25">
      <c r="A276" s="6">
        <v>151838</v>
      </c>
      <c r="B276" s="6">
        <v>4011</v>
      </c>
      <c r="C276" s="19">
        <v>43083</v>
      </c>
      <c r="D276" s="6" t="s">
        <v>963</v>
      </c>
      <c r="E276" s="6">
        <v>109603</v>
      </c>
      <c r="F276" s="6">
        <v>36</v>
      </c>
      <c r="G276" s="6">
        <v>32</v>
      </c>
      <c r="H276" s="19">
        <v>43101</v>
      </c>
      <c r="I276" s="6" t="s">
        <v>683</v>
      </c>
      <c r="J276" s="6">
        <v>0</v>
      </c>
    </row>
    <row r="277" spans="1:10" x14ac:dyDescent="0.25">
      <c r="A277" s="6">
        <v>144007</v>
      </c>
      <c r="B277" s="6">
        <v>1452</v>
      </c>
      <c r="C277" s="19">
        <v>43069</v>
      </c>
      <c r="D277" s="6" t="s">
        <v>964</v>
      </c>
      <c r="E277" s="6">
        <v>255628</v>
      </c>
      <c r="F277" s="6">
        <v>36</v>
      </c>
      <c r="G277" s="6">
        <v>32</v>
      </c>
      <c r="H277" s="19">
        <v>43108</v>
      </c>
      <c r="I277" s="6" t="s">
        <v>683</v>
      </c>
      <c r="J277" s="6">
        <v>0</v>
      </c>
    </row>
    <row r="278" spans="1:10" x14ac:dyDescent="0.25">
      <c r="A278" s="6">
        <v>140762</v>
      </c>
      <c r="B278" s="6">
        <v>12957</v>
      </c>
      <c r="C278" s="19">
        <v>42983</v>
      </c>
      <c r="D278" s="6" t="s">
        <v>965</v>
      </c>
      <c r="E278" s="6">
        <v>218000</v>
      </c>
      <c r="F278" s="6">
        <v>36</v>
      </c>
      <c r="G278" s="6">
        <v>30</v>
      </c>
      <c r="H278" s="19">
        <v>43011</v>
      </c>
      <c r="I278" s="6" t="s">
        <v>683</v>
      </c>
      <c r="J278" s="6">
        <v>0</v>
      </c>
    </row>
    <row r="279" spans="1:10" x14ac:dyDescent="0.25">
      <c r="A279" s="6">
        <v>136180</v>
      </c>
      <c r="B279" s="6">
        <v>1732</v>
      </c>
      <c r="C279" s="20">
        <v>43049</v>
      </c>
      <c r="D279" s="6" t="s">
        <v>966</v>
      </c>
      <c r="E279" s="6" t="s">
        <v>967</v>
      </c>
      <c r="F279" s="6">
        <v>36</v>
      </c>
      <c r="G279" s="6">
        <v>30</v>
      </c>
      <c r="H279" s="19">
        <v>43071</v>
      </c>
      <c r="I279" s="6" t="s">
        <v>683</v>
      </c>
      <c r="J279" s="6">
        <v>0</v>
      </c>
    </row>
    <row r="280" spans="1:10" x14ac:dyDescent="0.25">
      <c r="A280" s="6">
        <v>130526</v>
      </c>
      <c r="B280" s="6">
        <v>2927</v>
      </c>
      <c r="C280" s="19">
        <v>42938</v>
      </c>
      <c r="D280" s="6" t="s">
        <v>968</v>
      </c>
      <c r="E280" s="6">
        <v>172000</v>
      </c>
      <c r="F280" s="6">
        <v>6</v>
      </c>
      <c r="G280" s="6">
        <v>26</v>
      </c>
      <c r="H280" s="19">
        <v>42962</v>
      </c>
      <c r="I280" s="6" t="s">
        <v>783</v>
      </c>
      <c r="J280" s="6">
        <v>0</v>
      </c>
    </row>
    <row r="281" spans="1:10" x14ac:dyDescent="0.25">
      <c r="A281" s="6">
        <v>126322</v>
      </c>
      <c r="B281" s="6">
        <v>7453</v>
      </c>
      <c r="C281" s="19">
        <v>43011</v>
      </c>
      <c r="D281" s="6" t="s">
        <v>969</v>
      </c>
      <c r="E281" s="6">
        <v>69000</v>
      </c>
      <c r="F281" s="6">
        <v>12</v>
      </c>
      <c r="G281" s="6">
        <v>30</v>
      </c>
      <c r="H281" s="19">
        <v>43049</v>
      </c>
      <c r="I281" s="6" t="s">
        <v>683</v>
      </c>
      <c r="J281" s="6">
        <v>0</v>
      </c>
    </row>
    <row r="282" spans="1:10" x14ac:dyDescent="0.25">
      <c r="A282" s="6">
        <v>115361</v>
      </c>
      <c r="B282" s="6">
        <v>4018</v>
      </c>
      <c r="C282" s="19">
        <v>43092</v>
      </c>
      <c r="D282" s="6" t="s">
        <v>970</v>
      </c>
      <c r="E282" s="6">
        <v>88568</v>
      </c>
      <c r="F282" s="6">
        <v>36</v>
      </c>
      <c r="G282" s="6">
        <v>32</v>
      </c>
      <c r="H282" s="19">
        <v>43132</v>
      </c>
      <c r="I282" s="6" t="s">
        <v>683</v>
      </c>
      <c r="J282" s="6">
        <v>0</v>
      </c>
    </row>
    <row r="283" spans="1:10" x14ac:dyDescent="0.25">
      <c r="A283" s="6">
        <v>111561</v>
      </c>
      <c r="B283" s="6">
        <v>14464</v>
      </c>
      <c r="C283" s="19">
        <v>42672</v>
      </c>
      <c r="D283" s="6" t="s">
        <v>971</v>
      </c>
      <c r="E283" s="6">
        <v>300000</v>
      </c>
      <c r="F283" s="6">
        <v>36</v>
      </c>
      <c r="G283" s="6">
        <v>24</v>
      </c>
      <c r="H283" s="19">
        <v>42677</v>
      </c>
      <c r="I283" s="6" t="s">
        <v>683</v>
      </c>
      <c r="J283" s="6">
        <v>0</v>
      </c>
    </row>
    <row r="284" spans="1:10" x14ac:dyDescent="0.25">
      <c r="A284" s="6">
        <v>108938</v>
      </c>
      <c r="B284" s="6">
        <v>14724</v>
      </c>
      <c r="C284" s="19">
        <v>42866</v>
      </c>
      <c r="D284" s="6" t="s">
        <v>972</v>
      </c>
      <c r="E284" s="6">
        <v>300000</v>
      </c>
      <c r="F284" s="6">
        <v>36</v>
      </c>
      <c r="G284" s="6">
        <v>24</v>
      </c>
      <c r="H284" s="19">
        <v>42891</v>
      </c>
      <c r="I284" s="6" t="s">
        <v>683</v>
      </c>
      <c r="J284" s="6">
        <v>0</v>
      </c>
    </row>
    <row r="285" spans="1:10" x14ac:dyDescent="0.25">
      <c r="A285" s="6">
        <v>103271</v>
      </c>
      <c r="B285" s="6">
        <v>12402</v>
      </c>
      <c r="C285" s="19">
        <v>42752</v>
      </c>
      <c r="D285" s="6" t="s">
        <v>973</v>
      </c>
      <c r="E285" s="6">
        <v>150000</v>
      </c>
      <c r="F285" s="6">
        <v>71</v>
      </c>
      <c r="G285" s="6">
        <v>24</v>
      </c>
      <c r="H285" s="19">
        <v>42755</v>
      </c>
      <c r="I285" s="6" t="s">
        <v>683</v>
      </c>
      <c r="J285" s="6">
        <v>0</v>
      </c>
    </row>
    <row r="286" spans="1:10" x14ac:dyDescent="0.25">
      <c r="A286" s="6">
        <v>94722</v>
      </c>
      <c r="B286" s="6">
        <v>100</v>
      </c>
      <c r="C286" s="19">
        <v>43011</v>
      </c>
      <c r="D286" s="6" t="s">
        <v>974</v>
      </c>
      <c r="E286" s="6">
        <v>200000</v>
      </c>
      <c r="F286" s="6">
        <v>36</v>
      </c>
      <c r="G286" s="6">
        <v>30</v>
      </c>
      <c r="H286" s="19">
        <v>43042</v>
      </c>
      <c r="I286" s="6" t="s">
        <v>683</v>
      </c>
      <c r="J286" s="6">
        <v>0</v>
      </c>
    </row>
    <row r="287" spans="1:10" x14ac:dyDescent="0.25">
      <c r="A287" s="6">
        <v>84970</v>
      </c>
      <c r="B287" s="6">
        <v>8682</v>
      </c>
      <c r="C287" s="19">
        <v>43159</v>
      </c>
      <c r="D287" s="6" t="s">
        <v>975</v>
      </c>
      <c r="E287" s="6">
        <v>51673.87</v>
      </c>
      <c r="F287" s="6">
        <v>36</v>
      </c>
      <c r="G287" s="6">
        <v>32</v>
      </c>
      <c r="H287" s="19">
        <v>43192</v>
      </c>
      <c r="I287" s="6" t="s">
        <v>683</v>
      </c>
      <c r="J287" s="6">
        <v>0</v>
      </c>
    </row>
    <row r="288" spans="1:10" x14ac:dyDescent="0.25">
      <c r="A288" s="6">
        <v>81125</v>
      </c>
      <c r="B288" s="6">
        <v>3227</v>
      </c>
      <c r="C288" s="19">
        <v>43070</v>
      </c>
      <c r="D288" s="6" t="s">
        <v>976</v>
      </c>
      <c r="E288" s="6">
        <v>209979</v>
      </c>
      <c r="F288" s="6">
        <v>36</v>
      </c>
      <c r="G288" s="6">
        <v>32</v>
      </c>
      <c r="H288" s="19">
        <v>43101</v>
      </c>
      <c r="I288" s="6" t="s">
        <v>683</v>
      </c>
      <c r="J288" s="6">
        <v>0</v>
      </c>
    </row>
    <row r="289" spans="1:10" x14ac:dyDescent="0.25">
      <c r="A289" s="6">
        <v>73683</v>
      </c>
      <c r="B289" s="6">
        <v>15161</v>
      </c>
      <c r="C289" s="19">
        <v>43021</v>
      </c>
      <c r="D289" s="6" t="s">
        <v>977</v>
      </c>
      <c r="E289" s="6">
        <v>126064</v>
      </c>
      <c r="F289" s="6">
        <v>6</v>
      </c>
      <c r="G289" s="6">
        <v>32</v>
      </c>
      <c r="H289" s="19">
        <v>43041</v>
      </c>
      <c r="I289" s="6" t="s">
        <v>783</v>
      </c>
      <c r="J289" s="6">
        <v>0</v>
      </c>
    </row>
    <row r="290" spans="1:10" x14ac:dyDescent="0.25">
      <c r="A290" s="6">
        <v>71724</v>
      </c>
      <c r="B290" s="6">
        <v>2189</v>
      </c>
      <c r="C290" s="19">
        <v>43100</v>
      </c>
      <c r="D290" s="6" t="s">
        <v>978</v>
      </c>
      <c r="E290" s="6">
        <v>284370.63</v>
      </c>
      <c r="F290" s="6">
        <v>36</v>
      </c>
      <c r="G290" s="6">
        <v>32</v>
      </c>
      <c r="H290" s="19">
        <v>43132</v>
      </c>
      <c r="I290" s="6" t="s">
        <v>683</v>
      </c>
      <c r="J290" s="6">
        <v>0</v>
      </c>
    </row>
    <row r="291" spans="1:10" x14ac:dyDescent="0.25">
      <c r="A291" s="6">
        <v>71489</v>
      </c>
      <c r="B291" s="6">
        <v>7349</v>
      </c>
      <c r="C291" s="19">
        <v>43179</v>
      </c>
      <c r="D291" s="6" t="s">
        <v>979</v>
      </c>
      <c r="E291" s="6">
        <v>191066.44</v>
      </c>
      <c r="F291" s="6">
        <v>48</v>
      </c>
      <c r="G291" s="6">
        <v>32</v>
      </c>
      <c r="H291" s="19">
        <v>43192</v>
      </c>
      <c r="I291" s="6" t="s">
        <v>683</v>
      </c>
      <c r="J291" s="6">
        <v>0</v>
      </c>
    </row>
    <row r="292" spans="1:10" x14ac:dyDescent="0.25">
      <c r="A292" s="6">
        <v>69022</v>
      </c>
      <c r="B292" s="6">
        <v>4551</v>
      </c>
      <c r="C292" s="19">
        <v>42975</v>
      </c>
      <c r="D292" s="6" t="s">
        <v>980</v>
      </c>
      <c r="E292" s="6">
        <v>300000</v>
      </c>
      <c r="F292" s="6">
        <v>36</v>
      </c>
      <c r="G292" s="6">
        <v>26</v>
      </c>
      <c r="H292" s="19">
        <v>43013</v>
      </c>
      <c r="I292" s="6" t="s">
        <v>683</v>
      </c>
      <c r="J292" s="6">
        <v>0</v>
      </c>
    </row>
    <row r="293" spans="1:10" x14ac:dyDescent="0.25">
      <c r="A293" s="6">
        <v>68616</v>
      </c>
      <c r="B293" s="6">
        <v>12140</v>
      </c>
      <c r="C293" s="19">
        <v>42941</v>
      </c>
      <c r="D293" s="6" t="s">
        <v>981</v>
      </c>
      <c r="E293" s="6">
        <v>50000</v>
      </c>
      <c r="F293" s="6">
        <v>7</v>
      </c>
      <c r="G293" s="6">
        <v>32</v>
      </c>
      <c r="H293" s="19">
        <v>42981</v>
      </c>
      <c r="I293" s="6" t="s">
        <v>783</v>
      </c>
      <c r="J293" s="6">
        <v>0</v>
      </c>
    </row>
    <row r="294" spans="1:10" x14ac:dyDescent="0.25">
      <c r="A294" s="6">
        <v>60315</v>
      </c>
      <c r="B294" s="6">
        <v>14729</v>
      </c>
      <c r="C294" s="19">
        <v>42934</v>
      </c>
      <c r="D294" s="6" t="s">
        <v>982</v>
      </c>
      <c r="E294" s="6">
        <v>200000</v>
      </c>
      <c r="F294" s="6">
        <v>36</v>
      </c>
      <c r="G294" s="6">
        <v>26</v>
      </c>
      <c r="H294" s="19">
        <v>42955</v>
      </c>
      <c r="I294" s="6" t="s">
        <v>683</v>
      </c>
      <c r="J294" s="6">
        <v>0</v>
      </c>
    </row>
    <row r="295" spans="1:10" x14ac:dyDescent="0.25">
      <c r="A295" s="6">
        <v>59476</v>
      </c>
      <c r="B295" s="6">
        <v>5478</v>
      </c>
      <c r="C295" s="19">
        <v>43154</v>
      </c>
      <c r="D295" s="6" t="s">
        <v>983</v>
      </c>
      <c r="E295" s="6">
        <v>304162.77</v>
      </c>
      <c r="F295" s="6">
        <v>36</v>
      </c>
      <c r="G295" s="6">
        <v>32</v>
      </c>
      <c r="H295" s="19">
        <v>43192</v>
      </c>
      <c r="I295" s="6" t="s">
        <v>683</v>
      </c>
      <c r="J295" s="6">
        <v>0</v>
      </c>
    </row>
    <row r="296" spans="1:10" x14ac:dyDescent="0.25">
      <c r="A296" s="6">
        <v>55044</v>
      </c>
      <c r="B296" s="6">
        <v>7527</v>
      </c>
      <c r="C296" s="20">
        <v>43041</v>
      </c>
      <c r="D296" s="6" t="s">
        <v>984</v>
      </c>
      <c r="E296" s="6">
        <v>94016</v>
      </c>
      <c r="F296" s="6">
        <v>36</v>
      </c>
      <c r="G296" s="6">
        <v>32</v>
      </c>
      <c r="H296" s="19">
        <v>43075</v>
      </c>
      <c r="I296" s="6" t="s">
        <v>683</v>
      </c>
      <c r="J296" s="6">
        <v>21</v>
      </c>
    </row>
    <row r="297" spans="1:10" x14ac:dyDescent="0.25">
      <c r="A297" s="6">
        <v>54597</v>
      </c>
      <c r="B297" s="6">
        <v>5837</v>
      </c>
      <c r="C297" s="19">
        <v>43119</v>
      </c>
      <c r="D297" s="6" t="s">
        <v>985</v>
      </c>
      <c r="E297" s="6">
        <v>138743.44</v>
      </c>
      <c r="F297" s="6">
        <v>36</v>
      </c>
      <c r="G297" s="6">
        <v>32</v>
      </c>
      <c r="H297" s="19">
        <v>43133</v>
      </c>
      <c r="I297" s="6" t="s">
        <v>683</v>
      </c>
      <c r="J297" s="6">
        <v>0</v>
      </c>
    </row>
    <row r="298" spans="1:10" x14ac:dyDescent="0.25">
      <c r="A298" s="6">
        <v>51263</v>
      </c>
      <c r="B298" s="6">
        <v>12407</v>
      </c>
      <c r="C298" s="19">
        <v>43203</v>
      </c>
      <c r="D298" s="6" t="s">
        <v>986</v>
      </c>
      <c r="E298" s="6">
        <v>275000</v>
      </c>
      <c r="F298" s="6">
        <v>36</v>
      </c>
      <c r="G298" s="6">
        <v>30</v>
      </c>
      <c r="H298" s="19">
        <v>43225</v>
      </c>
      <c r="I298" s="6" t="s">
        <v>683</v>
      </c>
      <c r="J298" s="6">
        <v>0</v>
      </c>
    </row>
    <row r="299" spans="1:10" x14ac:dyDescent="0.25">
      <c r="A299" s="6">
        <v>49126</v>
      </c>
      <c r="B299" s="6">
        <v>6065</v>
      </c>
      <c r="C299" s="19">
        <v>43116</v>
      </c>
      <c r="D299" s="6" t="s">
        <v>987</v>
      </c>
      <c r="E299" s="6">
        <v>118615.6</v>
      </c>
      <c r="F299" s="6">
        <v>36</v>
      </c>
      <c r="G299" s="6">
        <v>32</v>
      </c>
      <c r="H299" s="19">
        <v>43134</v>
      </c>
      <c r="I299" s="6" t="s">
        <v>683</v>
      </c>
      <c r="J299" s="6">
        <v>0</v>
      </c>
    </row>
    <row r="300" spans="1:10" x14ac:dyDescent="0.25">
      <c r="A300" s="6">
        <v>45177</v>
      </c>
      <c r="B300" s="6">
        <v>10469</v>
      </c>
      <c r="C300" s="19">
        <v>43189</v>
      </c>
      <c r="D300" s="6" t="s">
        <v>988</v>
      </c>
      <c r="E300" s="6">
        <v>135000</v>
      </c>
      <c r="F300" s="6">
        <v>36</v>
      </c>
      <c r="G300" s="6">
        <v>32</v>
      </c>
      <c r="H300" s="19">
        <v>43234</v>
      </c>
      <c r="I300" s="6" t="s">
        <v>683</v>
      </c>
      <c r="J300" s="6">
        <v>0</v>
      </c>
    </row>
    <row r="301" spans="1:10" x14ac:dyDescent="0.25">
      <c r="A301" s="6">
        <v>45131</v>
      </c>
      <c r="B301" s="6">
        <v>6767</v>
      </c>
      <c r="C301" s="19">
        <v>43159</v>
      </c>
      <c r="D301" s="6" t="s">
        <v>989</v>
      </c>
      <c r="E301" s="6">
        <v>150000</v>
      </c>
      <c r="F301" s="6">
        <v>36</v>
      </c>
      <c r="G301" s="6">
        <v>30</v>
      </c>
      <c r="H301" s="19">
        <v>43192</v>
      </c>
      <c r="I301" s="6" t="s">
        <v>683</v>
      </c>
      <c r="J301" s="6">
        <v>0</v>
      </c>
    </row>
    <row r="302" spans="1:10" x14ac:dyDescent="0.25">
      <c r="A302" s="6">
        <v>43772</v>
      </c>
      <c r="B302" s="6">
        <v>3088</v>
      </c>
      <c r="C302" s="19">
        <v>43158</v>
      </c>
      <c r="D302" s="6" t="s">
        <v>990</v>
      </c>
      <c r="E302" s="6">
        <v>65252.53</v>
      </c>
      <c r="F302" s="6">
        <v>36</v>
      </c>
      <c r="G302" s="6">
        <v>32</v>
      </c>
      <c r="H302" s="19">
        <v>43202</v>
      </c>
      <c r="I302" s="6" t="s">
        <v>683</v>
      </c>
      <c r="J302" s="6">
        <v>0</v>
      </c>
    </row>
    <row r="303" spans="1:10" x14ac:dyDescent="0.25">
      <c r="A303" s="6">
        <v>41437</v>
      </c>
      <c r="B303" s="6">
        <v>14892</v>
      </c>
      <c r="C303" s="19">
        <v>42999</v>
      </c>
      <c r="D303" s="6" t="s">
        <v>991</v>
      </c>
      <c r="E303" s="6">
        <v>229000</v>
      </c>
      <c r="F303" s="6">
        <v>36</v>
      </c>
      <c r="G303" s="6">
        <v>32</v>
      </c>
      <c r="H303" s="19">
        <v>43010</v>
      </c>
      <c r="I303" s="6" t="s">
        <v>783</v>
      </c>
      <c r="J303" s="6">
        <v>0</v>
      </c>
    </row>
    <row r="304" spans="1:10" x14ac:dyDescent="0.25">
      <c r="A304" s="6">
        <v>40657</v>
      </c>
      <c r="B304" s="6">
        <v>94</v>
      </c>
      <c r="C304" s="19">
        <v>42997</v>
      </c>
      <c r="D304" s="6" t="s">
        <v>992</v>
      </c>
      <c r="E304" s="6">
        <v>102000</v>
      </c>
      <c r="F304" s="6">
        <v>36</v>
      </c>
      <c r="G304" s="6">
        <v>32</v>
      </c>
      <c r="H304" s="19">
        <v>43018</v>
      </c>
      <c r="I304" s="6" t="s">
        <v>683</v>
      </c>
      <c r="J304" s="6">
        <v>0</v>
      </c>
    </row>
    <row r="305" spans="1:10" x14ac:dyDescent="0.25">
      <c r="A305" s="6">
        <v>39589</v>
      </c>
      <c r="B305" s="6">
        <v>3768</v>
      </c>
      <c r="C305" s="19">
        <v>43090</v>
      </c>
      <c r="D305" s="6" t="s">
        <v>993</v>
      </c>
      <c r="E305" s="6">
        <v>193617</v>
      </c>
      <c r="F305" s="6">
        <v>36</v>
      </c>
      <c r="G305" s="6">
        <v>32</v>
      </c>
      <c r="H305" s="19">
        <v>43133</v>
      </c>
      <c r="I305" s="6" t="s">
        <v>683</v>
      </c>
      <c r="J305" s="6">
        <v>0</v>
      </c>
    </row>
    <row r="306" spans="1:10" x14ac:dyDescent="0.25">
      <c r="A306" s="6">
        <v>39573</v>
      </c>
      <c r="B306" s="6">
        <v>519</v>
      </c>
      <c r="C306" s="19">
        <v>43038</v>
      </c>
      <c r="D306" s="6" t="s">
        <v>994</v>
      </c>
      <c r="E306" s="6">
        <v>28542</v>
      </c>
      <c r="F306" s="6">
        <v>12</v>
      </c>
      <c r="G306" s="6">
        <v>32</v>
      </c>
      <c r="H306" s="19">
        <v>43071</v>
      </c>
      <c r="I306" s="6" t="s">
        <v>683</v>
      </c>
      <c r="J306" s="6">
        <v>178</v>
      </c>
    </row>
    <row r="307" spans="1:10" x14ac:dyDescent="0.25">
      <c r="A307" s="6">
        <v>36913</v>
      </c>
      <c r="B307" s="6">
        <v>6769</v>
      </c>
      <c r="C307" s="19">
        <v>43167</v>
      </c>
      <c r="D307" s="6" t="s">
        <v>995</v>
      </c>
      <c r="E307" s="6">
        <v>52512.38</v>
      </c>
      <c r="F307" s="6">
        <v>36</v>
      </c>
      <c r="G307" s="6">
        <v>32</v>
      </c>
      <c r="H307" s="19">
        <v>43192</v>
      </c>
      <c r="I307" s="6" t="s">
        <v>683</v>
      </c>
      <c r="J307" s="6">
        <v>0</v>
      </c>
    </row>
    <row r="308" spans="1:10" x14ac:dyDescent="0.25">
      <c r="A308" s="6">
        <v>36896</v>
      </c>
      <c r="B308" s="6">
        <v>14721</v>
      </c>
      <c r="C308" s="19">
        <v>42850</v>
      </c>
      <c r="D308" s="6" t="s">
        <v>996</v>
      </c>
      <c r="E308" s="6">
        <v>160000</v>
      </c>
      <c r="F308" s="6">
        <v>36</v>
      </c>
      <c r="G308" s="6">
        <v>26</v>
      </c>
      <c r="H308" s="19">
        <v>42865</v>
      </c>
      <c r="I308" s="6" t="s">
        <v>683</v>
      </c>
      <c r="J308" s="6">
        <v>78</v>
      </c>
    </row>
    <row r="309" spans="1:10" x14ac:dyDescent="0.25">
      <c r="A309" s="6">
        <v>33630</v>
      </c>
      <c r="B309" s="6">
        <v>5247</v>
      </c>
      <c r="C309" s="19">
        <v>43157</v>
      </c>
      <c r="D309" s="6" t="s">
        <v>997</v>
      </c>
      <c r="E309" s="6">
        <v>120089.45</v>
      </c>
      <c r="F309" s="6">
        <v>36</v>
      </c>
      <c r="G309" s="6">
        <v>32</v>
      </c>
      <c r="H309" s="19">
        <v>43192</v>
      </c>
      <c r="I309" s="6" t="s">
        <v>683</v>
      </c>
      <c r="J309" s="6">
        <v>0</v>
      </c>
    </row>
    <row r="310" spans="1:10" x14ac:dyDescent="0.25">
      <c r="A310" s="6">
        <v>33478</v>
      </c>
      <c r="B310" s="6">
        <v>9777</v>
      </c>
      <c r="C310" s="19">
        <v>43159</v>
      </c>
      <c r="D310" s="6" t="s">
        <v>998</v>
      </c>
      <c r="E310" s="6">
        <v>150000</v>
      </c>
      <c r="F310" s="6">
        <v>36</v>
      </c>
      <c r="G310" s="6">
        <v>32</v>
      </c>
      <c r="H310" s="19">
        <v>43192</v>
      </c>
      <c r="I310" s="6" t="s">
        <v>683</v>
      </c>
      <c r="J310" s="6">
        <v>0</v>
      </c>
    </row>
    <row r="311" spans="1:10" x14ac:dyDescent="0.25">
      <c r="A311" s="6">
        <v>31171</v>
      </c>
      <c r="B311" s="6">
        <v>6157</v>
      </c>
      <c r="C311" s="19">
        <v>43131</v>
      </c>
      <c r="D311" s="6" t="s">
        <v>999</v>
      </c>
      <c r="E311" s="6">
        <v>114685.26</v>
      </c>
      <c r="F311" s="6">
        <v>36</v>
      </c>
      <c r="G311" s="6">
        <v>32</v>
      </c>
      <c r="H311" s="19">
        <v>43160</v>
      </c>
      <c r="I311" s="6" t="s">
        <v>683</v>
      </c>
      <c r="J311" s="6">
        <v>0</v>
      </c>
    </row>
    <row r="312" spans="1:10" x14ac:dyDescent="0.25">
      <c r="A312" s="6">
        <v>28397</v>
      </c>
      <c r="B312" s="6">
        <v>9423</v>
      </c>
      <c r="C312" s="19">
        <v>42756</v>
      </c>
      <c r="D312" s="6" t="s">
        <v>1000</v>
      </c>
      <c r="E312" s="6">
        <v>150000</v>
      </c>
      <c r="F312" s="6">
        <v>24</v>
      </c>
      <c r="G312" s="6">
        <v>24</v>
      </c>
      <c r="H312" s="19">
        <v>42769</v>
      </c>
      <c r="I312" s="6" t="s">
        <v>683</v>
      </c>
      <c r="J312" s="6">
        <v>269</v>
      </c>
    </row>
    <row r="313" spans="1:10" x14ac:dyDescent="0.25">
      <c r="A313" s="6">
        <v>27449</v>
      </c>
      <c r="B313" s="6">
        <v>3202</v>
      </c>
      <c r="C313" s="19">
        <v>42972</v>
      </c>
      <c r="D313" s="6" t="s">
        <v>1001</v>
      </c>
      <c r="E313" s="6">
        <v>200000</v>
      </c>
      <c r="F313" s="6">
        <v>36</v>
      </c>
      <c r="G313" s="6">
        <v>32</v>
      </c>
      <c r="H313" s="19">
        <v>42981</v>
      </c>
      <c r="I313" s="6" t="s">
        <v>683</v>
      </c>
      <c r="J313" s="6">
        <v>0</v>
      </c>
    </row>
    <row r="314" spans="1:10" x14ac:dyDescent="0.25">
      <c r="A314" s="6">
        <v>26962</v>
      </c>
      <c r="B314" s="6">
        <v>7199</v>
      </c>
      <c r="C314" s="19">
        <v>43172</v>
      </c>
      <c r="D314" s="6" t="s">
        <v>1002</v>
      </c>
      <c r="E314" s="6">
        <v>71550</v>
      </c>
      <c r="F314" s="6">
        <v>24</v>
      </c>
      <c r="G314" s="6">
        <v>32</v>
      </c>
      <c r="H314" s="19">
        <v>43191</v>
      </c>
      <c r="I314" s="6" t="s">
        <v>683</v>
      </c>
      <c r="J314" s="6">
        <v>26</v>
      </c>
    </row>
    <row r="315" spans="1:10" x14ac:dyDescent="0.25">
      <c r="A315" s="6">
        <v>26101</v>
      </c>
      <c r="B315" s="6">
        <v>881</v>
      </c>
      <c r="C315" s="19">
        <v>43068</v>
      </c>
      <c r="D315" s="6" t="s">
        <v>1003</v>
      </c>
      <c r="E315" s="6">
        <v>76774</v>
      </c>
      <c r="F315" s="6">
        <v>36</v>
      </c>
      <c r="G315" s="6">
        <v>32</v>
      </c>
      <c r="H315" s="19">
        <v>43101</v>
      </c>
      <c r="I315" s="6" t="s">
        <v>683</v>
      </c>
      <c r="J315" s="6">
        <v>0</v>
      </c>
    </row>
    <row r="316" spans="1:10" x14ac:dyDescent="0.25">
      <c r="A316" s="6">
        <v>24172</v>
      </c>
      <c r="B316" s="6">
        <v>15168</v>
      </c>
      <c r="C316" s="19">
        <v>42999</v>
      </c>
      <c r="D316" s="6" t="s">
        <v>1004</v>
      </c>
      <c r="E316" s="6">
        <v>61500</v>
      </c>
      <c r="F316" s="6">
        <v>5</v>
      </c>
      <c r="G316" s="6">
        <v>30</v>
      </c>
      <c r="H316" s="19">
        <v>43015</v>
      </c>
      <c r="I316" s="6" t="s">
        <v>783</v>
      </c>
      <c r="J316" s="6">
        <v>0</v>
      </c>
    </row>
    <row r="317" spans="1:10" x14ac:dyDescent="0.25">
      <c r="A317" s="6">
        <v>22882</v>
      </c>
      <c r="B317" s="6">
        <v>1963</v>
      </c>
      <c r="C317" s="19">
        <v>43075</v>
      </c>
      <c r="D317" s="6" t="s">
        <v>1005</v>
      </c>
      <c r="E317" s="6">
        <v>49904</v>
      </c>
      <c r="F317" s="6">
        <v>12</v>
      </c>
      <c r="G317" s="6">
        <v>32</v>
      </c>
      <c r="H317" s="19">
        <v>43101</v>
      </c>
      <c r="I317" s="6" t="s">
        <v>683</v>
      </c>
      <c r="J317" s="6">
        <v>0</v>
      </c>
    </row>
    <row r="318" spans="1:10" x14ac:dyDescent="0.25">
      <c r="A318" s="6">
        <v>20438</v>
      </c>
      <c r="B318" s="6">
        <v>93</v>
      </c>
      <c r="C318" s="19">
        <v>42983</v>
      </c>
      <c r="D318" s="6" t="s">
        <v>1006</v>
      </c>
      <c r="E318" s="6">
        <v>176000</v>
      </c>
      <c r="F318" s="6">
        <v>6</v>
      </c>
      <c r="G318" s="6">
        <v>32</v>
      </c>
      <c r="H318" s="19">
        <v>43011</v>
      </c>
      <c r="I318" s="6" t="s">
        <v>783</v>
      </c>
      <c r="J318" s="6">
        <v>0</v>
      </c>
    </row>
    <row r="319" spans="1:10" x14ac:dyDescent="0.25">
      <c r="A319" s="6">
        <v>18286</v>
      </c>
      <c r="B319" s="6">
        <v>930</v>
      </c>
      <c r="C319" s="19">
        <v>43039</v>
      </c>
      <c r="D319" s="6" t="s">
        <v>1007</v>
      </c>
      <c r="E319" s="6">
        <v>137595</v>
      </c>
      <c r="F319" s="6">
        <v>36</v>
      </c>
      <c r="G319" s="6">
        <v>32</v>
      </c>
      <c r="H319" s="19">
        <v>43070</v>
      </c>
      <c r="I319" s="6" t="s">
        <v>683</v>
      </c>
      <c r="J319" s="6">
        <v>0</v>
      </c>
    </row>
    <row r="320" spans="1:10" x14ac:dyDescent="0.25">
      <c r="A320" s="6">
        <v>18225</v>
      </c>
      <c r="B320" s="6">
        <v>14466</v>
      </c>
      <c r="C320" s="19">
        <v>42709</v>
      </c>
      <c r="D320" s="6" t="s">
        <v>1008</v>
      </c>
      <c r="E320" s="6">
        <v>200000</v>
      </c>
      <c r="F320" s="6">
        <v>28</v>
      </c>
      <c r="G320" s="6">
        <v>27</v>
      </c>
      <c r="H320" s="19">
        <v>42713</v>
      </c>
      <c r="I320" s="6" t="s">
        <v>783</v>
      </c>
      <c r="J320" s="6">
        <v>0</v>
      </c>
    </row>
    <row r="321" spans="1:10" x14ac:dyDescent="0.25">
      <c r="A321" s="6">
        <v>10345</v>
      </c>
      <c r="B321" s="6">
        <v>8193</v>
      </c>
      <c r="C321" s="19">
        <v>42945</v>
      </c>
      <c r="D321" s="6" t="s">
        <v>1009</v>
      </c>
      <c r="E321" s="6">
        <v>300000</v>
      </c>
      <c r="F321" s="6">
        <v>6</v>
      </c>
      <c r="G321" s="6">
        <v>24</v>
      </c>
      <c r="H321" s="19">
        <v>42983</v>
      </c>
      <c r="I321" s="6" t="s">
        <v>783</v>
      </c>
      <c r="J321" s="6">
        <v>0</v>
      </c>
    </row>
    <row r="322" spans="1:10" x14ac:dyDescent="0.25">
      <c r="A322" s="6">
        <v>8247</v>
      </c>
      <c r="B322" s="6">
        <v>7454</v>
      </c>
      <c r="C322" s="19">
        <v>43013</v>
      </c>
      <c r="D322" s="6" t="s">
        <v>1010</v>
      </c>
      <c r="E322" s="6">
        <v>155000</v>
      </c>
      <c r="F322" s="6">
        <v>36</v>
      </c>
      <c r="G322" s="6">
        <v>28</v>
      </c>
      <c r="H322" s="19">
        <v>43040</v>
      </c>
      <c r="I322" s="6" t="s">
        <v>683</v>
      </c>
      <c r="J322" s="6">
        <v>0</v>
      </c>
    </row>
    <row r="323" spans="1:10" x14ac:dyDescent="0.25">
      <c r="A323" s="6">
        <v>5936</v>
      </c>
      <c r="B323" s="6">
        <v>4889</v>
      </c>
      <c r="C323" s="19">
        <v>43000</v>
      </c>
      <c r="D323" s="6" t="s">
        <v>1011</v>
      </c>
      <c r="E323" s="6">
        <v>140000</v>
      </c>
      <c r="F323" s="6">
        <v>36</v>
      </c>
      <c r="G323" s="6">
        <v>30</v>
      </c>
      <c r="H323" s="19">
        <v>43010</v>
      </c>
      <c r="I323" s="6" t="s">
        <v>683</v>
      </c>
      <c r="J323" s="6">
        <v>0</v>
      </c>
    </row>
    <row r="324" spans="1:10" x14ac:dyDescent="0.25">
      <c r="A324" s="6">
        <v>2735</v>
      </c>
      <c r="B324" s="6">
        <v>1072</v>
      </c>
      <c r="C324" s="19">
        <v>43098</v>
      </c>
      <c r="D324" s="6" t="s">
        <v>1012</v>
      </c>
      <c r="E324" s="6">
        <v>69407.05</v>
      </c>
      <c r="F324" s="6">
        <v>24</v>
      </c>
      <c r="G324" s="6">
        <v>32</v>
      </c>
      <c r="H324" s="19">
        <v>43143</v>
      </c>
      <c r="I324" s="6" t="s">
        <v>683</v>
      </c>
      <c r="J324" s="6">
        <v>0</v>
      </c>
    </row>
    <row r="325" spans="1:10" x14ac:dyDescent="0.25">
      <c r="A325" s="6">
        <v>878</v>
      </c>
      <c r="B325" s="6">
        <v>3180</v>
      </c>
      <c r="C325" s="19">
        <v>43069</v>
      </c>
      <c r="D325" s="6" t="s">
        <v>1013</v>
      </c>
      <c r="E325" s="6">
        <v>76667</v>
      </c>
      <c r="F325" s="6">
        <v>36</v>
      </c>
      <c r="G325" s="6">
        <v>32</v>
      </c>
      <c r="H325" s="19">
        <v>43107</v>
      </c>
      <c r="I325" s="6" t="s">
        <v>683</v>
      </c>
      <c r="J325" s="6">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
  <sheetViews>
    <sheetView showGridLines="0" workbookViewId="0"/>
  </sheetViews>
  <sheetFormatPr defaultRowHeight="15" x14ac:dyDescent="0.25"/>
  <cols>
    <col min="1" max="1" width="48" customWidth="1"/>
    <col min="2" max="2" width="83.5703125" customWidth="1"/>
  </cols>
  <sheetData>
    <row r="1" spans="1:2" x14ac:dyDescent="0.25">
      <c r="A1" s="31" t="s">
        <v>1016</v>
      </c>
      <c r="B1" s="31" t="s">
        <v>1017</v>
      </c>
    </row>
    <row r="2" spans="1:2" x14ac:dyDescent="0.25">
      <c r="A2" s="24" t="s">
        <v>0</v>
      </c>
      <c r="B2" s="6" t="s">
        <v>1018</v>
      </c>
    </row>
    <row r="3" spans="1:2" x14ac:dyDescent="0.25">
      <c r="A3" s="25" t="s">
        <v>1</v>
      </c>
      <c r="B3" s="6" t="s">
        <v>1019</v>
      </c>
    </row>
    <row r="4" spans="1:2" x14ac:dyDescent="0.25">
      <c r="A4" s="26" t="s">
        <v>2</v>
      </c>
      <c r="B4" s="6" t="s">
        <v>1020</v>
      </c>
    </row>
    <row r="5" spans="1:2" x14ac:dyDescent="0.25">
      <c r="A5" s="27" t="s">
        <v>3</v>
      </c>
      <c r="B5" s="6" t="s">
        <v>1021</v>
      </c>
    </row>
    <row r="6" spans="1:2" x14ac:dyDescent="0.25">
      <c r="A6" s="26" t="s">
        <v>4</v>
      </c>
      <c r="B6" s="6" t="s">
        <v>1022</v>
      </c>
    </row>
    <row r="7" spans="1:2" x14ac:dyDescent="0.25">
      <c r="A7" s="28" t="s">
        <v>5</v>
      </c>
      <c r="B7" s="6" t="s">
        <v>1023</v>
      </c>
    </row>
    <row r="8" spans="1:2" x14ac:dyDescent="0.25">
      <c r="A8" s="26" t="s">
        <v>6</v>
      </c>
      <c r="B8" s="6" t="s">
        <v>1028</v>
      </c>
    </row>
    <row r="9" spans="1:2" x14ac:dyDescent="0.25">
      <c r="A9" s="26" t="s">
        <v>7</v>
      </c>
      <c r="B9" s="6" t="s">
        <v>1024</v>
      </c>
    </row>
    <row r="10" spans="1:2" x14ac:dyDescent="0.25">
      <c r="A10" s="24" t="s">
        <v>8</v>
      </c>
      <c r="B10" s="6" t="s">
        <v>1025</v>
      </c>
    </row>
    <row r="11" spans="1:2" x14ac:dyDescent="0.25">
      <c r="A11" s="21" t="s">
        <v>1015</v>
      </c>
      <c r="B11" s="6" t="s">
        <v>1026</v>
      </c>
    </row>
    <row r="12" spans="1:2" x14ac:dyDescent="0.25">
      <c r="A12" s="29" t="s">
        <v>9</v>
      </c>
      <c r="B12" s="6" t="s">
        <v>1027</v>
      </c>
    </row>
    <row r="13" spans="1:2" x14ac:dyDescent="0.25">
      <c r="A13" s="26" t="s">
        <v>10</v>
      </c>
      <c r="B13" s="6" t="s">
        <v>1029</v>
      </c>
    </row>
    <row r="14" spans="1:2" x14ac:dyDescent="0.25">
      <c r="A14" s="26" t="s">
        <v>11</v>
      </c>
      <c r="B14" s="6" t="s">
        <v>1030</v>
      </c>
    </row>
    <row r="15" spans="1:2" x14ac:dyDescent="0.25">
      <c r="A15" s="26" t="s">
        <v>12</v>
      </c>
      <c r="B15" s="6" t="s">
        <v>1031</v>
      </c>
    </row>
    <row r="16" spans="1:2" x14ac:dyDescent="0.25">
      <c r="A16" s="29" t="s">
        <v>13</v>
      </c>
      <c r="B16" s="6" t="s">
        <v>1032</v>
      </c>
    </row>
    <row r="17" spans="1:2" x14ac:dyDescent="0.25">
      <c r="A17" s="29" t="s">
        <v>14</v>
      </c>
      <c r="B17" s="6" t="s">
        <v>1033</v>
      </c>
    </row>
    <row r="18" spans="1:2" x14ac:dyDescent="0.25">
      <c r="A18" s="26" t="s">
        <v>15</v>
      </c>
      <c r="B18" s="6" t="s">
        <v>1034</v>
      </c>
    </row>
    <row r="19" spans="1:2" x14ac:dyDescent="0.25">
      <c r="A19" s="30" t="s">
        <v>16</v>
      </c>
      <c r="B19" s="6" t="s">
        <v>1035</v>
      </c>
    </row>
    <row r="20" spans="1:2" x14ac:dyDescent="0.25">
      <c r="A20" s="30" t="s">
        <v>17</v>
      </c>
      <c r="B20" s="6" t="s">
        <v>1036</v>
      </c>
    </row>
    <row r="21" spans="1:2" x14ac:dyDescent="0.25">
      <c r="A21" s="30" t="s">
        <v>18</v>
      </c>
      <c r="B21" s="6" t="s">
        <v>1037</v>
      </c>
    </row>
    <row r="22" spans="1:2" x14ac:dyDescent="0.25">
      <c r="A22" s="23" t="s">
        <v>675</v>
      </c>
      <c r="B22" s="6" t="s">
        <v>1038</v>
      </c>
    </row>
    <row r="23" spans="1:2" x14ac:dyDescent="0.25">
      <c r="A23" s="21" t="s">
        <v>676</v>
      </c>
      <c r="B23" s="6" t="s">
        <v>1041</v>
      </c>
    </row>
    <row r="24" spans="1:2" x14ac:dyDescent="0.25">
      <c r="A24" s="21" t="s">
        <v>677</v>
      </c>
      <c r="B24" s="6" t="s">
        <v>1043</v>
      </c>
    </row>
    <row r="25" spans="1:2" x14ac:dyDescent="0.25">
      <c r="A25" s="21" t="s">
        <v>678</v>
      </c>
      <c r="B25" s="6" t="s">
        <v>1044</v>
      </c>
    </row>
    <row r="26" spans="1:2" x14ac:dyDescent="0.25">
      <c r="A26" s="21" t="s">
        <v>679</v>
      </c>
      <c r="B26" s="6" t="s">
        <v>1039</v>
      </c>
    </row>
    <row r="27" spans="1:2" x14ac:dyDescent="0.25">
      <c r="A27" s="23" t="s">
        <v>680</v>
      </c>
      <c r="B27" s="6" t="s">
        <v>1040</v>
      </c>
    </row>
    <row r="28" spans="1:2" x14ac:dyDescent="0.25">
      <c r="A28" s="21" t="s">
        <v>681</v>
      </c>
      <c r="B28" s="6" t="s">
        <v>1042</v>
      </c>
    </row>
    <row r="29" spans="1:2" x14ac:dyDescent="0.25">
      <c r="A29" s="53" t="s">
        <v>1014</v>
      </c>
      <c r="B29" s="6" t="s">
        <v>1045</v>
      </c>
    </row>
  </sheetData>
  <pageMargins left="0.7" right="0.7" top="0.75" bottom="0.75" header="0.3" footer="0.3"/>
  <pageSetup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59"/>
  <sheetViews>
    <sheetView topLeftCell="A26" workbookViewId="0">
      <selection activeCell="C17" sqref="C17"/>
    </sheetView>
  </sheetViews>
  <sheetFormatPr defaultColWidth="9" defaultRowHeight="15" x14ac:dyDescent="0.25"/>
  <cols>
    <col min="1" max="1" width="13.85546875" customWidth="1"/>
    <col min="2" max="2" width="23.85546875" customWidth="1"/>
    <col min="3" max="3" width="19" customWidth="1"/>
  </cols>
  <sheetData>
    <row r="2" spans="1:3" x14ac:dyDescent="0.25">
      <c r="A2" s="69" t="s">
        <v>1062</v>
      </c>
      <c r="B2" s="69"/>
      <c r="C2" s="58"/>
    </row>
    <row r="3" spans="1:3" ht="92.25" customHeight="1" x14ac:dyDescent="0.25">
      <c r="A3" s="69"/>
      <c r="B3" s="69"/>
      <c r="C3" s="58"/>
    </row>
    <row r="4" spans="1:3" x14ac:dyDescent="0.25">
      <c r="C4" s="58"/>
    </row>
    <row r="5" spans="1:3" x14ac:dyDescent="0.25">
      <c r="C5" s="58"/>
    </row>
    <row r="6" spans="1:3" x14ac:dyDescent="0.25">
      <c r="C6" s="58"/>
    </row>
    <row r="7" spans="1:3" x14ac:dyDescent="0.25">
      <c r="C7" s="58"/>
    </row>
    <row r="8" spans="1:3" x14ac:dyDescent="0.25">
      <c r="C8" s="58"/>
    </row>
    <row r="10" spans="1:3" x14ac:dyDescent="0.25">
      <c r="C10" s="58"/>
    </row>
    <row r="14" spans="1:3" x14ac:dyDescent="0.25">
      <c r="A14" s="61" t="s">
        <v>6</v>
      </c>
      <c r="B14" s="61" t="s">
        <v>1059</v>
      </c>
      <c r="C14" s="61" t="s">
        <v>1057</v>
      </c>
    </row>
    <row r="15" spans="1:3" x14ac:dyDescent="0.25">
      <c r="A15" t="s">
        <v>25</v>
      </c>
      <c r="B15" s="58">
        <f t="shared" ref="B15:B31" si="0">(+C15/$C$32)</f>
        <v>0.2932098765432099</v>
      </c>
      <c r="C15" s="57">
        <v>95</v>
      </c>
    </row>
    <row r="16" spans="1:3" x14ac:dyDescent="0.25">
      <c r="A16" t="s">
        <v>49</v>
      </c>
      <c r="B16" s="58">
        <f t="shared" si="0"/>
        <v>0.15123456790123457</v>
      </c>
      <c r="C16" s="57">
        <v>49</v>
      </c>
    </row>
    <row r="17" spans="1:3" x14ac:dyDescent="0.25">
      <c r="A17" t="s">
        <v>34</v>
      </c>
      <c r="B17" s="58">
        <f t="shared" si="0"/>
        <v>0.12962962962962962</v>
      </c>
      <c r="C17" s="57">
        <v>42</v>
      </c>
    </row>
    <row r="18" spans="1:3" x14ac:dyDescent="0.25">
      <c r="A18" t="s">
        <v>24</v>
      </c>
      <c r="B18" s="58">
        <f t="shared" si="0"/>
        <v>0.11419753086419752</v>
      </c>
      <c r="C18" s="57">
        <v>37</v>
      </c>
    </row>
    <row r="19" spans="1:3" x14ac:dyDescent="0.25">
      <c r="A19" t="s">
        <v>20</v>
      </c>
      <c r="B19" s="58">
        <f t="shared" si="0"/>
        <v>7.098765432098765E-2</v>
      </c>
      <c r="C19" s="57">
        <v>23</v>
      </c>
    </row>
    <row r="20" spans="1:3" x14ac:dyDescent="0.25">
      <c r="A20" t="s">
        <v>30</v>
      </c>
      <c r="B20" s="58">
        <f t="shared" si="0"/>
        <v>6.4814814814814811E-2</v>
      </c>
      <c r="C20" s="57">
        <v>21</v>
      </c>
    </row>
    <row r="21" spans="1:3" x14ac:dyDescent="0.25">
      <c r="A21" t="s">
        <v>71</v>
      </c>
      <c r="B21" s="58">
        <f t="shared" si="0"/>
        <v>6.1728395061728392E-2</v>
      </c>
      <c r="C21" s="57">
        <v>20</v>
      </c>
    </row>
    <row r="22" spans="1:3" x14ac:dyDescent="0.25">
      <c r="A22" t="s">
        <v>62</v>
      </c>
      <c r="B22" s="58">
        <f t="shared" si="0"/>
        <v>3.0864197530864196E-2</v>
      </c>
      <c r="C22" s="57">
        <v>10</v>
      </c>
    </row>
    <row r="23" spans="1:3" x14ac:dyDescent="0.25">
      <c r="A23" t="s">
        <v>78</v>
      </c>
      <c r="B23" s="58">
        <f t="shared" si="0"/>
        <v>2.1604938271604937E-2</v>
      </c>
      <c r="C23" s="57">
        <v>7</v>
      </c>
    </row>
    <row r="24" spans="1:3" x14ac:dyDescent="0.25">
      <c r="A24" t="s">
        <v>91</v>
      </c>
      <c r="B24" s="58">
        <f t="shared" si="0"/>
        <v>1.8518518518518517E-2</v>
      </c>
      <c r="C24" s="57">
        <v>6</v>
      </c>
    </row>
    <row r="25" spans="1:3" x14ac:dyDescent="0.25">
      <c r="A25" t="s">
        <v>39</v>
      </c>
      <c r="B25" s="58">
        <f t="shared" si="0"/>
        <v>1.2345679012345678E-2</v>
      </c>
      <c r="C25" s="57">
        <v>4</v>
      </c>
    </row>
    <row r="26" spans="1:3" x14ac:dyDescent="0.25">
      <c r="A26" t="s">
        <v>250</v>
      </c>
      <c r="B26" s="58">
        <f t="shared" si="0"/>
        <v>9.2592592592592587E-3</v>
      </c>
      <c r="C26" s="57">
        <v>3</v>
      </c>
    </row>
    <row r="27" spans="1:3" x14ac:dyDescent="0.25">
      <c r="A27" t="s">
        <v>128</v>
      </c>
      <c r="B27" s="58">
        <f t="shared" si="0"/>
        <v>9.2592592592592587E-3</v>
      </c>
      <c r="C27" s="57">
        <v>3</v>
      </c>
    </row>
    <row r="28" spans="1:3" x14ac:dyDescent="0.25">
      <c r="A28" t="s">
        <v>333</v>
      </c>
      <c r="B28" s="58">
        <f t="shared" si="0"/>
        <v>3.0864197530864196E-3</v>
      </c>
      <c r="C28" s="57">
        <v>1</v>
      </c>
    </row>
    <row r="29" spans="1:3" x14ac:dyDescent="0.25">
      <c r="A29" t="s">
        <v>357</v>
      </c>
      <c r="B29" s="58">
        <f t="shared" si="0"/>
        <v>3.0864197530864196E-3</v>
      </c>
      <c r="C29" s="57">
        <v>1</v>
      </c>
    </row>
    <row r="30" spans="1:3" x14ac:dyDescent="0.25">
      <c r="A30" t="s">
        <v>121</v>
      </c>
      <c r="B30" s="58">
        <f t="shared" si="0"/>
        <v>3.0864197530864196E-3</v>
      </c>
      <c r="C30" s="57">
        <v>1</v>
      </c>
    </row>
    <row r="31" spans="1:3" x14ac:dyDescent="0.25">
      <c r="A31" t="s">
        <v>645</v>
      </c>
      <c r="B31" s="58">
        <f t="shared" si="0"/>
        <v>3.0864197530864196E-3</v>
      </c>
      <c r="C31" s="57">
        <v>1</v>
      </c>
    </row>
    <row r="32" spans="1:3" x14ac:dyDescent="0.25">
      <c r="A32" t="s">
        <v>1058</v>
      </c>
      <c r="C32">
        <f>SUM(C15:C31)</f>
        <v>324</v>
      </c>
    </row>
    <row r="39" spans="1:3" x14ac:dyDescent="0.25">
      <c r="A39" s="61" t="s">
        <v>1015</v>
      </c>
      <c r="B39" s="61" t="s">
        <v>1061</v>
      </c>
      <c r="C39" s="61" t="s">
        <v>1060</v>
      </c>
    </row>
    <row r="40" spans="1:3" x14ac:dyDescent="0.25">
      <c r="A40" t="s">
        <v>21</v>
      </c>
      <c r="B40" s="58">
        <f>(+C40/$C$44)</f>
        <v>0.71913580246913578</v>
      </c>
      <c r="C40">
        <v>233</v>
      </c>
    </row>
    <row r="41" spans="1:3" x14ac:dyDescent="0.25">
      <c r="A41" t="s">
        <v>27</v>
      </c>
      <c r="B41" s="58">
        <f>(+C41/$C$44)</f>
        <v>0.12962962962962962</v>
      </c>
      <c r="C41">
        <v>42</v>
      </c>
    </row>
    <row r="42" spans="1:3" x14ac:dyDescent="0.25">
      <c r="A42" t="s">
        <v>41</v>
      </c>
      <c r="B42" s="58">
        <f>(+C42/$C$44)</f>
        <v>0.10493827160493827</v>
      </c>
      <c r="C42">
        <v>34</v>
      </c>
    </row>
    <row r="43" spans="1:3" x14ac:dyDescent="0.25">
      <c r="A43" t="s">
        <v>69</v>
      </c>
      <c r="B43" s="58">
        <f>(+C43/$C$44)</f>
        <v>4.6296296296296294E-2</v>
      </c>
      <c r="C43">
        <v>15</v>
      </c>
    </row>
    <row r="44" spans="1:3" x14ac:dyDescent="0.25">
      <c r="A44" t="s">
        <v>1047</v>
      </c>
      <c r="C44">
        <v>324</v>
      </c>
    </row>
    <row r="56" spans="1:3" x14ac:dyDescent="0.25">
      <c r="A56" s="61" t="s">
        <v>10</v>
      </c>
      <c r="B56" s="61" t="s">
        <v>1059</v>
      </c>
      <c r="C56" s="61" t="s">
        <v>1060</v>
      </c>
    </row>
    <row r="57" spans="1:3" x14ac:dyDescent="0.25">
      <c r="A57" t="s">
        <v>22</v>
      </c>
      <c r="B57" s="58">
        <f>(+C57/$C$59)</f>
        <v>0.97839506172839508</v>
      </c>
      <c r="C57" s="57">
        <v>317</v>
      </c>
    </row>
    <row r="58" spans="1:3" x14ac:dyDescent="0.25">
      <c r="A58" t="s">
        <v>192</v>
      </c>
      <c r="B58" s="58">
        <f>(+C58/$C$59)</f>
        <v>2.1604938271604937E-2</v>
      </c>
      <c r="C58" s="57">
        <v>7</v>
      </c>
    </row>
    <row r="59" spans="1:3" x14ac:dyDescent="0.25">
      <c r="A59" t="s">
        <v>1047</v>
      </c>
      <c r="C59">
        <f>SUM(C57:C58)</f>
        <v>324</v>
      </c>
    </row>
  </sheetData>
  <sortState ref="A40:C44">
    <sortCondition descending="1" ref="B40"/>
  </sortState>
  <mergeCells count="1">
    <mergeCell ref="A2:B3"/>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1"/>
  <sheetViews>
    <sheetView workbookViewId="0">
      <selection activeCell="C8" sqref="C8"/>
    </sheetView>
  </sheetViews>
  <sheetFormatPr defaultRowHeight="15" x14ac:dyDescent="0.25"/>
  <cols>
    <col min="1" max="1" width="23" customWidth="1"/>
    <col min="2" max="3" width="47.140625" customWidth="1"/>
    <col min="4" max="4" width="48.140625" customWidth="1"/>
    <col min="6" max="6" width="48" customWidth="1"/>
    <col min="7" max="7" width="24" customWidth="1"/>
    <col min="8" max="9" width="48" customWidth="1"/>
    <col min="10" max="10" width="49" customWidth="1"/>
  </cols>
  <sheetData>
    <row r="1" spans="1:10" x14ac:dyDescent="0.25">
      <c r="A1" s="69" t="s">
        <v>1086</v>
      </c>
      <c r="B1" s="69"/>
      <c r="C1" s="69"/>
    </row>
    <row r="2" spans="1:10" x14ac:dyDescent="0.25">
      <c r="A2" s="69"/>
      <c r="B2" s="69"/>
      <c r="C2" s="69"/>
    </row>
    <row r="6" spans="1:10" ht="15.75" thickBot="1" x14ac:dyDescent="0.3">
      <c r="A6" s="34" t="s">
        <v>15</v>
      </c>
      <c r="B6" s="2" t="s">
        <v>16</v>
      </c>
      <c r="C6" s="2" t="s">
        <v>17</v>
      </c>
      <c r="D6" s="2" t="s">
        <v>18</v>
      </c>
    </row>
    <row r="7" spans="1:10" x14ac:dyDescent="0.25">
      <c r="A7" s="13">
        <v>43007</v>
      </c>
      <c r="B7" s="3">
        <v>36592</v>
      </c>
      <c r="C7" s="3">
        <v>2882</v>
      </c>
      <c r="D7" s="3">
        <v>12567</v>
      </c>
      <c r="F7" s="65"/>
      <c r="G7" s="65" t="s">
        <v>15</v>
      </c>
      <c r="H7" s="65" t="s">
        <v>16</v>
      </c>
      <c r="I7" s="65" t="s">
        <v>17</v>
      </c>
      <c r="J7" s="65" t="s">
        <v>18</v>
      </c>
    </row>
    <row r="8" spans="1:10" x14ac:dyDescent="0.25">
      <c r="A8" s="13">
        <v>80262.666666666701</v>
      </c>
      <c r="B8" s="3">
        <v>85429.9</v>
      </c>
      <c r="C8" s="3">
        <v>59751.040000000001</v>
      </c>
      <c r="D8" s="3">
        <v>49657.19</v>
      </c>
      <c r="F8" s="44" t="s">
        <v>15</v>
      </c>
      <c r="G8" s="44">
        <v>1</v>
      </c>
      <c r="H8" s="44"/>
      <c r="I8" s="44"/>
      <c r="J8" s="44"/>
    </row>
    <row r="9" spans="1:10" x14ac:dyDescent="0.25">
      <c r="A9" s="13">
        <v>100616</v>
      </c>
      <c r="B9" s="3">
        <v>174908</v>
      </c>
      <c r="C9" s="3">
        <v>169793</v>
      </c>
      <c r="D9" s="3">
        <v>224566</v>
      </c>
      <c r="F9" s="44" t="s">
        <v>16</v>
      </c>
      <c r="G9" s="44">
        <v>0.26352868724363537</v>
      </c>
      <c r="H9" s="44">
        <v>1</v>
      </c>
      <c r="I9" s="44"/>
      <c r="J9" s="44"/>
    </row>
    <row r="10" spans="1:10" x14ac:dyDescent="0.25">
      <c r="A10" s="13">
        <v>77081.7</v>
      </c>
      <c r="B10" s="3">
        <v>62014.29</v>
      </c>
      <c r="C10" s="3">
        <v>35780.57</v>
      </c>
      <c r="D10" s="3">
        <v>20354.5</v>
      </c>
      <c r="F10" s="44" t="s">
        <v>17</v>
      </c>
      <c r="G10" s="44">
        <v>0.18484187885134054</v>
      </c>
      <c r="H10" s="44">
        <v>0.87839875413748236</v>
      </c>
      <c r="I10" s="44">
        <v>1</v>
      </c>
      <c r="J10" s="44"/>
    </row>
    <row r="11" spans="1:10" ht="15.75" thickBot="1" x14ac:dyDescent="0.3">
      <c r="A11" s="13">
        <v>96515</v>
      </c>
      <c r="B11" s="4">
        <v>21299.24</v>
      </c>
      <c r="C11" s="4">
        <v>2598.73</v>
      </c>
      <c r="D11" s="4">
        <v>263.93</v>
      </c>
      <c r="F11" s="64" t="s">
        <v>18</v>
      </c>
      <c r="G11" s="64">
        <v>3.520993865765179E-2</v>
      </c>
      <c r="H11" s="64">
        <v>0.21833927040520379</v>
      </c>
      <c r="I11" s="64">
        <v>0.26642315116654436</v>
      </c>
      <c r="J11" s="64">
        <v>1</v>
      </c>
    </row>
    <row r="12" spans="1:10" x14ac:dyDescent="0.25">
      <c r="A12" s="13">
        <v>86069.666666666701</v>
      </c>
      <c r="B12" s="3">
        <v>23478.99</v>
      </c>
      <c r="C12" s="3">
        <v>22469.66</v>
      </c>
      <c r="D12" s="3">
        <v>6996.68</v>
      </c>
    </row>
    <row r="13" spans="1:10" x14ac:dyDescent="0.25">
      <c r="A13" s="43">
        <v>114045</v>
      </c>
      <c r="B13" s="3">
        <v>53257</v>
      </c>
      <c r="C13" s="3">
        <v>50656</v>
      </c>
      <c r="D13" s="3">
        <v>38962</v>
      </c>
    </row>
    <row r="14" spans="1:10" x14ac:dyDescent="0.25">
      <c r="A14" s="13">
        <v>112143</v>
      </c>
      <c r="B14" s="3">
        <v>9811</v>
      </c>
      <c r="C14" s="3">
        <v>1770</v>
      </c>
      <c r="D14" s="3">
        <v>760</v>
      </c>
    </row>
    <row r="15" spans="1:10" x14ac:dyDescent="0.25">
      <c r="A15" s="13">
        <v>69042</v>
      </c>
      <c r="B15" s="3">
        <v>32560</v>
      </c>
      <c r="C15" s="3">
        <v>11039</v>
      </c>
      <c r="D15" s="3">
        <v>5610</v>
      </c>
    </row>
    <row r="16" spans="1:10" x14ac:dyDescent="0.25">
      <c r="A16" s="13">
        <v>31182</v>
      </c>
      <c r="B16" s="3">
        <v>13815.23</v>
      </c>
      <c r="C16" s="3">
        <v>4482.34</v>
      </c>
      <c r="D16" s="3">
        <v>3245.13</v>
      </c>
    </row>
    <row r="17" spans="1:11" x14ac:dyDescent="0.25">
      <c r="A17" s="13">
        <v>35770</v>
      </c>
      <c r="B17" s="3">
        <v>8725</v>
      </c>
      <c r="C17" s="3">
        <v>5181</v>
      </c>
      <c r="D17" s="3">
        <v>1158</v>
      </c>
    </row>
    <row r="18" spans="1:11" x14ac:dyDescent="0.25">
      <c r="A18" s="13">
        <v>72425</v>
      </c>
      <c r="B18" s="3">
        <v>2973.38</v>
      </c>
      <c r="C18" s="3">
        <v>423.33</v>
      </c>
      <c r="D18" s="3">
        <v>3048.13</v>
      </c>
    </row>
    <row r="19" spans="1:11" x14ac:dyDescent="0.25">
      <c r="A19" s="13">
        <v>70462</v>
      </c>
      <c r="B19" s="3">
        <v>2973.38</v>
      </c>
      <c r="C19" s="3">
        <v>345.19</v>
      </c>
      <c r="D19" s="3">
        <v>1144.76</v>
      </c>
    </row>
    <row r="20" spans="1:11" x14ac:dyDescent="0.25">
      <c r="A20" s="13">
        <v>42530</v>
      </c>
      <c r="B20" s="3">
        <v>32384</v>
      </c>
      <c r="C20" s="3">
        <v>27412</v>
      </c>
      <c r="D20" s="3">
        <v>10981</v>
      </c>
    </row>
    <row r="21" spans="1:11" ht="15.75" thickBot="1" x14ac:dyDescent="0.3">
      <c r="A21" s="13">
        <v>38125</v>
      </c>
      <c r="B21" s="3">
        <v>18426.47</v>
      </c>
      <c r="C21" s="3">
        <v>3902.08</v>
      </c>
      <c r="D21" s="3">
        <v>1106.6400000000001</v>
      </c>
    </row>
    <row r="22" spans="1:11" x14ac:dyDescent="0.25">
      <c r="A22" s="13">
        <v>84815</v>
      </c>
      <c r="B22" s="5">
        <v>27480.33</v>
      </c>
      <c r="C22" s="5">
        <v>4063.2</v>
      </c>
      <c r="D22" s="5">
        <v>58806.17</v>
      </c>
      <c r="F22" s="66" t="s">
        <v>1064</v>
      </c>
      <c r="G22" s="66"/>
    </row>
    <row r="23" spans="1:11" x14ac:dyDescent="0.25">
      <c r="A23" s="13">
        <v>84341</v>
      </c>
      <c r="B23" s="3">
        <v>31421</v>
      </c>
      <c r="C23" s="3">
        <v>22728</v>
      </c>
      <c r="D23" s="3">
        <v>2267</v>
      </c>
      <c r="F23" s="44" t="s">
        <v>1065</v>
      </c>
      <c r="G23" s="44">
        <v>0.28111469822469359</v>
      </c>
    </row>
    <row r="24" spans="1:11" x14ac:dyDescent="0.25">
      <c r="A24" s="13">
        <v>43014</v>
      </c>
      <c r="B24" s="3">
        <v>11169</v>
      </c>
      <c r="C24" s="3">
        <v>7162</v>
      </c>
      <c r="D24" s="3">
        <v>1794</v>
      </c>
      <c r="F24" s="44" t="s">
        <v>1066</v>
      </c>
      <c r="G24" s="44">
        <v>7.9025473557960538E-2</v>
      </c>
    </row>
    <row r="25" spans="1:11" x14ac:dyDescent="0.25">
      <c r="A25" s="13">
        <v>34544</v>
      </c>
      <c r="B25" s="3">
        <v>11707</v>
      </c>
      <c r="C25" s="3">
        <v>5163</v>
      </c>
      <c r="D25" s="3">
        <v>11762</v>
      </c>
      <c r="F25" s="44" t="s">
        <v>1067</v>
      </c>
      <c r="G25" s="44">
        <v>7.039133737256642E-2</v>
      </c>
    </row>
    <row r="26" spans="1:11" x14ac:dyDescent="0.25">
      <c r="A26" s="13">
        <v>22870</v>
      </c>
      <c r="B26" s="3">
        <v>13340</v>
      </c>
      <c r="C26" s="3">
        <v>10691</v>
      </c>
      <c r="D26" s="3">
        <v>9346</v>
      </c>
      <c r="F26" s="44" t="s">
        <v>1068</v>
      </c>
      <c r="G26" s="44">
        <v>48712.977650730019</v>
      </c>
    </row>
    <row r="27" spans="1:11" ht="15.75" thickBot="1" x14ac:dyDescent="0.3">
      <c r="A27" s="13">
        <v>36241</v>
      </c>
      <c r="B27" s="3">
        <v>19574</v>
      </c>
      <c r="C27" s="3">
        <v>12237</v>
      </c>
      <c r="D27" s="3">
        <v>12871</v>
      </c>
      <c r="F27" s="64" t="s">
        <v>1069</v>
      </c>
      <c r="G27" s="64">
        <v>324</v>
      </c>
    </row>
    <row r="28" spans="1:11" x14ac:dyDescent="0.25">
      <c r="A28" s="13">
        <v>37253</v>
      </c>
      <c r="B28" s="3">
        <v>4020</v>
      </c>
      <c r="C28" s="3">
        <v>3420</v>
      </c>
      <c r="D28" s="3">
        <v>1708</v>
      </c>
    </row>
    <row r="29" spans="1:11" ht="15.75" thickBot="1" x14ac:dyDescent="0.3">
      <c r="A29" s="13">
        <v>30077</v>
      </c>
      <c r="B29" s="3">
        <v>14838</v>
      </c>
      <c r="C29" s="3">
        <v>16126</v>
      </c>
      <c r="D29" s="3">
        <v>11164</v>
      </c>
      <c r="F29" t="s">
        <v>1070</v>
      </c>
    </row>
    <row r="30" spans="1:11" x14ac:dyDescent="0.25">
      <c r="A30" s="13">
        <v>63619</v>
      </c>
      <c r="B30" s="3">
        <v>38915</v>
      </c>
      <c r="C30" s="3">
        <v>68813</v>
      </c>
      <c r="D30" s="3">
        <v>37909</v>
      </c>
      <c r="F30" s="65"/>
      <c r="G30" s="65" t="s">
        <v>1074</v>
      </c>
      <c r="H30" s="65" t="s">
        <v>1075</v>
      </c>
      <c r="I30" s="65" t="s">
        <v>1076</v>
      </c>
      <c r="J30" s="65" t="s">
        <v>1077</v>
      </c>
      <c r="K30" s="65" t="s">
        <v>1078</v>
      </c>
    </row>
    <row r="31" spans="1:11" x14ac:dyDescent="0.25">
      <c r="A31" s="13">
        <v>67648</v>
      </c>
      <c r="B31" s="3">
        <v>47231</v>
      </c>
      <c r="C31" s="3">
        <v>29081</v>
      </c>
      <c r="D31" s="3">
        <v>23548</v>
      </c>
      <c r="F31" s="44" t="s">
        <v>1071</v>
      </c>
      <c r="G31" s="44">
        <v>3</v>
      </c>
      <c r="H31" s="44">
        <v>65156661197.840088</v>
      </c>
      <c r="I31" s="44">
        <v>21718887065.946697</v>
      </c>
      <c r="J31" s="44">
        <v>9.152678607460869</v>
      </c>
      <c r="K31" s="44">
        <v>7.9246134911267528E-6</v>
      </c>
    </row>
    <row r="32" spans="1:11" x14ac:dyDescent="0.25">
      <c r="A32" s="13">
        <v>144210</v>
      </c>
      <c r="B32" s="3">
        <v>269891</v>
      </c>
      <c r="C32" s="3">
        <v>212771</v>
      </c>
      <c r="D32" s="3">
        <v>200618</v>
      </c>
      <c r="F32" s="44" t="s">
        <v>1072</v>
      </c>
      <c r="G32" s="44">
        <v>320</v>
      </c>
      <c r="H32" s="44">
        <v>759345341312.16711</v>
      </c>
      <c r="I32" s="44">
        <v>2372954191.600522</v>
      </c>
      <c r="J32" s="44"/>
      <c r="K32" s="44"/>
    </row>
    <row r="33" spans="1:14" ht="15.75" thickBot="1" x14ac:dyDescent="0.3">
      <c r="A33" s="13">
        <v>77167</v>
      </c>
      <c r="B33" s="3">
        <v>95501</v>
      </c>
      <c r="C33" s="3">
        <v>79278</v>
      </c>
      <c r="D33" s="3">
        <v>73055</v>
      </c>
      <c r="F33" s="64" t="s">
        <v>1058</v>
      </c>
      <c r="G33" s="64">
        <v>323</v>
      </c>
      <c r="H33" s="64">
        <v>824502002510.0072</v>
      </c>
      <c r="I33" s="64"/>
      <c r="J33" s="64"/>
      <c r="K33" s="64"/>
    </row>
    <row r="34" spans="1:14" ht="15.75" thickBot="1" x14ac:dyDescent="0.3">
      <c r="A34" s="13">
        <v>72193</v>
      </c>
      <c r="B34" s="3">
        <v>14026</v>
      </c>
      <c r="C34" s="3">
        <v>12012</v>
      </c>
      <c r="D34" s="3">
        <v>11733</v>
      </c>
    </row>
    <row r="35" spans="1:14" x14ac:dyDescent="0.25">
      <c r="A35" s="13">
        <v>29803</v>
      </c>
      <c r="B35" s="3">
        <v>29227</v>
      </c>
      <c r="C35" s="3">
        <v>27562</v>
      </c>
      <c r="D35" s="3">
        <v>22339</v>
      </c>
      <c r="F35" s="65"/>
      <c r="G35" s="65" t="s">
        <v>1079</v>
      </c>
      <c r="H35" s="65" t="s">
        <v>1068</v>
      </c>
      <c r="I35" s="65" t="s">
        <v>1080</v>
      </c>
      <c r="J35" s="65" t="s">
        <v>1081</v>
      </c>
      <c r="K35" s="65" t="s">
        <v>1082</v>
      </c>
      <c r="L35" s="65" t="s">
        <v>1083</v>
      </c>
      <c r="M35" s="65" t="s">
        <v>1084</v>
      </c>
      <c r="N35" s="65" t="s">
        <v>1085</v>
      </c>
    </row>
    <row r="36" spans="1:14" x14ac:dyDescent="0.25">
      <c r="A36" s="13">
        <v>151689</v>
      </c>
      <c r="B36" s="3">
        <v>58284</v>
      </c>
      <c r="C36" s="3">
        <v>27553</v>
      </c>
      <c r="D36" s="3">
        <v>8232</v>
      </c>
      <c r="F36" s="44" t="s">
        <v>1073</v>
      </c>
      <c r="G36" s="44">
        <v>57256.21150410972</v>
      </c>
      <c r="H36" s="44">
        <v>3638.2636424597385</v>
      </c>
      <c r="I36" s="44">
        <v>15.737235431734748</v>
      </c>
      <c r="J36" s="44">
        <v>9.9360742211244979E-42</v>
      </c>
      <c r="K36" s="44">
        <v>50098.273518128161</v>
      </c>
      <c r="L36" s="44">
        <v>64414.14949009128</v>
      </c>
      <c r="M36" s="44">
        <v>50098.273518128161</v>
      </c>
      <c r="N36" s="44">
        <v>64414.14949009128</v>
      </c>
    </row>
    <row r="37" spans="1:14" x14ac:dyDescent="0.25">
      <c r="A37" s="13">
        <v>54283</v>
      </c>
      <c r="B37" s="3">
        <v>28302</v>
      </c>
      <c r="C37" s="3">
        <v>17717</v>
      </c>
      <c r="D37" s="3">
        <v>14090</v>
      </c>
      <c r="F37" s="44" t="s">
        <v>16</v>
      </c>
      <c r="G37" s="44">
        <v>0.51888903686622245</v>
      </c>
      <c r="H37" s="44">
        <v>0.13174305572020428</v>
      </c>
      <c r="I37" s="44">
        <v>3.9386443105452043</v>
      </c>
      <c r="J37" s="44">
        <v>1.0061811288595295E-4</v>
      </c>
      <c r="K37" s="44">
        <v>0.25969709378554162</v>
      </c>
      <c r="L37" s="44">
        <v>0.77808097994690328</v>
      </c>
      <c r="M37" s="44">
        <v>0.25969709378554162</v>
      </c>
      <c r="N37" s="44">
        <v>0.77808097994690328</v>
      </c>
    </row>
    <row r="38" spans="1:14" x14ac:dyDescent="0.25">
      <c r="A38" s="13">
        <v>68371</v>
      </c>
      <c r="B38" s="3">
        <v>54725</v>
      </c>
      <c r="C38" s="3">
        <v>38609</v>
      </c>
      <c r="D38" s="3">
        <v>19419</v>
      </c>
      <c r="F38" s="44" t="s">
        <v>17</v>
      </c>
      <c r="G38" s="44">
        <v>-0.30799944361642639</v>
      </c>
      <c r="H38" s="44">
        <v>0.17364597339885013</v>
      </c>
      <c r="I38" s="44">
        <v>-1.7737206201089253</v>
      </c>
      <c r="J38" s="44">
        <v>7.7060329821106652E-2</v>
      </c>
      <c r="K38" s="44">
        <v>-0.64963139535262515</v>
      </c>
      <c r="L38" s="44">
        <v>3.363250811977242E-2</v>
      </c>
      <c r="M38" s="44">
        <v>-0.64963139535262515</v>
      </c>
      <c r="N38" s="44">
        <v>3.363250811977242E-2</v>
      </c>
    </row>
    <row r="39" spans="1:14" ht="15.75" thickBot="1" x14ac:dyDescent="0.3">
      <c r="A39" s="13">
        <v>64612</v>
      </c>
      <c r="B39" s="3">
        <v>36314</v>
      </c>
      <c r="C39" s="3">
        <v>29223</v>
      </c>
      <c r="D39" s="3">
        <v>6121</v>
      </c>
      <c r="F39" s="64" t="s">
        <v>18</v>
      </c>
      <c r="G39" s="64">
        <v>-3.9025456063267847E-3</v>
      </c>
      <c r="H39" s="64">
        <v>2.8450257101434527E-2</v>
      </c>
      <c r="I39" s="64">
        <v>-0.13717083794402721</v>
      </c>
      <c r="J39" s="64">
        <v>0.89098202486560818</v>
      </c>
      <c r="K39" s="64">
        <v>-5.9875722932096496E-2</v>
      </c>
      <c r="L39" s="64">
        <v>5.2070631719442921E-2</v>
      </c>
      <c r="M39" s="64">
        <v>-5.9875722932096496E-2</v>
      </c>
      <c r="N39" s="64">
        <v>5.2070631719442921E-2</v>
      </c>
    </row>
    <row r="40" spans="1:14" x14ac:dyDescent="0.25">
      <c r="A40" s="13">
        <v>48416</v>
      </c>
      <c r="B40" s="3">
        <v>108431</v>
      </c>
      <c r="C40" s="3">
        <v>77127</v>
      </c>
      <c r="D40" s="3">
        <v>10227</v>
      </c>
    </row>
    <row r="41" spans="1:14" x14ac:dyDescent="0.25">
      <c r="A41" s="13">
        <v>34239</v>
      </c>
      <c r="B41" s="3">
        <v>11092</v>
      </c>
      <c r="C41" s="3">
        <v>4686</v>
      </c>
      <c r="D41" s="3">
        <v>2695</v>
      </c>
    </row>
    <row r="42" spans="1:14" x14ac:dyDescent="0.25">
      <c r="A42" s="13">
        <v>112132</v>
      </c>
      <c r="B42" s="3">
        <v>83903</v>
      </c>
      <c r="C42" s="3">
        <v>80621</v>
      </c>
      <c r="D42" s="3">
        <v>49410</v>
      </c>
    </row>
    <row r="43" spans="1:14" x14ac:dyDescent="0.25">
      <c r="A43" s="13">
        <v>48531</v>
      </c>
      <c r="B43" s="3">
        <v>30303</v>
      </c>
      <c r="C43" s="3">
        <v>20509</v>
      </c>
      <c r="D43" s="3">
        <v>11765</v>
      </c>
    </row>
    <row r="44" spans="1:14" x14ac:dyDescent="0.25">
      <c r="A44" s="13">
        <v>40552</v>
      </c>
      <c r="B44" s="3">
        <v>39362</v>
      </c>
      <c r="C44" s="3">
        <v>24742</v>
      </c>
      <c r="D44" s="3">
        <v>21705</v>
      </c>
    </row>
    <row r="45" spans="1:14" x14ac:dyDescent="0.25">
      <c r="A45" s="13">
        <v>97027</v>
      </c>
      <c r="B45" s="3">
        <v>15569</v>
      </c>
      <c r="C45" s="3">
        <v>459</v>
      </c>
      <c r="D45" s="3">
        <v>573</v>
      </c>
    </row>
    <row r="46" spans="1:14" x14ac:dyDescent="0.25">
      <c r="A46" s="13">
        <v>145682</v>
      </c>
      <c r="B46" s="7">
        <v>39763</v>
      </c>
      <c r="C46" s="7">
        <v>7131</v>
      </c>
      <c r="D46" s="7">
        <v>5739</v>
      </c>
    </row>
    <row r="47" spans="1:14" x14ac:dyDescent="0.25">
      <c r="A47" s="13">
        <v>83382</v>
      </c>
      <c r="B47" s="7">
        <v>64279</v>
      </c>
      <c r="C47" s="7">
        <v>43397</v>
      </c>
      <c r="D47" s="7">
        <v>23455</v>
      </c>
    </row>
    <row r="48" spans="1:14" x14ac:dyDescent="0.25">
      <c r="A48" s="13">
        <v>41466</v>
      </c>
      <c r="B48" s="7">
        <v>19376</v>
      </c>
      <c r="C48" s="7">
        <v>15207</v>
      </c>
      <c r="D48" s="7">
        <v>2124</v>
      </c>
    </row>
    <row r="49" spans="1:4" x14ac:dyDescent="0.25">
      <c r="A49" s="13">
        <v>40276</v>
      </c>
      <c r="B49" s="7">
        <v>39688</v>
      </c>
      <c r="C49" s="7">
        <v>32571</v>
      </c>
      <c r="D49" s="7">
        <v>9684</v>
      </c>
    </row>
    <row r="50" spans="1:4" x14ac:dyDescent="0.25">
      <c r="A50" s="13">
        <v>115485</v>
      </c>
      <c r="B50" s="7">
        <v>26267</v>
      </c>
      <c r="C50" s="7">
        <v>7333</v>
      </c>
      <c r="D50" s="7">
        <v>13718</v>
      </c>
    </row>
    <row r="51" spans="1:4" x14ac:dyDescent="0.25">
      <c r="A51" s="13">
        <v>60722</v>
      </c>
      <c r="B51" s="7">
        <v>128137</v>
      </c>
      <c r="C51" s="7">
        <v>117270</v>
      </c>
      <c r="D51" s="7">
        <v>96840</v>
      </c>
    </row>
    <row r="52" spans="1:4" x14ac:dyDescent="0.25">
      <c r="A52" s="13">
        <v>111134</v>
      </c>
      <c r="B52" s="7">
        <v>94004</v>
      </c>
      <c r="C52" s="7">
        <v>74617</v>
      </c>
      <c r="D52" s="7">
        <v>22283</v>
      </c>
    </row>
    <row r="53" spans="1:4" x14ac:dyDescent="0.25">
      <c r="A53" s="13">
        <v>35128</v>
      </c>
      <c r="B53" s="7">
        <v>31160</v>
      </c>
      <c r="C53" s="7">
        <v>40502</v>
      </c>
      <c r="D53" s="7">
        <v>16971</v>
      </c>
    </row>
    <row r="54" spans="1:4" x14ac:dyDescent="0.25">
      <c r="A54" s="13">
        <v>49416</v>
      </c>
      <c r="B54" s="7">
        <v>8736</v>
      </c>
      <c r="C54" s="7">
        <v>4750</v>
      </c>
      <c r="D54" s="7">
        <v>262</v>
      </c>
    </row>
    <row r="55" spans="1:4" x14ac:dyDescent="0.25">
      <c r="A55" s="13">
        <v>37688</v>
      </c>
      <c r="B55" s="7">
        <v>23747</v>
      </c>
      <c r="C55" s="7">
        <v>18749</v>
      </c>
      <c r="D55" s="7">
        <v>10673</v>
      </c>
    </row>
    <row r="56" spans="1:4" x14ac:dyDescent="0.25">
      <c r="A56" s="13">
        <v>37471</v>
      </c>
      <c r="B56" s="7">
        <v>9108</v>
      </c>
      <c r="C56" s="7">
        <v>5005</v>
      </c>
      <c r="D56" s="7">
        <v>9224</v>
      </c>
    </row>
    <row r="57" spans="1:4" x14ac:dyDescent="0.25">
      <c r="A57" s="43">
        <v>42949</v>
      </c>
      <c r="B57" s="7">
        <v>8835</v>
      </c>
      <c r="C57" s="7">
        <v>3137</v>
      </c>
      <c r="D57" s="7">
        <v>2804</v>
      </c>
    </row>
    <row r="58" spans="1:4" x14ac:dyDescent="0.25">
      <c r="A58" s="13">
        <v>80297</v>
      </c>
      <c r="B58" s="7">
        <v>32718</v>
      </c>
      <c r="C58" s="7">
        <v>14670</v>
      </c>
      <c r="D58" s="7">
        <v>4708</v>
      </c>
    </row>
    <row r="59" spans="1:4" x14ac:dyDescent="0.25">
      <c r="A59" s="13">
        <v>54439</v>
      </c>
      <c r="B59" s="7">
        <v>40453</v>
      </c>
      <c r="C59" s="7">
        <v>31386</v>
      </c>
      <c r="D59" s="7">
        <v>18908</v>
      </c>
    </row>
    <row r="60" spans="1:4" x14ac:dyDescent="0.25">
      <c r="A60" s="13">
        <v>35200</v>
      </c>
      <c r="B60" s="7">
        <v>17939</v>
      </c>
      <c r="C60" s="7">
        <v>7949</v>
      </c>
      <c r="D60" s="7">
        <v>7701</v>
      </c>
    </row>
    <row r="61" spans="1:4" x14ac:dyDescent="0.25">
      <c r="A61" s="13">
        <v>60371</v>
      </c>
      <c r="B61" s="7">
        <v>40538</v>
      </c>
      <c r="C61" s="7">
        <v>36922</v>
      </c>
      <c r="D61" s="7">
        <v>16474</v>
      </c>
    </row>
    <row r="62" spans="1:4" x14ac:dyDescent="0.25">
      <c r="A62" s="13">
        <v>50222</v>
      </c>
      <c r="B62" s="7">
        <v>17393</v>
      </c>
      <c r="C62" s="7">
        <v>10828</v>
      </c>
      <c r="D62" s="7">
        <v>6224</v>
      </c>
    </row>
    <row r="63" spans="1:4" x14ac:dyDescent="0.25">
      <c r="A63" s="13">
        <v>65123</v>
      </c>
      <c r="B63" s="7">
        <v>50420</v>
      </c>
      <c r="C63" s="7">
        <v>33157</v>
      </c>
      <c r="D63" s="7">
        <v>19442</v>
      </c>
    </row>
    <row r="64" spans="1:4" x14ac:dyDescent="0.25">
      <c r="A64" s="13">
        <v>38917</v>
      </c>
      <c r="B64" s="7">
        <v>10545</v>
      </c>
      <c r="C64" s="7">
        <v>7662</v>
      </c>
      <c r="D64" s="7">
        <v>1565</v>
      </c>
    </row>
    <row r="65" spans="1:4" x14ac:dyDescent="0.25">
      <c r="A65" s="13">
        <v>33212</v>
      </c>
      <c r="B65" s="7">
        <v>11934</v>
      </c>
      <c r="C65" s="7">
        <v>4036</v>
      </c>
      <c r="D65" s="7">
        <v>6001</v>
      </c>
    </row>
    <row r="66" spans="1:4" x14ac:dyDescent="0.25">
      <c r="A66" s="46">
        <v>51355</v>
      </c>
      <c r="B66" s="7">
        <v>14711</v>
      </c>
      <c r="C66" s="7">
        <v>12322</v>
      </c>
      <c r="D66" s="7">
        <v>4713</v>
      </c>
    </row>
    <row r="67" spans="1:4" x14ac:dyDescent="0.25">
      <c r="A67" s="13">
        <v>119212</v>
      </c>
      <c r="B67" s="7">
        <v>120172</v>
      </c>
      <c r="C67" s="7">
        <v>92859</v>
      </c>
      <c r="D67" s="7">
        <v>68283</v>
      </c>
    </row>
    <row r="68" spans="1:4" x14ac:dyDescent="0.25">
      <c r="A68" s="13">
        <v>89493</v>
      </c>
      <c r="B68" s="7">
        <v>122094</v>
      </c>
      <c r="C68" s="7">
        <v>115212</v>
      </c>
      <c r="D68" s="7">
        <v>107433</v>
      </c>
    </row>
    <row r="69" spans="1:4" x14ac:dyDescent="0.25">
      <c r="A69" s="13">
        <v>76446</v>
      </c>
      <c r="B69" s="7">
        <v>36660</v>
      </c>
      <c r="C69" s="7">
        <v>28819</v>
      </c>
      <c r="D69" s="7">
        <v>12412</v>
      </c>
    </row>
    <row r="70" spans="1:4" x14ac:dyDescent="0.25">
      <c r="A70" s="13">
        <v>73130</v>
      </c>
      <c r="B70" s="7">
        <v>81697</v>
      </c>
      <c r="C70" s="7">
        <v>43452</v>
      </c>
      <c r="D70" s="7">
        <v>11605</v>
      </c>
    </row>
    <row r="71" spans="1:4" x14ac:dyDescent="0.25">
      <c r="A71" s="13">
        <v>35903</v>
      </c>
      <c r="B71" s="7">
        <v>21556.71</v>
      </c>
      <c r="C71" s="7">
        <v>17444.05</v>
      </c>
      <c r="D71" s="7">
        <v>6100.42</v>
      </c>
    </row>
    <row r="72" spans="1:4" x14ac:dyDescent="0.25">
      <c r="A72" s="13">
        <v>48000</v>
      </c>
      <c r="B72" s="7">
        <v>43115</v>
      </c>
      <c r="C72" s="7">
        <v>34875</v>
      </c>
      <c r="D72" s="7">
        <v>24186</v>
      </c>
    </row>
    <row r="73" spans="1:4" x14ac:dyDescent="0.25">
      <c r="A73" s="43">
        <v>61441</v>
      </c>
      <c r="B73" s="7">
        <v>20959</v>
      </c>
      <c r="C73" s="7">
        <v>18129</v>
      </c>
      <c r="D73" s="7">
        <v>3770</v>
      </c>
    </row>
    <row r="74" spans="1:4" x14ac:dyDescent="0.25">
      <c r="A74" s="13">
        <v>51756</v>
      </c>
      <c r="B74" s="7">
        <v>23362</v>
      </c>
      <c r="C74" s="7">
        <v>30397</v>
      </c>
      <c r="D74" s="7">
        <v>15166</v>
      </c>
    </row>
    <row r="75" spans="1:4" x14ac:dyDescent="0.25">
      <c r="A75" s="43">
        <v>53586</v>
      </c>
      <c r="B75" s="7">
        <v>22928</v>
      </c>
      <c r="C75" s="7">
        <v>15358</v>
      </c>
      <c r="D75" s="7">
        <v>6238</v>
      </c>
    </row>
    <row r="76" spans="1:4" x14ac:dyDescent="0.25">
      <c r="A76" s="13">
        <v>54906</v>
      </c>
      <c r="B76" s="7">
        <v>42223</v>
      </c>
      <c r="C76" s="7">
        <v>37794</v>
      </c>
      <c r="D76" s="7">
        <v>22195</v>
      </c>
    </row>
    <row r="77" spans="1:4" x14ac:dyDescent="0.25">
      <c r="A77" s="13">
        <v>45136</v>
      </c>
      <c r="B77" s="7">
        <v>14455</v>
      </c>
      <c r="C77" s="7">
        <v>6334</v>
      </c>
      <c r="D77" s="7">
        <v>1591</v>
      </c>
    </row>
    <row r="78" spans="1:4" x14ac:dyDescent="0.25">
      <c r="A78" s="13">
        <v>80719</v>
      </c>
      <c r="B78" s="7">
        <v>16618</v>
      </c>
      <c r="C78" s="7">
        <v>7311</v>
      </c>
      <c r="D78" s="7">
        <v>6850</v>
      </c>
    </row>
    <row r="79" spans="1:4" x14ac:dyDescent="0.25">
      <c r="A79" s="13">
        <v>36306</v>
      </c>
      <c r="B79" s="7">
        <v>7594</v>
      </c>
      <c r="C79" s="7">
        <v>2855</v>
      </c>
      <c r="D79" s="7">
        <v>2203</v>
      </c>
    </row>
    <row r="80" spans="1:4" x14ac:dyDescent="0.25">
      <c r="A80" s="13">
        <v>41614</v>
      </c>
      <c r="B80" s="7">
        <v>31821</v>
      </c>
      <c r="C80" s="7">
        <v>22276</v>
      </c>
      <c r="D80" s="7">
        <v>11902</v>
      </c>
    </row>
    <row r="81" spans="1:4" x14ac:dyDescent="0.25">
      <c r="A81" s="13">
        <v>58501</v>
      </c>
      <c r="B81" s="7">
        <v>139666</v>
      </c>
      <c r="C81" s="7">
        <v>116104</v>
      </c>
      <c r="D81" s="7">
        <v>112204</v>
      </c>
    </row>
    <row r="82" spans="1:4" x14ac:dyDescent="0.25">
      <c r="A82" s="43">
        <v>31577</v>
      </c>
      <c r="B82" s="7">
        <v>9535</v>
      </c>
      <c r="C82" s="7">
        <v>5612</v>
      </c>
      <c r="D82" s="7">
        <v>5062</v>
      </c>
    </row>
    <row r="83" spans="1:4" x14ac:dyDescent="0.25">
      <c r="A83" s="43">
        <v>54738</v>
      </c>
      <c r="B83" s="7">
        <v>46258</v>
      </c>
      <c r="C83" s="7">
        <v>32973</v>
      </c>
      <c r="D83" s="7">
        <v>23441</v>
      </c>
    </row>
    <row r="84" spans="1:4" x14ac:dyDescent="0.25">
      <c r="A84" s="13">
        <v>56272</v>
      </c>
      <c r="B84" s="7">
        <v>45871</v>
      </c>
      <c r="C84" s="7">
        <v>44473</v>
      </c>
      <c r="D84" s="7">
        <v>35297</v>
      </c>
    </row>
    <row r="85" spans="1:4" x14ac:dyDescent="0.25">
      <c r="A85" s="13">
        <v>34454</v>
      </c>
      <c r="B85" s="7">
        <v>5579</v>
      </c>
      <c r="C85" s="7">
        <v>3671</v>
      </c>
      <c r="D85" s="7">
        <v>1209</v>
      </c>
    </row>
    <row r="86" spans="1:4" x14ac:dyDescent="0.25">
      <c r="A86" s="13">
        <v>54839</v>
      </c>
      <c r="B86" s="7">
        <v>30239</v>
      </c>
      <c r="C86" s="7">
        <v>13388</v>
      </c>
      <c r="D86" s="7">
        <v>23008</v>
      </c>
    </row>
    <row r="87" spans="1:4" x14ac:dyDescent="0.25">
      <c r="A87" s="13">
        <v>43175</v>
      </c>
      <c r="B87" s="9">
        <v>70767.509999999995</v>
      </c>
      <c r="C87" s="9">
        <v>71954.070000000007</v>
      </c>
      <c r="D87" s="9">
        <v>60591.42</v>
      </c>
    </row>
    <row r="88" spans="1:4" x14ac:dyDescent="0.25">
      <c r="A88" s="13">
        <v>81444.666666666701</v>
      </c>
      <c r="B88" s="7">
        <v>2917.13</v>
      </c>
      <c r="C88" s="7">
        <v>34357.86</v>
      </c>
      <c r="D88" s="7">
        <v>2275.6999999999998</v>
      </c>
    </row>
    <row r="89" spans="1:4" x14ac:dyDescent="0.25">
      <c r="A89" s="13">
        <v>90851</v>
      </c>
      <c r="B89" s="7">
        <v>36703</v>
      </c>
      <c r="C89" s="7">
        <v>22829</v>
      </c>
      <c r="D89" s="7">
        <v>9565</v>
      </c>
    </row>
    <row r="90" spans="1:4" x14ac:dyDescent="0.25">
      <c r="A90" s="13">
        <v>99719</v>
      </c>
      <c r="B90" s="9">
        <v>0</v>
      </c>
      <c r="C90" s="9">
        <v>0</v>
      </c>
      <c r="D90" s="9">
        <v>0</v>
      </c>
    </row>
    <row r="91" spans="1:4" x14ac:dyDescent="0.25">
      <c r="A91" s="13">
        <v>81366</v>
      </c>
      <c r="B91" s="7">
        <v>51999</v>
      </c>
      <c r="C91" s="7">
        <v>47375</v>
      </c>
      <c r="D91" s="7">
        <v>18429</v>
      </c>
    </row>
    <row r="92" spans="1:4" x14ac:dyDescent="0.25">
      <c r="A92" s="13">
        <v>42950</v>
      </c>
      <c r="B92" s="7">
        <v>4694</v>
      </c>
      <c r="C92" s="7">
        <v>11585</v>
      </c>
      <c r="D92" s="7">
        <v>8471</v>
      </c>
    </row>
    <row r="93" spans="1:4" x14ac:dyDescent="0.25">
      <c r="A93" s="13">
        <v>117296</v>
      </c>
      <c r="B93" s="7">
        <v>8716</v>
      </c>
      <c r="C93" s="7">
        <v>6979</v>
      </c>
      <c r="D93" s="7">
        <v>541</v>
      </c>
    </row>
    <row r="94" spans="1:4" x14ac:dyDescent="0.25">
      <c r="A94" s="13">
        <v>66765.666666666701</v>
      </c>
      <c r="B94" s="7">
        <v>2784.62</v>
      </c>
      <c r="C94" s="7">
        <v>198.55</v>
      </c>
      <c r="D94" s="7">
        <v>68.37</v>
      </c>
    </row>
    <row r="95" spans="1:4" x14ac:dyDescent="0.25">
      <c r="A95" s="13">
        <v>46532</v>
      </c>
      <c r="B95" s="7">
        <v>22676</v>
      </c>
      <c r="C95" s="7">
        <v>5024</v>
      </c>
      <c r="D95" s="7">
        <v>3162</v>
      </c>
    </row>
    <row r="96" spans="1:4" x14ac:dyDescent="0.25">
      <c r="A96" s="14">
        <v>83543</v>
      </c>
      <c r="B96" s="9">
        <v>7044</v>
      </c>
      <c r="C96" s="9">
        <v>166</v>
      </c>
      <c r="D96" s="9">
        <v>10733</v>
      </c>
    </row>
    <row r="97" spans="1:4" x14ac:dyDescent="0.25">
      <c r="A97" s="13">
        <v>32330</v>
      </c>
      <c r="B97" s="7">
        <v>16965</v>
      </c>
      <c r="C97" s="7">
        <v>14869</v>
      </c>
      <c r="D97" s="7">
        <v>14481</v>
      </c>
    </row>
    <row r="98" spans="1:4" x14ac:dyDescent="0.25">
      <c r="A98" s="13">
        <v>38203</v>
      </c>
      <c r="B98" s="7">
        <v>48525</v>
      </c>
      <c r="C98" s="7">
        <v>31625</v>
      </c>
      <c r="D98" s="7">
        <v>30004</v>
      </c>
    </row>
    <row r="99" spans="1:4" x14ac:dyDescent="0.25">
      <c r="A99" s="13">
        <v>85999.666666666701</v>
      </c>
      <c r="B99" s="7">
        <v>30448.31</v>
      </c>
      <c r="C99" s="7">
        <v>21366.7</v>
      </c>
      <c r="D99" s="7">
        <v>8828.3799999999992</v>
      </c>
    </row>
    <row r="100" spans="1:4" x14ac:dyDescent="0.25">
      <c r="A100" s="13">
        <v>64405</v>
      </c>
      <c r="B100" s="7">
        <v>34508</v>
      </c>
      <c r="C100" s="7">
        <v>29724</v>
      </c>
      <c r="D100" s="7">
        <v>17632</v>
      </c>
    </row>
    <row r="101" spans="1:4" x14ac:dyDescent="0.25">
      <c r="A101" s="13">
        <v>120259</v>
      </c>
      <c r="B101" s="7">
        <v>29465</v>
      </c>
      <c r="C101" s="7">
        <v>29464</v>
      </c>
      <c r="D101" s="7">
        <v>27348</v>
      </c>
    </row>
    <row r="102" spans="1:4" x14ac:dyDescent="0.25">
      <c r="A102" s="13">
        <v>131469.33333333299</v>
      </c>
      <c r="B102" s="7">
        <v>36641.67</v>
      </c>
      <c r="C102" s="7">
        <v>10916.12</v>
      </c>
      <c r="D102" s="7">
        <v>1355.45</v>
      </c>
    </row>
    <row r="103" spans="1:4" x14ac:dyDescent="0.25">
      <c r="A103" s="13">
        <v>37411</v>
      </c>
      <c r="B103" s="7">
        <v>28495</v>
      </c>
      <c r="C103" s="7">
        <v>28495</v>
      </c>
      <c r="D103" s="7">
        <v>12819</v>
      </c>
    </row>
    <row r="104" spans="1:4" x14ac:dyDescent="0.25">
      <c r="A104" s="13">
        <v>93367</v>
      </c>
      <c r="B104" s="7">
        <v>37434</v>
      </c>
      <c r="C104" s="7">
        <v>48979</v>
      </c>
      <c r="D104" s="7">
        <v>43165</v>
      </c>
    </row>
    <row r="105" spans="1:4" x14ac:dyDescent="0.25">
      <c r="A105" s="13">
        <v>83121</v>
      </c>
      <c r="B105" s="7">
        <v>1799.56</v>
      </c>
      <c r="C105" s="7">
        <v>358.56</v>
      </c>
      <c r="D105" s="7">
        <v>49896.86</v>
      </c>
    </row>
    <row r="106" spans="1:4" x14ac:dyDescent="0.25">
      <c r="A106" s="43">
        <v>73333.333333333299</v>
      </c>
      <c r="B106" s="7">
        <v>275331.11</v>
      </c>
      <c r="C106" s="7">
        <v>232846.64</v>
      </c>
      <c r="D106" s="7">
        <v>222376.98</v>
      </c>
    </row>
    <row r="107" spans="1:4" x14ac:dyDescent="0.25">
      <c r="A107" s="13">
        <v>70693.899999999994</v>
      </c>
      <c r="B107" s="7">
        <v>7436.03</v>
      </c>
      <c r="C107" s="7">
        <v>2802.03</v>
      </c>
      <c r="D107" s="7">
        <v>1424.83</v>
      </c>
    </row>
    <row r="108" spans="1:4" x14ac:dyDescent="0.25">
      <c r="A108" s="13">
        <v>67149.333333333299</v>
      </c>
      <c r="B108" s="9">
        <v>21205.14</v>
      </c>
      <c r="C108" s="9">
        <v>13038.44</v>
      </c>
      <c r="D108" s="9">
        <v>1346.22</v>
      </c>
    </row>
    <row r="109" spans="1:4" x14ac:dyDescent="0.25">
      <c r="A109" s="14">
        <v>28054.333333333299</v>
      </c>
      <c r="B109" s="7">
        <v>21234.14</v>
      </c>
      <c r="C109" s="7">
        <v>14951.47</v>
      </c>
      <c r="D109" s="7">
        <v>7341.47</v>
      </c>
    </row>
    <row r="110" spans="1:4" x14ac:dyDescent="0.25">
      <c r="A110" s="13">
        <v>25520.666666666701</v>
      </c>
      <c r="B110" s="7">
        <v>19898.099999999999</v>
      </c>
      <c r="C110" s="7">
        <v>10356.870000000001</v>
      </c>
      <c r="D110" s="7">
        <v>11378.87</v>
      </c>
    </row>
    <row r="111" spans="1:4" x14ac:dyDescent="0.25">
      <c r="A111" s="13">
        <v>64629</v>
      </c>
      <c r="B111" s="9">
        <v>16632</v>
      </c>
      <c r="C111" s="9">
        <v>86426</v>
      </c>
      <c r="D111" s="9">
        <v>0</v>
      </c>
    </row>
    <row r="112" spans="1:4" x14ac:dyDescent="0.25">
      <c r="A112" s="13">
        <v>30806</v>
      </c>
      <c r="B112" s="7">
        <v>35797</v>
      </c>
      <c r="C112" s="7">
        <v>12074</v>
      </c>
      <c r="D112" s="7">
        <v>1017</v>
      </c>
    </row>
    <row r="113" spans="1:4" x14ac:dyDescent="0.25">
      <c r="A113" s="14">
        <v>44764</v>
      </c>
      <c r="B113" s="7">
        <v>13905</v>
      </c>
      <c r="C113" s="7">
        <v>13905</v>
      </c>
      <c r="D113" s="7">
        <v>13905</v>
      </c>
    </row>
    <row r="114" spans="1:4" x14ac:dyDescent="0.25">
      <c r="A114" s="13">
        <v>95904.333333333299</v>
      </c>
      <c r="B114" s="7">
        <v>26319.75</v>
      </c>
      <c r="C114" s="7">
        <v>10179.84</v>
      </c>
      <c r="D114" s="7">
        <v>4873.8599999999997</v>
      </c>
    </row>
    <row r="115" spans="1:4" x14ac:dyDescent="0.25">
      <c r="A115" s="13">
        <v>40455</v>
      </c>
      <c r="B115" s="7">
        <v>23483</v>
      </c>
      <c r="C115" s="7">
        <v>12635</v>
      </c>
      <c r="D115" s="7">
        <v>4996</v>
      </c>
    </row>
    <row r="116" spans="1:4" x14ac:dyDescent="0.25">
      <c r="A116" s="13">
        <v>30409</v>
      </c>
      <c r="B116" s="7">
        <v>7969</v>
      </c>
      <c r="C116" s="7">
        <v>7936</v>
      </c>
      <c r="D116" s="7">
        <v>7936</v>
      </c>
    </row>
    <row r="117" spans="1:4" x14ac:dyDescent="0.25">
      <c r="A117" s="13">
        <v>61092</v>
      </c>
      <c r="B117" s="9">
        <v>31236.400000000001</v>
      </c>
      <c r="C117" s="9">
        <v>19974.07</v>
      </c>
      <c r="D117" s="9">
        <v>2720.08</v>
      </c>
    </row>
    <row r="118" spans="1:4" x14ac:dyDescent="0.25">
      <c r="A118" s="13">
        <v>95103.333333333299</v>
      </c>
      <c r="B118" s="7">
        <v>16188.62</v>
      </c>
      <c r="C118" s="7">
        <v>19106.62</v>
      </c>
      <c r="D118" s="7">
        <v>15424.56</v>
      </c>
    </row>
    <row r="119" spans="1:4" x14ac:dyDescent="0.25">
      <c r="A119" s="13">
        <v>38743</v>
      </c>
      <c r="B119" s="7">
        <v>12790</v>
      </c>
      <c r="C119" s="7">
        <v>7761</v>
      </c>
      <c r="D119" s="7">
        <v>5547</v>
      </c>
    </row>
    <row r="120" spans="1:4" x14ac:dyDescent="0.25">
      <c r="A120" s="13">
        <v>65821</v>
      </c>
      <c r="B120" s="9">
        <v>64530.3</v>
      </c>
      <c r="C120" s="9">
        <v>39555.919999999998</v>
      </c>
      <c r="D120" s="9">
        <v>19300.8</v>
      </c>
    </row>
    <row r="121" spans="1:4" x14ac:dyDescent="0.25">
      <c r="A121" s="14">
        <v>33910</v>
      </c>
      <c r="B121" s="9">
        <v>0</v>
      </c>
      <c r="C121" s="9">
        <v>0</v>
      </c>
      <c r="D121" s="9">
        <v>0</v>
      </c>
    </row>
    <row r="122" spans="1:4" x14ac:dyDescent="0.25">
      <c r="A122" s="13">
        <v>56641</v>
      </c>
      <c r="B122" s="9">
        <v>26642.83</v>
      </c>
      <c r="C122" s="9">
        <v>13162.19</v>
      </c>
      <c r="D122" s="9">
        <v>1615.94</v>
      </c>
    </row>
    <row r="123" spans="1:4" x14ac:dyDescent="0.25">
      <c r="A123" s="13">
        <v>30333</v>
      </c>
      <c r="B123" s="7">
        <v>15141</v>
      </c>
      <c r="C123" s="7">
        <v>12948</v>
      </c>
      <c r="D123" s="7">
        <v>16297</v>
      </c>
    </row>
    <row r="124" spans="1:4" x14ac:dyDescent="0.25">
      <c r="A124" s="13">
        <v>53254</v>
      </c>
      <c r="B124" s="7">
        <v>22885</v>
      </c>
      <c r="C124" s="7">
        <v>4172</v>
      </c>
      <c r="D124" s="7">
        <v>1784</v>
      </c>
    </row>
    <row r="125" spans="1:4" x14ac:dyDescent="0.25">
      <c r="A125" s="13">
        <v>75001</v>
      </c>
      <c r="B125" s="7">
        <v>102360</v>
      </c>
      <c r="C125" s="7">
        <v>84220</v>
      </c>
      <c r="D125" s="7">
        <v>27789</v>
      </c>
    </row>
    <row r="126" spans="1:4" x14ac:dyDescent="0.25">
      <c r="A126" s="13">
        <v>54731</v>
      </c>
      <c r="B126" s="7">
        <v>13250.56</v>
      </c>
      <c r="C126" s="7">
        <v>3059.35</v>
      </c>
      <c r="D126" s="7">
        <v>1228.9000000000001</v>
      </c>
    </row>
    <row r="127" spans="1:4" x14ac:dyDescent="0.25">
      <c r="A127" s="13">
        <v>73184</v>
      </c>
      <c r="B127" s="9">
        <v>36404.76</v>
      </c>
      <c r="C127" s="9">
        <v>26476.74</v>
      </c>
      <c r="D127" s="9">
        <v>14343.51</v>
      </c>
    </row>
    <row r="128" spans="1:4" x14ac:dyDescent="0.25">
      <c r="A128" s="13">
        <v>72905</v>
      </c>
      <c r="B128" s="7">
        <v>5468</v>
      </c>
      <c r="C128" s="7">
        <v>5391</v>
      </c>
      <c r="D128" s="7">
        <v>2989</v>
      </c>
    </row>
    <row r="129" spans="1:4" x14ac:dyDescent="0.25">
      <c r="A129" s="13">
        <v>68758</v>
      </c>
      <c r="B129" s="7">
        <v>25726</v>
      </c>
      <c r="C129" s="7">
        <v>7979</v>
      </c>
      <c r="D129" s="7">
        <v>8220</v>
      </c>
    </row>
    <row r="130" spans="1:4" x14ac:dyDescent="0.25">
      <c r="A130" s="13">
        <v>46761.333333333299</v>
      </c>
      <c r="B130" s="7">
        <v>14319.49</v>
      </c>
      <c r="C130" s="7">
        <v>11599.29</v>
      </c>
      <c r="D130" s="7">
        <v>1951</v>
      </c>
    </row>
    <row r="131" spans="1:4" x14ac:dyDescent="0.25">
      <c r="A131" s="13">
        <v>56588</v>
      </c>
      <c r="B131" s="7">
        <v>15457.06</v>
      </c>
      <c r="C131" s="7">
        <v>4466.71</v>
      </c>
      <c r="D131" s="7">
        <v>7540.33</v>
      </c>
    </row>
    <row r="132" spans="1:4" x14ac:dyDescent="0.25">
      <c r="A132" s="13">
        <v>46638</v>
      </c>
      <c r="B132" s="9">
        <v>15697.03</v>
      </c>
      <c r="C132" s="9">
        <v>14564</v>
      </c>
      <c r="D132" s="9">
        <v>8926.6299999999992</v>
      </c>
    </row>
    <row r="133" spans="1:4" x14ac:dyDescent="0.25">
      <c r="A133" s="13">
        <v>48278.666666666701</v>
      </c>
      <c r="B133" s="7">
        <v>86939.57</v>
      </c>
      <c r="C133" s="7">
        <v>42758.5</v>
      </c>
      <c r="D133" s="7">
        <v>25100.97</v>
      </c>
    </row>
    <row r="134" spans="1:4" x14ac:dyDescent="0.25">
      <c r="A134" s="13">
        <v>52283.333333333299</v>
      </c>
      <c r="B134" s="7">
        <v>1950.83</v>
      </c>
      <c r="C134" s="7">
        <v>1619</v>
      </c>
      <c r="D134" s="7">
        <v>274.17</v>
      </c>
    </row>
    <row r="135" spans="1:4" x14ac:dyDescent="0.25">
      <c r="A135" s="13">
        <v>102833</v>
      </c>
      <c r="B135" s="7">
        <v>34372</v>
      </c>
      <c r="C135" s="7">
        <v>23012</v>
      </c>
      <c r="D135" s="7">
        <v>6111</v>
      </c>
    </row>
    <row r="136" spans="1:4" x14ac:dyDescent="0.25">
      <c r="A136" s="13">
        <v>55861</v>
      </c>
      <c r="B136" s="7">
        <v>101534</v>
      </c>
      <c r="C136" s="7">
        <v>94101</v>
      </c>
      <c r="D136" s="7">
        <v>82415</v>
      </c>
    </row>
    <row r="137" spans="1:4" x14ac:dyDescent="0.25">
      <c r="A137" s="13">
        <v>109783</v>
      </c>
      <c r="B137" s="7">
        <v>45855</v>
      </c>
      <c r="C137" s="7">
        <v>29437</v>
      </c>
      <c r="D137" s="7">
        <v>22061</v>
      </c>
    </row>
    <row r="138" spans="1:4" x14ac:dyDescent="0.25">
      <c r="A138" s="13">
        <v>76828</v>
      </c>
      <c r="B138" s="9">
        <v>24097.09</v>
      </c>
      <c r="C138" s="9">
        <v>9057.51</v>
      </c>
      <c r="D138" s="9">
        <v>1735.77</v>
      </c>
    </row>
    <row r="139" spans="1:4" x14ac:dyDescent="0.25">
      <c r="A139" s="13">
        <v>46593.666666666701</v>
      </c>
      <c r="B139" s="9">
        <v>16295.78</v>
      </c>
      <c r="C139" s="9">
        <v>3302.49</v>
      </c>
      <c r="D139" s="9">
        <v>341.32</v>
      </c>
    </row>
    <row r="140" spans="1:4" x14ac:dyDescent="0.25">
      <c r="A140" s="43">
        <v>38200</v>
      </c>
      <c r="B140" s="9">
        <v>12374.03</v>
      </c>
      <c r="C140" s="9">
        <v>10739.75</v>
      </c>
      <c r="D140" s="9">
        <v>6973.08</v>
      </c>
    </row>
    <row r="141" spans="1:4" x14ac:dyDescent="0.25">
      <c r="A141" s="13">
        <v>66642.333333333299</v>
      </c>
      <c r="B141" s="9">
        <v>17352.37</v>
      </c>
      <c r="C141" s="9">
        <v>16804.099999999999</v>
      </c>
      <c r="D141" s="9">
        <v>11691.46</v>
      </c>
    </row>
    <row r="142" spans="1:4" x14ac:dyDescent="0.25">
      <c r="A142" s="13">
        <v>27616.666666666701</v>
      </c>
      <c r="B142" s="9">
        <v>64557.2</v>
      </c>
      <c r="C142" s="9">
        <v>59572.45</v>
      </c>
      <c r="D142" s="9">
        <v>45449.120000000003</v>
      </c>
    </row>
    <row r="143" spans="1:4" x14ac:dyDescent="0.25">
      <c r="A143" s="13">
        <v>83316.666666666701</v>
      </c>
      <c r="B143" s="9">
        <v>74751.67</v>
      </c>
      <c r="C143" s="9">
        <v>21284.2</v>
      </c>
      <c r="D143" s="9">
        <v>13580.12</v>
      </c>
    </row>
    <row r="144" spans="1:4" x14ac:dyDescent="0.25">
      <c r="A144" s="13">
        <v>89321.666666666701</v>
      </c>
      <c r="B144" s="7">
        <v>16600.05</v>
      </c>
      <c r="C144" s="7">
        <v>9949.2099999999991</v>
      </c>
      <c r="D144" s="7">
        <v>662.11</v>
      </c>
    </row>
    <row r="145" spans="1:4" x14ac:dyDescent="0.25">
      <c r="A145" s="13">
        <v>87458.333333333299</v>
      </c>
      <c r="B145" s="7">
        <v>75126.48</v>
      </c>
      <c r="C145" s="7">
        <v>34573.61</v>
      </c>
      <c r="D145" s="7">
        <v>37532.61</v>
      </c>
    </row>
    <row r="146" spans="1:4" x14ac:dyDescent="0.25">
      <c r="A146" s="13">
        <v>68588.333333333299</v>
      </c>
      <c r="B146" s="7">
        <v>71259.320000000007</v>
      </c>
      <c r="C146" s="7">
        <v>52440.98</v>
      </c>
      <c r="D146" s="7">
        <v>31637.57</v>
      </c>
    </row>
    <row r="147" spans="1:4" x14ac:dyDescent="0.25">
      <c r="A147" s="13">
        <v>51808</v>
      </c>
      <c r="B147" s="7">
        <v>25363</v>
      </c>
      <c r="C147" s="7">
        <v>12736</v>
      </c>
      <c r="D147" s="7">
        <v>5702</v>
      </c>
    </row>
    <row r="148" spans="1:4" x14ac:dyDescent="0.25">
      <c r="A148" s="13">
        <v>163070</v>
      </c>
      <c r="B148" s="7">
        <v>4291</v>
      </c>
      <c r="C148" s="7">
        <v>4017</v>
      </c>
      <c r="D148" s="7">
        <v>689</v>
      </c>
    </row>
    <row r="149" spans="1:4" x14ac:dyDescent="0.25">
      <c r="A149" s="13">
        <v>65639</v>
      </c>
      <c r="B149" s="7">
        <v>25098</v>
      </c>
      <c r="C149" s="7">
        <v>16098</v>
      </c>
      <c r="D149" s="7">
        <v>15828</v>
      </c>
    </row>
    <row r="150" spans="1:4" x14ac:dyDescent="0.25">
      <c r="A150" s="43">
        <v>28583.333333333299</v>
      </c>
      <c r="B150" s="7">
        <v>604.70000000000005</v>
      </c>
      <c r="C150" s="7">
        <v>4352.3999999999996</v>
      </c>
      <c r="D150" s="7">
        <v>1774.56</v>
      </c>
    </row>
    <row r="151" spans="1:4" x14ac:dyDescent="0.25">
      <c r="A151" s="13">
        <v>98567.666666666701</v>
      </c>
      <c r="B151" s="9">
        <v>5587.99</v>
      </c>
      <c r="C151" s="9">
        <v>2687.11</v>
      </c>
      <c r="D151" s="9">
        <v>10435.64</v>
      </c>
    </row>
    <row r="152" spans="1:4" x14ac:dyDescent="0.25">
      <c r="A152" s="13">
        <v>89199</v>
      </c>
      <c r="B152" s="7">
        <v>52801</v>
      </c>
      <c r="C152" s="7">
        <v>16990</v>
      </c>
      <c r="D152" s="7">
        <v>2544</v>
      </c>
    </row>
    <row r="153" spans="1:4" x14ac:dyDescent="0.25">
      <c r="A153" s="13">
        <v>79800</v>
      </c>
      <c r="B153" s="7">
        <v>134260.67000000001</v>
      </c>
      <c r="C153" s="7">
        <v>80525.67</v>
      </c>
      <c r="D153" s="7">
        <v>62242.33</v>
      </c>
    </row>
    <row r="154" spans="1:4" x14ac:dyDescent="0.25">
      <c r="A154" s="13">
        <v>56928</v>
      </c>
      <c r="B154" s="7">
        <v>21033</v>
      </c>
      <c r="C154" s="7">
        <v>13249</v>
      </c>
      <c r="D154" s="7">
        <v>7150</v>
      </c>
    </row>
    <row r="155" spans="1:4" x14ac:dyDescent="0.25">
      <c r="A155" s="13">
        <v>69771.666666666701</v>
      </c>
      <c r="B155" s="9">
        <v>20249.52</v>
      </c>
      <c r="C155" s="9">
        <v>19129.259999999998</v>
      </c>
      <c r="D155" s="9">
        <v>34201.89</v>
      </c>
    </row>
    <row r="156" spans="1:4" x14ac:dyDescent="0.25">
      <c r="A156" s="13">
        <v>44328</v>
      </c>
      <c r="B156" s="7">
        <v>16434</v>
      </c>
      <c r="C156" s="7">
        <v>9773</v>
      </c>
      <c r="D156" s="7">
        <v>3971</v>
      </c>
    </row>
    <row r="157" spans="1:4" x14ac:dyDescent="0.25">
      <c r="A157" s="13">
        <v>47534</v>
      </c>
      <c r="B157" s="7">
        <v>4692</v>
      </c>
      <c r="C157" s="7">
        <v>4692</v>
      </c>
      <c r="D157" s="7">
        <v>6001</v>
      </c>
    </row>
    <row r="158" spans="1:4" x14ac:dyDescent="0.25">
      <c r="A158" s="43">
        <v>43700</v>
      </c>
      <c r="B158" s="9">
        <v>16940.03</v>
      </c>
      <c r="C158" s="9">
        <v>11264.9</v>
      </c>
      <c r="D158" s="9">
        <v>10490.23</v>
      </c>
    </row>
    <row r="159" spans="1:4" x14ac:dyDescent="0.25">
      <c r="A159" s="43">
        <v>33833.333333333299</v>
      </c>
      <c r="B159" s="7">
        <v>8737.23</v>
      </c>
      <c r="C159" s="7">
        <v>5021.49</v>
      </c>
      <c r="D159" s="7">
        <v>2846.99</v>
      </c>
    </row>
    <row r="160" spans="1:4" x14ac:dyDescent="0.25">
      <c r="A160" s="43">
        <v>41589</v>
      </c>
      <c r="B160" s="7">
        <v>11111</v>
      </c>
      <c r="C160" s="7">
        <v>7809</v>
      </c>
      <c r="D160" s="7">
        <v>7675</v>
      </c>
    </row>
    <row r="161" spans="1:4" x14ac:dyDescent="0.25">
      <c r="A161" s="13">
        <v>61245</v>
      </c>
      <c r="B161" s="9">
        <v>19324.310000000001</v>
      </c>
      <c r="C161" s="9">
        <v>7434.84</v>
      </c>
      <c r="D161" s="9">
        <v>6375.18</v>
      </c>
    </row>
    <row r="162" spans="1:4" x14ac:dyDescent="0.25">
      <c r="A162" s="13">
        <v>71711</v>
      </c>
      <c r="B162" s="7">
        <v>28379.37</v>
      </c>
      <c r="C162" s="7">
        <v>45464.57</v>
      </c>
      <c r="D162" s="7">
        <v>30959.919999999998</v>
      </c>
    </row>
    <row r="163" spans="1:4" x14ac:dyDescent="0.25">
      <c r="A163" s="13">
        <v>23141.333333333299</v>
      </c>
      <c r="B163" s="9">
        <v>17366.919999999998</v>
      </c>
      <c r="C163" s="9">
        <v>11498.29</v>
      </c>
      <c r="D163" s="9">
        <v>6674.47</v>
      </c>
    </row>
    <row r="164" spans="1:4" x14ac:dyDescent="0.25">
      <c r="A164" s="43">
        <v>45000</v>
      </c>
      <c r="B164" s="7">
        <v>30410</v>
      </c>
      <c r="C164" s="7">
        <v>22962</v>
      </c>
      <c r="D164" s="7">
        <v>10202</v>
      </c>
    </row>
    <row r="165" spans="1:4" x14ac:dyDescent="0.25">
      <c r="A165" s="13">
        <v>42880</v>
      </c>
      <c r="B165" s="9">
        <v>19866.310000000001</v>
      </c>
      <c r="C165" s="9">
        <v>15310.19</v>
      </c>
      <c r="D165" s="9">
        <v>3348.47</v>
      </c>
    </row>
    <row r="166" spans="1:4" x14ac:dyDescent="0.25">
      <c r="A166" s="14">
        <v>62095.666666666701</v>
      </c>
      <c r="B166" s="9">
        <v>84791.039999999994</v>
      </c>
      <c r="C166" s="9">
        <v>75704.37</v>
      </c>
      <c r="D166" s="9">
        <v>48809.120000000003</v>
      </c>
    </row>
    <row r="167" spans="1:4" x14ac:dyDescent="0.25">
      <c r="A167" s="13">
        <v>73213</v>
      </c>
      <c r="B167" s="7">
        <v>50443</v>
      </c>
      <c r="C167" s="7">
        <v>46091</v>
      </c>
      <c r="D167" s="7">
        <v>20661</v>
      </c>
    </row>
    <row r="168" spans="1:4" x14ac:dyDescent="0.25">
      <c r="A168" s="13">
        <v>320833.33333333302</v>
      </c>
      <c r="B168" s="9">
        <v>162066.37</v>
      </c>
      <c r="C168" s="9">
        <v>100237.7</v>
      </c>
      <c r="D168" s="9">
        <v>58623.040000000001</v>
      </c>
    </row>
    <row r="169" spans="1:4" x14ac:dyDescent="0.25">
      <c r="A169" s="13">
        <v>38261</v>
      </c>
      <c r="B169" s="9">
        <v>12585.53</v>
      </c>
      <c r="C169" s="9">
        <v>5644.1</v>
      </c>
      <c r="D169" s="9">
        <v>2268.4899999999998</v>
      </c>
    </row>
    <row r="170" spans="1:4" x14ac:dyDescent="0.25">
      <c r="A170" s="13">
        <v>76936</v>
      </c>
      <c r="B170" s="9">
        <v>39284.410000000003</v>
      </c>
      <c r="C170" s="9">
        <v>5550.8</v>
      </c>
      <c r="D170" s="9">
        <v>2596.66</v>
      </c>
    </row>
    <row r="171" spans="1:4" x14ac:dyDescent="0.25">
      <c r="A171" s="13">
        <v>65339.333333333299</v>
      </c>
      <c r="B171" s="9">
        <v>39755.08</v>
      </c>
      <c r="C171" s="9">
        <v>12290.77</v>
      </c>
      <c r="D171" s="9">
        <v>2417.4899999999998</v>
      </c>
    </row>
    <row r="172" spans="1:4" x14ac:dyDescent="0.25">
      <c r="A172" s="13">
        <v>78452</v>
      </c>
      <c r="B172" s="7">
        <v>13589</v>
      </c>
      <c r="C172" s="7">
        <v>8218</v>
      </c>
      <c r="D172" s="7">
        <v>2160</v>
      </c>
    </row>
    <row r="173" spans="1:4" x14ac:dyDescent="0.25">
      <c r="A173" s="13">
        <v>83121</v>
      </c>
      <c r="B173" s="7">
        <v>343.67</v>
      </c>
      <c r="C173" s="7">
        <v>29.76</v>
      </c>
      <c r="D173" s="7">
        <v>39.69</v>
      </c>
    </row>
    <row r="174" spans="1:4" x14ac:dyDescent="0.25">
      <c r="A174" s="43">
        <v>48006.333333333299</v>
      </c>
      <c r="B174" s="7">
        <v>25692.2</v>
      </c>
      <c r="C174" s="7">
        <v>7481.04</v>
      </c>
      <c r="D174" s="7">
        <v>11987.99</v>
      </c>
    </row>
    <row r="175" spans="1:4" x14ac:dyDescent="0.25">
      <c r="A175" s="13">
        <v>258987.66666666701</v>
      </c>
      <c r="B175" s="9">
        <v>101477.69</v>
      </c>
      <c r="C175" s="9">
        <v>31991.88</v>
      </c>
      <c r="D175" s="9">
        <v>12710.57</v>
      </c>
    </row>
    <row r="176" spans="1:4" x14ac:dyDescent="0.25">
      <c r="A176" s="43">
        <v>37422</v>
      </c>
      <c r="B176" s="7">
        <v>33468.839999999997</v>
      </c>
      <c r="C176" s="7">
        <v>32713.279999999999</v>
      </c>
      <c r="D176" s="7">
        <v>357.36</v>
      </c>
    </row>
    <row r="177" spans="1:4" x14ac:dyDescent="0.25">
      <c r="A177" s="13">
        <v>602570</v>
      </c>
      <c r="B177" s="9">
        <v>41208.720000000001</v>
      </c>
      <c r="C177" s="9">
        <v>18704.580000000002</v>
      </c>
      <c r="D177" s="9">
        <v>4562.84</v>
      </c>
    </row>
    <row r="178" spans="1:4" x14ac:dyDescent="0.25">
      <c r="A178" s="13">
        <v>72184</v>
      </c>
      <c r="B178" s="7">
        <v>19620</v>
      </c>
      <c r="C178" s="7">
        <v>10216</v>
      </c>
      <c r="D178" s="7">
        <v>2440</v>
      </c>
    </row>
    <row r="179" spans="1:4" x14ac:dyDescent="0.25">
      <c r="A179" s="13">
        <v>104724</v>
      </c>
      <c r="B179" s="9">
        <v>2328.2600000000002</v>
      </c>
      <c r="C179" s="9">
        <v>3783.85</v>
      </c>
      <c r="D179" s="9">
        <v>2744.18</v>
      </c>
    </row>
    <row r="180" spans="1:4" x14ac:dyDescent="0.25">
      <c r="A180" s="13">
        <v>76098</v>
      </c>
      <c r="B180" s="7">
        <v>144645</v>
      </c>
      <c r="C180" s="7">
        <v>57423</v>
      </c>
      <c r="D180" s="7">
        <v>23446</v>
      </c>
    </row>
    <row r="181" spans="1:4" x14ac:dyDescent="0.25">
      <c r="A181" s="13">
        <v>26976</v>
      </c>
      <c r="B181" s="7">
        <v>5664</v>
      </c>
      <c r="C181" s="7">
        <v>386</v>
      </c>
      <c r="D181" s="7">
        <v>5035</v>
      </c>
    </row>
    <row r="182" spans="1:4" x14ac:dyDescent="0.25">
      <c r="A182" s="13">
        <v>37722</v>
      </c>
      <c r="B182" s="7">
        <v>13968</v>
      </c>
      <c r="C182" s="7">
        <v>1748</v>
      </c>
      <c r="D182" s="7">
        <v>701</v>
      </c>
    </row>
    <row r="183" spans="1:4" x14ac:dyDescent="0.25">
      <c r="A183" s="13">
        <v>72346</v>
      </c>
      <c r="B183" s="7">
        <v>173401</v>
      </c>
      <c r="C183" s="7">
        <v>147601</v>
      </c>
      <c r="D183" s="7">
        <v>128908</v>
      </c>
    </row>
    <row r="184" spans="1:4" x14ac:dyDescent="0.25">
      <c r="A184" s="13">
        <v>114078.66666666701</v>
      </c>
      <c r="B184" s="9">
        <v>30042.61</v>
      </c>
      <c r="C184" s="9">
        <v>26368</v>
      </c>
      <c r="D184" s="9">
        <v>1618.19</v>
      </c>
    </row>
    <row r="185" spans="1:4" x14ac:dyDescent="0.25">
      <c r="A185" s="13">
        <v>35538</v>
      </c>
      <c r="B185" s="7">
        <v>2814</v>
      </c>
      <c r="C185" s="7">
        <v>587</v>
      </c>
      <c r="D185" s="7">
        <v>2107</v>
      </c>
    </row>
    <row r="186" spans="1:4" x14ac:dyDescent="0.25">
      <c r="A186" s="13">
        <v>34924.333333333299</v>
      </c>
      <c r="B186" s="9">
        <v>8166.23</v>
      </c>
      <c r="C186" s="9">
        <v>5702.71</v>
      </c>
      <c r="D186" s="9">
        <v>6214.36</v>
      </c>
    </row>
    <row r="187" spans="1:4" x14ac:dyDescent="0.25">
      <c r="A187" s="13">
        <v>52203.333333333299</v>
      </c>
      <c r="B187" s="9">
        <v>25960.63</v>
      </c>
      <c r="C187" s="9">
        <v>12486.38</v>
      </c>
      <c r="D187" s="9">
        <v>2717.29</v>
      </c>
    </row>
    <row r="188" spans="1:4" x14ac:dyDescent="0.25">
      <c r="A188" s="13">
        <v>39569</v>
      </c>
      <c r="B188" s="9">
        <v>0</v>
      </c>
      <c r="C188" s="9">
        <v>0</v>
      </c>
      <c r="D188" s="9">
        <v>0</v>
      </c>
    </row>
    <row r="189" spans="1:4" x14ac:dyDescent="0.25">
      <c r="A189" s="13">
        <v>52582</v>
      </c>
      <c r="B189" s="9">
        <v>59587.26</v>
      </c>
      <c r="C189" s="9">
        <v>27967.29</v>
      </c>
      <c r="D189" s="9">
        <v>22491.040000000001</v>
      </c>
    </row>
    <row r="190" spans="1:4" x14ac:dyDescent="0.25">
      <c r="A190" s="13">
        <v>93346.666666666701</v>
      </c>
      <c r="B190" s="9">
        <v>82193.710000000006</v>
      </c>
      <c r="C190" s="9">
        <v>36579.919999999998</v>
      </c>
      <c r="D190" s="9">
        <v>6444.18</v>
      </c>
    </row>
    <row r="191" spans="1:4" x14ac:dyDescent="0.25">
      <c r="A191" s="43">
        <v>93247</v>
      </c>
      <c r="B191" s="7">
        <v>142918</v>
      </c>
      <c r="C191" s="7">
        <v>99682</v>
      </c>
      <c r="D191" s="7">
        <v>115507</v>
      </c>
    </row>
    <row r="192" spans="1:4" x14ac:dyDescent="0.25">
      <c r="A192" s="13">
        <v>77008.333333333299</v>
      </c>
      <c r="B192" s="9">
        <v>0</v>
      </c>
      <c r="C192" s="9">
        <v>0</v>
      </c>
      <c r="D192" s="9">
        <v>0</v>
      </c>
    </row>
    <row r="193" spans="1:4" x14ac:dyDescent="0.25">
      <c r="A193" s="13">
        <v>40243</v>
      </c>
      <c r="B193" s="9">
        <v>40902.46</v>
      </c>
      <c r="C193" s="9">
        <v>20064.990000000002</v>
      </c>
      <c r="D193" s="9">
        <v>19743.16</v>
      </c>
    </row>
    <row r="194" spans="1:4" x14ac:dyDescent="0.25">
      <c r="A194" s="13">
        <v>40740.333333333299</v>
      </c>
      <c r="B194" s="9">
        <v>6486.35</v>
      </c>
      <c r="C194" s="9">
        <v>4955.88</v>
      </c>
      <c r="D194" s="9">
        <v>1004.72</v>
      </c>
    </row>
    <row r="195" spans="1:4" x14ac:dyDescent="0.25">
      <c r="A195" s="13">
        <v>61381</v>
      </c>
      <c r="B195" s="7">
        <v>35026</v>
      </c>
      <c r="C195" s="7">
        <v>24604</v>
      </c>
      <c r="D195" s="7">
        <v>16896</v>
      </c>
    </row>
    <row r="196" spans="1:4" x14ac:dyDescent="0.25">
      <c r="A196" s="13">
        <v>32680</v>
      </c>
      <c r="B196" s="7">
        <v>36810</v>
      </c>
      <c r="C196" s="7">
        <v>35076</v>
      </c>
      <c r="D196" s="7">
        <v>23490</v>
      </c>
    </row>
    <row r="197" spans="1:4" x14ac:dyDescent="0.25">
      <c r="A197" s="13">
        <v>111326.66666666701</v>
      </c>
      <c r="B197" s="7">
        <v>127461.3</v>
      </c>
      <c r="C197" s="7">
        <v>106429.07</v>
      </c>
      <c r="D197" s="7">
        <v>73485.64</v>
      </c>
    </row>
    <row r="198" spans="1:4" x14ac:dyDescent="0.25">
      <c r="A198" s="13">
        <v>41067.666666666701</v>
      </c>
      <c r="B198" s="7">
        <v>17780.47</v>
      </c>
      <c r="C198" s="7">
        <v>19463.75</v>
      </c>
      <c r="D198" s="7">
        <v>13328.75</v>
      </c>
    </row>
    <row r="199" spans="1:4" x14ac:dyDescent="0.25">
      <c r="A199" s="13">
        <v>105036</v>
      </c>
      <c r="B199" s="7">
        <v>21864</v>
      </c>
      <c r="C199" s="7">
        <v>18507</v>
      </c>
      <c r="D199" s="7">
        <v>15660</v>
      </c>
    </row>
    <row r="200" spans="1:4" x14ac:dyDescent="0.25">
      <c r="A200" s="13">
        <v>61190</v>
      </c>
      <c r="B200" s="9">
        <v>94155.93</v>
      </c>
      <c r="C200" s="9">
        <v>102415.23</v>
      </c>
      <c r="D200" s="9">
        <v>82482.899999999994</v>
      </c>
    </row>
    <row r="201" spans="1:4" x14ac:dyDescent="0.25">
      <c r="A201" s="13">
        <v>120960</v>
      </c>
      <c r="B201" s="7">
        <v>64924</v>
      </c>
      <c r="C201" s="7">
        <v>61722</v>
      </c>
      <c r="D201" s="7">
        <v>44721</v>
      </c>
    </row>
    <row r="202" spans="1:4" x14ac:dyDescent="0.25">
      <c r="A202" s="13">
        <v>41813</v>
      </c>
      <c r="B202" s="7">
        <v>20912</v>
      </c>
      <c r="C202" s="7">
        <v>21574</v>
      </c>
      <c r="D202" s="7">
        <v>20686</v>
      </c>
    </row>
    <row r="203" spans="1:4" x14ac:dyDescent="0.25">
      <c r="A203" s="13">
        <v>33110</v>
      </c>
      <c r="B203" s="7">
        <v>14795</v>
      </c>
      <c r="C203" s="7">
        <v>12105</v>
      </c>
      <c r="D203" s="7">
        <v>4904</v>
      </c>
    </row>
    <row r="204" spans="1:4" x14ac:dyDescent="0.25">
      <c r="A204" s="13">
        <v>104039</v>
      </c>
      <c r="B204" s="7">
        <v>114508</v>
      </c>
      <c r="C204" s="7">
        <v>98507</v>
      </c>
      <c r="D204" s="7">
        <v>62950</v>
      </c>
    </row>
    <row r="205" spans="1:4" x14ac:dyDescent="0.25">
      <c r="A205" s="43">
        <v>46843</v>
      </c>
      <c r="B205" s="7">
        <v>15189</v>
      </c>
      <c r="C205" s="7">
        <v>9501</v>
      </c>
      <c r="D205" s="7">
        <v>3823</v>
      </c>
    </row>
    <row r="206" spans="1:4" x14ac:dyDescent="0.25">
      <c r="A206" s="13">
        <v>42602.333333333299</v>
      </c>
      <c r="B206" s="9">
        <v>49638</v>
      </c>
      <c r="C206" s="9">
        <v>45312</v>
      </c>
      <c r="D206" s="9">
        <v>7130</v>
      </c>
    </row>
    <row r="207" spans="1:4" x14ac:dyDescent="0.25">
      <c r="A207" s="13">
        <v>47055.666666666701</v>
      </c>
      <c r="B207" s="9">
        <v>93516.93</v>
      </c>
      <c r="C207" s="9">
        <v>34815.78</v>
      </c>
      <c r="D207" s="9">
        <v>13168.79</v>
      </c>
    </row>
    <row r="208" spans="1:4" x14ac:dyDescent="0.25">
      <c r="A208" s="13">
        <v>38969</v>
      </c>
      <c r="B208" s="7">
        <v>9926</v>
      </c>
      <c r="C208" s="7">
        <v>6500</v>
      </c>
      <c r="D208" s="7">
        <v>2186</v>
      </c>
    </row>
    <row r="209" spans="1:4" x14ac:dyDescent="0.25">
      <c r="A209" s="13">
        <v>36748</v>
      </c>
      <c r="B209" s="7">
        <v>31547</v>
      </c>
      <c r="C209" s="7">
        <v>18086</v>
      </c>
      <c r="D209" s="7">
        <v>9184</v>
      </c>
    </row>
    <row r="210" spans="1:4" x14ac:dyDescent="0.25">
      <c r="A210" s="13">
        <v>33278.333333333299</v>
      </c>
      <c r="B210" s="7">
        <v>2791.19</v>
      </c>
      <c r="C210" s="7">
        <v>1136.1300000000001</v>
      </c>
      <c r="D210" s="7">
        <v>973.12</v>
      </c>
    </row>
    <row r="211" spans="1:4" x14ac:dyDescent="0.25">
      <c r="A211" s="13">
        <v>65570.666666666701</v>
      </c>
      <c r="B211" s="9">
        <v>13479.07</v>
      </c>
      <c r="C211" s="9">
        <v>4774.1099999999997</v>
      </c>
      <c r="D211" s="9">
        <v>2234.25</v>
      </c>
    </row>
    <row r="212" spans="1:4" x14ac:dyDescent="0.25">
      <c r="A212" s="13">
        <v>60544</v>
      </c>
      <c r="B212" s="7">
        <v>50.84</v>
      </c>
      <c r="C212" s="7">
        <v>0</v>
      </c>
      <c r="D212" s="7">
        <v>0</v>
      </c>
    </row>
    <row r="213" spans="1:4" x14ac:dyDescent="0.25">
      <c r="A213" s="13">
        <v>119072.66666666701</v>
      </c>
      <c r="B213" s="9">
        <v>48856.87</v>
      </c>
      <c r="C213" s="9">
        <v>38598.53</v>
      </c>
      <c r="D213" s="9">
        <v>23019.200000000001</v>
      </c>
    </row>
    <row r="214" spans="1:4" x14ac:dyDescent="0.25">
      <c r="A214" s="13">
        <v>67591</v>
      </c>
      <c r="B214" s="7">
        <v>46137</v>
      </c>
      <c r="C214" s="7">
        <v>38238</v>
      </c>
      <c r="D214" s="7">
        <v>34080</v>
      </c>
    </row>
    <row r="215" spans="1:4" x14ac:dyDescent="0.25">
      <c r="A215" s="13">
        <v>47488</v>
      </c>
      <c r="B215" s="7">
        <v>12357</v>
      </c>
      <c r="C215" s="7">
        <v>13511</v>
      </c>
      <c r="D215" s="7">
        <v>8566</v>
      </c>
    </row>
    <row r="216" spans="1:4" x14ac:dyDescent="0.25">
      <c r="A216" s="13">
        <v>33469</v>
      </c>
      <c r="B216" s="9">
        <v>47194.48</v>
      </c>
      <c r="C216" s="9">
        <v>45096.46</v>
      </c>
      <c r="D216" s="9">
        <v>34049.15</v>
      </c>
    </row>
    <row r="217" spans="1:4" x14ac:dyDescent="0.25">
      <c r="A217" s="13">
        <v>106676</v>
      </c>
      <c r="B217" s="7">
        <v>213653</v>
      </c>
      <c r="C217" s="7">
        <v>159500</v>
      </c>
      <c r="D217" s="7">
        <v>141416</v>
      </c>
    </row>
    <row r="218" spans="1:4" x14ac:dyDescent="0.25">
      <c r="A218" s="13">
        <v>59850</v>
      </c>
      <c r="B218" s="9">
        <v>11150.05</v>
      </c>
      <c r="C218" s="9">
        <v>20665.169999999998</v>
      </c>
      <c r="D218" s="9">
        <v>1706313</v>
      </c>
    </row>
    <row r="219" spans="1:4" x14ac:dyDescent="0.25">
      <c r="A219" s="13">
        <v>44972</v>
      </c>
      <c r="B219" s="7">
        <v>64548</v>
      </c>
      <c r="C219" s="7">
        <v>61927</v>
      </c>
      <c r="D219" s="7">
        <v>36579</v>
      </c>
    </row>
    <row r="220" spans="1:4" x14ac:dyDescent="0.25">
      <c r="A220" s="13">
        <v>76987</v>
      </c>
      <c r="B220" s="7">
        <v>94853</v>
      </c>
      <c r="C220" s="7">
        <v>77158</v>
      </c>
      <c r="D220" s="7">
        <v>65266</v>
      </c>
    </row>
    <row r="221" spans="1:4" x14ac:dyDescent="0.25">
      <c r="A221" s="13">
        <v>64971</v>
      </c>
      <c r="B221" s="7">
        <v>32311</v>
      </c>
      <c r="C221" s="7">
        <v>18907</v>
      </c>
      <c r="D221" s="7">
        <v>7314</v>
      </c>
    </row>
    <row r="222" spans="1:4" x14ac:dyDescent="0.25">
      <c r="A222" s="13">
        <v>36540.333333333299</v>
      </c>
      <c r="B222" s="9">
        <v>23730</v>
      </c>
      <c r="C222" s="9">
        <v>8736.4</v>
      </c>
      <c r="D222" s="9">
        <v>4361.7</v>
      </c>
    </row>
    <row r="223" spans="1:4" x14ac:dyDescent="0.25">
      <c r="A223" s="13">
        <v>76593</v>
      </c>
      <c r="B223" s="7">
        <v>18771</v>
      </c>
      <c r="C223" s="7">
        <v>13831</v>
      </c>
      <c r="D223" s="7">
        <v>12701</v>
      </c>
    </row>
    <row r="224" spans="1:4" x14ac:dyDescent="0.25">
      <c r="A224" s="13">
        <v>158728</v>
      </c>
      <c r="B224" s="7">
        <v>108091</v>
      </c>
      <c r="C224" s="7">
        <v>62783</v>
      </c>
      <c r="D224" s="7">
        <v>24513</v>
      </c>
    </row>
    <row r="225" spans="1:4" x14ac:dyDescent="0.25">
      <c r="A225" s="13">
        <v>43727</v>
      </c>
      <c r="B225" s="7">
        <v>21977</v>
      </c>
      <c r="C225" s="7">
        <v>14911</v>
      </c>
      <c r="D225" s="7">
        <v>12519</v>
      </c>
    </row>
    <row r="226" spans="1:4" x14ac:dyDescent="0.25">
      <c r="A226" s="13">
        <v>137442</v>
      </c>
      <c r="B226" s="9">
        <v>28548.5</v>
      </c>
      <c r="C226" s="9">
        <v>6521.93</v>
      </c>
      <c r="D226" s="9">
        <v>8941.26</v>
      </c>
    </row>
    <row r="227" spans="1:4" x14ac:dyDescent="0.25">
      <c r="A227" s="13">
        <v>52702</v>
      </c>
      <c r="B227" s="7">
        <v>8020.12</v>
      </c>
      <c r="C227" s="7">
        <v>10013.69</v>
      </c>
      <c r="D227" s="7">
        <v>335.03</v>
      </c>
    </row>
    <row r="228" spans="1:4" x14ac:dyDescent="0.25">
      <c r="A228" s="13">
        <v>36278</v>
      </c>
      <c r="B228" s="7">
        <v>11953</v>
      </c>
      <c r="C228" s="7">
        <v>11953</v>
      </c>
      <c r="D228" s="7">
        <v>18972</v>
      </c>
    </row>
    <row r="229" spans="1:4" x14ac:dyDescent="0.25">
      <c r="A229" s="13">
        <v>39832</v>
      </c>
      <c r="B229" s="7">
        <v>43535.16</v>
      </c>
      <c r="C229" s="7">
        <v>43265.42</v>
      </c>
      <c r="D229" s="7">
        <v>29643.25</v>
      </c>
    </row>
    <row r="230" spans="1:4" x14ac:dyDescent="0.25">
      <c r="A230" s="46">
        <v>45065</v>
      </c>
      <c r="B230" s="9">
        <v>60191.63</v>
      </c>
      <c r="C230" s="9">
        <v>39855.5</v>
      </c>
      <c r="D230" s="9">
        <v>14397.35</v>
      </c>
    </row>
    <row r="231" spans="1:4" x14ac:dyDescent="0.25">
      <c r="A231" s="13">
        <v>84284</v>
      </c>
      <c r="B231" s="7">
        <v>41716</v>
      </c>
      <c r="C231" s="7">
        <v>29080</v>
      </c>
      <c r="D231" s="7">
        <v>26400</v>
      </c>
    </row>
    <row r="232" spans="1:4" x14ac:dyDescent="0.25">
      <c r="A232" s="13">
        <v>111724</v>
      </c>
      <c r="B232" s="7">
        <v>64708</v>
      </c>
      <c r="C232" s="7">
        <v>49974</v>
      </c>
      <c r="D232" s="7">
        <v>29612</v>
      </c>
    </row>
    <row r="233" spans="1:4" x14ac:dyDescent="0.25">
      <c r="A233" s="43">
        <v>37807.333333333299</v>
      </c>
      <c r="B233" s="7">
        <v>22308.09</v>
      </c>
      <c r="C233" s="7">
        <v>14229.03</v>
      </c>
      <c r="D233" s="7">
        <v>2899.28</v>
      </c>
    </row>
    <row r="234" spans="1:4" x14ac:dyDescent="0.25">
      <c r="A234" s="13">
        <v>89598</v>
      </c>
      <c r="B234" s="9">
        <v>30643.77</v>
      </c>
      <c r="C234" s="9">
        <v>9168.44</v>
      </c>
      <c r="D234" s="9">
        <v>94.11</v>
      </c>
    </row>
    <row r="235" spans="1:4" x14ac:dyDescent="0.25">
      <c r="A235" s="43">
        <v>96550</v>
      </c>
      <c r="B235" s="9">
        <v>76436.52</v>
      </c>
      <c r="C235" s="9">
        <v>60011.91</v>
      </c>
      <c r="D235" s="9">
        <v>20824.13</v>
      </c>
    </row>
    <row r="236" spans="1:4" x14ac:dyDescent="0.25">
      <c r="A236" s="13">
        <v>61114.666666666701</v>
      </c>
      <c r="B236" s="7">
        <v>15010.15</v>
      </c>
      <c r="C236" s="7">
        <v>6643.21</v>
      </c>
      <c r="D236" s="7">
        <v>1146.29</v>
      </c>
    </row>
    <row r="237" spans="1:4" x14ac:dyDescent="0.25">
      <c r="A237" s="13">
        <v>41240</v>
      </c>
      <c r="B237" s="7">
        <v>22334</v>
      </c>
      <c r="C237" s="7">
        <v>2971</v>
      </c>
      <c r="D237" s="7">
        <v>5234</v>
      </c>
    </row>
    <row r="238" spans="1:4" x14ac:dyDescent="0.25">
      <c r="A238" s="13">
        <v>70101</v>
      </c>
      <c r="B238" s="7">
        <v>11386</v>
      </c>
      <c r="C238" s="7">
        <v>9424</v>
      </c>
      <c r="D238" s="7">
        <v>6526</v>
      </c>
    </row>
    <row r="239" spans="1:4" x14ac:dyDescent="0.25">
      <c r="A239" s="13">
        <v>131060</v>
      </c>
      <c r="B239" s="9">
        <v>108229.27</v>
      </c>
      <c r="C239" s="9">
        <v>53793.83</v>
      </c>
      <c r="D239" s="9">
        <v>20050.96</v>
      </c>
    </row>
    <row r="240" spans="1:4" x14ac:dyDescent="0.25">
      <c r="A240" s="13">
        <v>35836</v>
      </c>
      <c r="B240" s="7">
        <v>22995</v>
      </c>
      <c r="C240" s="7">
        <v>16081</v>
      </c>
      <c r="D240" s="7">
        <v>3496</v>
      </c>
    </row>
    <row r="241" spans="1:4" x14ac:dyDescent="0.25">
      <c r="A241" s="13">
        <v>76667.666666666701</v>
      </c>
      <c r="B241" s="7">
        <v>5624.64</v>
      </c>
      <c r="C241" s="7">
        <v>2390.9699999999998</v>
      </c>
      <c r="D241" s="7">
        <v>3798.89</v>
      </c>
    </row>
    <row r="242" spans="1:4" x14ac:dyDescent="0.25">
      <c r="A242" s="13">
        <v>112120.66666666701</v>
      </c>
      <c r="B242" s="7">
        <v>11896.25</v>
      </c>
      <c r="C242" s="7">
        <v>3112.58</v>
      </c>
      <c r="D242" s="7">
        <v>2482.5500000000002</v>
      </c>
    </row>
    <row r="243" spans="1:4" x14ac:dyDescent="0.25">
      <c r="A243" s="13">
        <v>52093</v>
      </c>
      <c r="B243" s="9">
        <v>10851.72</v>
      </c>
      <c r="C243" s="9">
        <v>7395.38</v>
      </c>
      <c r="D243" s="9">
        <v>7800.38</v>
      </c>
    </row>
    <row r="244" spans="1:4" x14ac:dyDescent="0.25">
      <c r="A244" s="13">
        <v>41798.333333333299</v>
      </c>
      <c r="B244" s="9">
        <v>10940.14</v>
      </c>
      <c r="C244" s="9">
        <v>2428.39</v>
      </c>
      <c r="D244" s="9">
        <v>396.2</v>
      </c>
    </row>
    <row r="245" spans="1:4" x14ac:dyDescent="0.25">
      <c r="A245" s="13">
        <v>101254.33333333299</v>
      </c>
      <c r="B245" s="9">
        <v>142798.51999999999</v>
      </c>
      <c r="C245" s="9">
        <v>138834.82</v>
      </c>
      <c r="D245" s="9">
        <v>142544.95000000001</v>
      </c>
    </row>
    <row r="246" spans="1:4" x14ac:dyDescent="0.25">
      <c r="A246" s="13">
        <v>35668</v>
      </c>
      <c r="B246" s="7">
        <v>17505</v>
      </c>
      <c r="C246" s="7">
        <v>12597</v>
      </c>
      <c r="D246" s="7">
        <v>8325</v>
      </c>
    </row>
    <row r="247" spans="1:4" x14ac:dyDescent="0.25">
      <c r="A247" s="13">
        <v>125074.66666666701</v>
      </c>
      <c r="B247" s="9">
        <v>7341.94</v>
      </c>
      <c r="C247" s="9">
        <v>13999.77</v>
      </c>
      <c r="D247" s="9">
        <v>1018.1</v>
      </c>
    </row>
    <row r="248" spans="1:4" x14ac:dyDescent="0.25">
      <c r="A248" s="13">
        <v>75000</v>
      </c>
      <c r="B248" s="7">
        <v>81680</v>
      </c>
      <c r="C248" s="7">
        <v>46966</v>
      </c>
      <c r="D248" s="7">
        <v>25196</v>
      </c>
    </row>
    <row r="249" spans="1:4" x14ac:dyDescent="0.25">
      <c r="A249" s="13">
        <v>143548</v>
      </c>
      <c r="B249" s="7">
        <v>8161</v>
      </c>
      <c r="C249" s="7">
        <v>8465</v>
      </c>
      <c r="D249" s="7">
        <v>13094</v>
      </c>
    </row>
    <row r="250" spans="1:4" x14ac:dyDescent="0.25">
      <c r="A250" s="13">
        <v>105481</v>
      </c>
      <c r="B250" s="7">
        <v>48082</v>
      </c>
      <c r="C250" s="7">
        <v>24326</v>
      </c>
      <c r="D250" s="7">
        <v>10020</v>
      </c>
    </row>
    <row r="251" spans="1:4" x14ac:dyDescent="0.25">
      <c r="A251" s="13">
        <v>39593.333333333299</v>
      </c>
      <c r="B251" s="9">
        <v>19872.77</v>
      </c>
      <c r="C251" s="9">
        <v>3798.24</v>
      </c>
      <c r="D251" s="9">
        <v>1927.66</v>
      </c>
    </row>
    <row r="252" spans="1:4" x14ac:dyDescent="0.25">
      <c r="A252" s="13">
        <v>55467</v>
      </c>
      <c r="B252" s="7">
        <v>23324</v>
      </c>
      <c r="C252" s="7">
        <v>15702</v>
      </c>
      <c r="D252" s="7">
        <v>3032</v>
      </c>
    </row>
    <row r="253" spans="1:4" x14ac:dyDescent="0.25">
      <c r="A253" s="13">
        <v>113075.33333333299</v>
      </c>
      <c r="B253" s="7">
        <v>165149.26</v>
      </c>
      <c r="C253" s="7">
        <v>127385.8</v>
      </c>
      <c r="D253" s="7">
        <v>107589.46</v>
      </c>
    </row>
    <row r="254" spans="1:4" x14ac:dyDescent="0.25">
      <c r="A254" s="13">
        <v>135567.33333333299</v>
      </c>
      <c r="B254" s="7">
        <v>111798.72</v>
      </c>
      <c r="C254" s="7">
        <v>102714.05</v>
      </c>
      <c r="D254" s="7">
        <v>85374.92</v>
      </c>
    </row>
    <row r="255" spans="1:4" x14ac:dyDescent="0.25">
      <c r="A255" s="13">
        <v>39283</v>
      </c>
      <c r="B255" s="4">
        <v>750.54</v>
      </c>
      <c r="C255" s="4">
        <v>554.11</v>
      </c>
      <c r="D255" s="4">
        <v>398.44</v>
      </c>
    </row>
    <row r="256" spans="1:4" x14ac:dyDescent="0.25">
      <c r="A256" s="13">
        <v>50315</v>
      </c>
      <c r="B256" s="4">
        <v>2428.4299999999998</v>
      </c>
      <c r="C256" s="4">
        <v>2175.1</v>
      </c>
      <c r="D256" s="4">
        <v>534.37</v>
      </c>
    </row>
    <row r="257" spans="1:4" x14ac:dyDescent="0.25">
      <c r="A257" s="14">
        <v>100000</v>
      </c>
      <c r="B257" s="4">
        <v>0</v>
      </c>
      <c r="C257" s="4">
        <v>0</v>
      </c>
      <c r="D257" s="4">
        <v>0</v>
      </c>
    </row>
    <row r="258" spans="1:4" x14ac:dyDescent="0.25">
      <c r="A258" s="13">
        <v>47593.333333333299</v>
      </c>
      <c r="B258" s="4">
        <v>183230.76</v>
      </c>
      <c r="C258" s="4">
        <v>31312.94</v>
      </c>
      <c r="D258" s="4">
        <v>36503.51</v>
      </c>
    </row>
    <row r="259" spans="1:4" x14ac:dyDescent="0.25">
      <c r="A259" s="13">
        <v>485514</v>
      </c>
      <c r="B259" s="4">
        <v>0</v>
      </c>
      <c r="C259" s="4">
        <v>0</v>
      </c>
      <c r="D259" s="4">
        <v>0</v>
      </c>
    </row>
    <row r="260" spans="1:4" x14ac:dyDescent="0.25">
      <c r="A260" s="13">
        <v>78304</v>
      </c>
      <c r="B260" s="4">
        <v>4375.24</v>
      </c>
      <c r="C260" s="4">
        <v>15308.79</v>
      </c>
      <c r="D260" s="4">
        <v>1097.58</v>
      </c>
    </row>
    <row r="261" spans="1:4" x14ac:dyDescent="0.25">
      <c r="A261" s="13">
        <v>109211.33333333299</v>
      </c>
      <c r="B261" s="3">
        <v>108726.13</v>
      </c>
      <c r="C261" s="3">
        <v>57062</v>
      </c>
      <c r="D261" s="3">
        <v>30008.33</v>
      </c>
    </row>
    <row r="262" spans="1:4" x14ac:dyDescent="0.25">
      <c r="A262" s="13">
        <v>74103</v>
      </c>
      <c r="B262" s="4">
        <v>35056.78</v>
      </c>
      <c r="C262" s="4">
        <v>28099.88</v>
      </c>
      <c r="D262" s="4">
        <v>38389.57</v>
      </c>
    </row>
    <row r="263" spans="1:4" x14ac:dyDescent="0.25">
      <c r="A263" s="13">
        <v>38000</v>
      </c>
      <c r="B263" s="3">
        <v>15459</v>
      </c>
      <c r="C263" s="3">
        <v>9997</v>
      </c>
      <c r="D263" s="3">
        <v>1951</v>
      </c>
    </row>
    <row r="264" spans="1:4" x14ac:dyDescent="0.25">
      <c r="A264" s="14">
        <v>62398</v>
      </c>
      <c r="B264" s="3">
        <v>63446</v>
      </c>
      <c r="C264" s="3">
        <v>56218</v>
      </c>
      <c r="D264" s="3">
        <v>92645</v>
      </c>
    </row>
    <row r="265" spans="1:4" x14ac:dyDescent="0.25">
      <c r="A265" s="13">
        <v>58371</v>
      </c>
      <c r="B265" s="3">
        <v>28558</v>
      </c>
      <c r="C265" s="3">
        <v>16979</v>
      </c>
      <c r="D265" s="3">
        <v>10174</v>
      </c>
    </row>
    <row r="266" spans="1:4" x14ac:dyDescent="0.25">
      <c r="A266" s="13">
        <v>72958</v>
      </c>
      <c r="B266" s="3">
        <v>51530</v>
      </c>
      <c r="C266" s="3">
        <v>41864</v>
      </c>
      <c r="D266" s="3">
        <v>1699</v>
      </c>
    </row>
    <row r="267" spans="1:4" x14ac:dyDescent="0.25">
      <c r="A267" s="13">
        <v>34973.666666666701</v>
      </c>
      <c r="B267" s="4">
        <v>0</v>
      </c>
      <c r="C267" s="4">
        <v>0</v>
      </c>
      <c r="D267" s="4">
        <v>3480.67</v>
      </c>
    </row>
    <row r="268" spans="1:4" x14ac:dyDescent="0.25">
      <c r="A268" s="13">
        <v>65000</v>
      </c>
      <c r="B268" s="4">
        <v>36296.25</v>
      </c>
      <c r="C268" s="4">
        <v>26185.58</v>
      </c>
      <c r="D268" s="4">
        <v>14195.62</v>
      </c>
    </row>
    <row r="269" spans="1:4" x14ac:dyDescent="0.25">
      <c r="A269" s="13">
        <v>50743</v>
      </c>
      <c r="B269" s="3">
        <v>3443</v>
      </c>
      <c r="C269" s="3">
        <v>343</v>
      </c>
      <c r="D269" s="3">
        <v>861</v>
      </c>
    </row>
    <row r="270" spans="1:4" x14ac:dyDescent="0.25">
      <c r="A270" s="13">
        <v>48140</v>
      </c>
      <c r="B270" s="3">
        <v>12005</v>
      </c>
      <c r="C270" s="3">
        <v>9365</v>
      </c>
      <c r="D270" s="3">
        <v>2477</v>
      </c>
    </row>
    <row r="271" spans="1:4" x14ac:dyDescent="0.25">
      <c r="A271" s="13">
        <v>40419</v>
      </c>
      <c r="B271" s="4">
        <v>840.76</v>
      </c>
      <c r="C271" s="4">
        <v>1004.34</v>
      </c>
      <c r="D271" s="4">
        <v>5227.57</v>
      </c>
    </row>
    <row r="272" spans="1:4" x14ac:dyDescent="0.25">
      <c r="A272" s="14">
        <v>70094</v>
      </c>
      <c r="B272" s="3">
        <v>10999</v>
      </c>
      <c r="C272" s="3">
        <v>9093</v>
      </c>
      <c r="D272" s="3">
        <v>8428</v>
      </c>
    </row>
    <row r="273" spans="1:4" x14ac:dyDescent="0.25">
      <c r="A273" s="13">
        <v>42594</v>
      </c>
      <c r="B273" s="3">
        <v>5806</v>
      </c>
      <c r="C273" s="3">
        <v>3239</v>
      </c>
      <c r="D273" s="3">
        <v>1166</v>
      </c>
    </row>
    <row r="274" spans="1:4" x14ac:dyDescent="0.25">
      <c r="A274" s="13">
        <v>68333</v>
      </c>
      <c r="B274" s="3">
        <v>8783</v>
      </c>
      <c r="C274" s="3">
        <v>7624</v>
      </c>
      <c r="D274" s="3">
        <v>5532</v>
      </c>
    </row>
    <row r="275" spans="1:4" x14ac:dyDescent="0.25">
      <c r="A275" s="13">
        <v>67539</v>
      </c>
      <c r="B275" s="4">
        <v>17203.439999999999</v>
      </c>
      <c r="C275" s="4">
        <v>10525.66</v>
      </c>
      <c r="D275" s="4">
        <v>2752.18</v>
      </c>
    </row>
    <row r="276" spans="1:4" x14ac:dyDescent="0.25">
      <c r="A276" s="13">
        <v>41105</v>
      </c>
      <c r="B276" s="3">
        <v>32387</v>
      </c>
      <c r="C276" s="3">
        <v>32387</v>
      </c>
      <c r="D276" s="3">
        <v>32387</v>
      </c>
    </row>
    <row r="277" spans="1:4" x14ac:dyDescent="0.25">
      <c r="A277" s="15">
        <v>60000</v>
      </c>
      <c r="B277" s="3">
        <v>8754</v>
      </c>
      <c r="C277" s="3">
        <v>6559</v>
      </c>
      <c r="D277" s="3">
        <v>29</v>
      </c>
    </row>
    <row r="278" spans="1:4" x14ac:dyDescent="0.25">
      <c r="A278" s="13">
        <v>77051</v>
      </c>
      <c r="B278" s="3">
        <v>24138</v>
      </c>
      <c r="C278" s="3">
        <v>27873</v>
      </c>
      <c r="D278" s="3">
        <v>15930</v>
      </c>
    </row>
    <row r="279" spans="1:4" x14ac:dyDescent="0.25">
      <c r="A279" s="13">
        <v>48097.666666666701</v>
      </c>
      <c r="B279" s="4">
        <v>22130.28</v>
      </c>
      <c r="C279" s="4">
        <v>28461.65</v>
      </c>
      <c r="D279" s="4">
        <v>18486.759999999998</v>
      </c>
    </row>
    <row r="280" spans="1:4" x14ac:dyDescent="0.25">
      <c r="A280" s="13">
        <v>37571</v>
      </c>
      <c r="B280" s="3">
        <v>29455</v>
      </c>
      <c r="C280" s="3">
        <v>25562</v>
      </c>
      <c r="D280" s="3">
        <v>26249</v>
      </c>
    </row>
    <row r="281" spans="1:4" x14ac:dyDescent="0.25">
      <c r="A281" s="14">
        <v>44086</v>
      </c>
      <c r="B281" s="3">
        <v>4918</v>
      </c>
      <c r="C281" s="3">
        <v>4504</v>
      </c>
      <c r="D281" s="3">
        <v>2207</v>
      </c>
    </row>
    <row r="282" spans="1:4" x14ac:dyDescent="0.25">
      <c r="A282" s="13">
        <v>49866.666666666701</v>
      </c>
      <c r="B282" s="3">
        <v>4579.0200000000004</v>
      </c>
      <c r="C282" s="3">
        <v>2677.46</v>
      </c>
      <c r="D282" s="3">
        <v>688.93</v>
      </c>
    </row>
    <row r="283" spans="1:4" x14ac:dyDescent="0.25">
      <c r="A283" s="13">
        <v>45072</v>
      </c>
      <c r="B283" s="3">
        <v>29187</v>
      </c>
      <c r="C283" s="3">
        <v>23006</v>
      </c>
      <c r="D283" s="3">
        <v>14001</v>
      </c>
    </row>
    <row r="284" spans="1:4" x14ac:dyDescent="0.25">
      <c r="A284" s="13">
        <v>55831</v>
      </c>
      <c r="B284" s="3">
        <v>79875</v>
      </c>
      <c r="C284" s="3">
        <v>28195</v>
      </c>
      <c r="D284" s="3">
        <v>24143</v>
      </c>
    </row>
    <row r="285" spans="1:4" x14ac:dyDescent="0.25">
      <c r="A285" s="13">
        <v>45824</v>
      </c>
      <c r="B285" s="4">
        <v>26394</v>
      </c>
      <c r="C285" s="4">
        <v>23946.63</v>
      </c>
      <c r="D285" s="4">
        <v>12440.6</v>
      </c>
    </row>
    <row r="286" spans="1:4" x14ac:dyDescent="0.25">
      <c r="A286" s="13">
        <v>185040.33333333299</v>
      </c>
      <c r="B286" s="3">
        <v>228973.95</v>
      </c>
      <c r="C286" s="3">
        <v>7322.12</v>
      </c>
      <c r="D286" s="3">
        <v>53325.07</v>
      </c>
    </row>
    <row r="287" spans="1:4" x14ac:dyDescent="0.25">
      <c r="A287" s="13">
        <v>102042</v>
      </c>
      <c r="B287" s="4">
        <v>9168.4500000000007</v>
      </c>
      <c r="C287" s="4">
        <v>2567.0700000000002</v>
      </c>
      <c r="D287" s="4">
        <v>703.9</v>
      </c>
    </row>
    <row r="288" spans="1:4" x14ac:dyDescent="0.25">
      <c r="A288" s="13">
        <v>35729.333333333299</v>
      </c>
      <c r="B288" s="4">
        <v>0</v>
      </c>
      <c r="C288" s="4">
        <v>0</v>
      </c>
      <c r="D288" s="4">
        <v>0</v>
      </c>
    </row>
    <row r="289" spans="1:4" x14ac:dyDescent="0.25">
      <c r="A289" s="13">
        <v>45704</v>
      </c>
      <c r="B289" s="3">
        <v>7679</v>
      </c>
      <c r="C289" s="3">
        <v>3134</v>
      </c>
      <c r="D289" s="3">
        <v>1188</v>
      </c>
    </row>
    <row r="290" spans="1:4" x14ac:dyDescent="0.25">
      <c r="A290" s="13">
        <v>37379</v>
      </c>
      <c r="B290" s="3">
        <v>42164.28</v>
      </c>
      <c r="C290" s="3">
        <v>41492.28</v>
      </c>
      <c r="D290" s="3">
        <v>36131.279999999999</v>
      </c>
    </row>
    <row r="291" spans="1:4" x14ac:dyDescent="0.25">
      <c r="A291" s="13">
        <v>63579.333333333299</v>
      </c>
      <c r="B291" s="3">
        <v>42503.24</v>
      </c>
      <c r="C291" s="3">
        <v>24923.48</v>
      </c>
      <c r="D291" s="3">
        <v>6723.05</v>
      </c>
    </row>
    <row r="292" spans="1:4" x14ac:dyDescent="0.25">
      <c r="A292" s="13">
        <v>36500</v>
      </c>
      <c r="B292" s="3">
        <v>23504.67</v>
      </c>
      <c r="C292" s="3">
        <v>21523.599999999999</v>
      </c>
      <c r="D292" s="3">
        <v>8947.4</v>
      </c>
    </row>
    <row r="293" spans="1:4" x14ac:dyDescent="0.25">
      <c r="A293" s="13">
        <v>71300</v>
      </c>
      <c r="B293" s="3">
        <v>1837.71</v>
      </c>
      <c r="C293" s="3">
        <v>722.72</v>
      </c>
      <c r="D293" s="3">
        <v>636.89</v>
      </c>
    </row>
    <row r="294" spans="1:4" x14ac:dyDescent="0.25">
      <c r="A294" s="13">
        <v>74144</v>
      </c>
      <c r="B294" s="3">
        <v>60143</v>
      </c>
      <c r="C294" s="3">
        <v>48525</v>
      </c>
      <c r="D294" s="3">
        <v>22165</v>
      </c>
    </row>
    <row r="295" spans="1:4" x14ac:dyDescent="0.25">
      <c r="A295" s="13">
        <v>55478</v>
      </c>
      <c r="B295" s="3">
        <v>29701</v>
      </c>
      <c r="C295" s="3">
        <v>13500</v>
      </c>
      <c r="D295" s="3">
        <v>15758</v>
      </c>
    </row>
    <row r="296" spans="1:4" x14ac:dyDescent="0.25">
      <c r="A296" s="43">
        <v>53424</v>
      </c>
      <c r="B296" s="3">
        <v>30446.27</v>
      </c>
      <c r="C296" s="3">
        <v>25115.759999999998</v>
      </c>
      <c r="D296" s="3">
        <v>18223.53</v>
      </c>
    </row>
    <row r="297" spans="1:4" x14ac:dyDescent="0.25">
      <c r="A297" s="13">
        <v>63804</v>
      </c>
      <c r="B297" s="3">
        <v>29453</v>
      </c>
      <c r="C297" s="3">
        <v>8410</v>
      </c>
      <c r="D297" s="3">
        <v>37684</v>
      </c>
    </row>
    <row r="298" spans="1:4" x14ac:dyDescent="0.25">
      <c r="A298" s="13">
        <v>35348</v>
      </c>
      <c r="B298" s="3">
        <v>27182</v>
      </c>
      <c r="C298" s="3">
        <v>14109</v>
      </c>
      <c r="D298" s="3">
        <v>5914</v>
      </c>
    </row>
    <row r="299" spans="1:4" x14ac:dyDescent="0.25">
      <c r="A299" s="13">
        <v>36201.666666666701</v>
      </c>
      <c r="B299" s="3">
        <v>1118.04</v>
      </c>
      <c r="C299" s="3">
        <v>305.35000000000002</v>
      </c>
      <c r="D299" s="3">
        <v>299.60000000000002</v>
      </c>
    </row>
    <row r="300" spans="1:4" x14ac:dyDescent="0.25">
      <c r="A300" s="13">
        <v>56534.333333333299</v>
      </c>
      <c r="B300" s="3">
        <v>17899.810000000001</v>
      </c>
      <c r="C300" s="3">
        <v>16137.14</v>
      </c>
      <c r="D300" s="3">
        <v>3346.81</v>
      </c>
    </row>
    <row r="301" spans="1:4" x14ac:dyDescent="0.25">
      <c r="A301" s="13">
        <v>82425.333333333299</v>
      </c>
      <c r="B301" s="3">
        <v>29975.31</v>
      </c>
      <c r="C301" s="3">
        <v>20938.900000000001</v>
      </c>
      <c r="D301" s="3">
        <v>11054.3</v>
      </c>
    </row>
    <row r="302" spans="1:4" x14ac:dyDescent="0.25">
      <c r="A302" s="13">
        <v>57232</v>
      </c>
      <c r="B302" s="3">
        <v>17230.669999999998</v>
      </c>
      <c r="C302" s="3">
        <v>25575</v>
      </c>
      <c r="D302" s="3">
        <v>9425.6</v>
      </c>
    </row>
    <row r="303" spans="1:4" x14ac:dyDescent="0.25">
      <c r="A303" s="13">
        <v>66152</v>
      </c>
      <c r="B303" s="3">
        <v>22006</v>
      </c>
      <c r="C303" s="3">
        <v>10192</v>
      </c>
      <c r="D303" s="3">
        <v>159354</v>
      </c>
    </row>
    <row r="304" spans="1:4" x14ac:dyDescent="0.25">
      <c r="A304" s="13">
        <v>62599</v>
      </c>
      <c r="B304" s="3">
        <v>16648.77</v>
      </c>
      <c r="C304" s="3">
        <v>22359.63</v>
      </c>
      <c r="D304" s="3">
        <v>10849.63</v>
      </c>
    </row>
    <row r="305" spans="1:4" x14ac:dyDescent="0.25">
      <c r="A305" s="13">
        <v>59901</v>
      </c>
      <c r="B305" s="3">
        <v>41161</v>
      </c>
      <c r="C305" s="3">
        <v>33474</v>
      </c>
      <c r="D305" s="3">
        <v>22150</v>
      </c>
    </row>
    <row r="306" spans="1:4" x14ac:dyDescent="0.25">
      <c r="A306" s="13">
        <v>94177</v>
      </c>
      <c r="B306" s="3">
        <v>48946</v>
      </c>
      <c r="C306" s="3">
        <v>38875</v>
      </c>
      <c r="D306" s="3">
        <v>19481</v>
      </c>
    </row>
    <row r="307" spans="1:4" x14ac:dyDescent="0.25">
      <c r="A307" s="13">
        <v>58431</v>
      </c>
      <c r="B307" s="3">
        <v>6839</v>
      </c>
      <c r="C307" s="3">
        <v>5674</v>
      </c>
      <c r="D307" s="3">
        <v>4016</v>
      </c>
    </row>
    <row r="308" spans="1:4" x14ac:dyDescent="0.25">
      <c r="A308" s="13">
        <v>61100</v>
      </c>
      <c r="B308" s="3">
        <v>15610</v>
      </c>
      <c r="C308" s="3">
        <v>12414</v>
      </c>
      <c r="D308" s="3">
        <v>7248</v>
      </c>
    </row>
    <row r="309" spans="1:4" x14ac:dyDescent="0.25">
      <c r="A309" s="13">
        <v>65384</v>
      </c>
      <c r="B309" s="3">
        <v>10729.82</v>
      </c>
      <c r="C309" s="3">
        <v>1956.35</v>
      </c>
      <c r="D309" s="3">
        <v>358.17</v>
      </c>
    </row>
    <row r="310" spans="1:4" x14ac:dyDescent="0.25">
      <c r="A310" s="13">
        <v>43333.333333333299</v>
      </c>
      <c r="B310" s="3">
        <v>14207.76</v>
      </c>
      <c r="C310" s="3">
        <v>1725.78</v>
      </c>
      <c r="D310" s="3">
        <v>1557.23</v>
      </c>
    </row>
    <row r="311" spans="1:4" x14ac:dyDescent="0.25">
      <c r="A311" s="13">
        <v>79401</v>
      </c>
      <c r="B311" s="3">
        <v>23981</v>
      </c>
      <c r="C311" s="3">
        <v>14592</v>
      </c>
      <c r="D311" s="3">
        <v>6735</v>
      </c>
    </row>
    <row r="312" spans="1:4" x14ac:dyDescent="0.25">
      <c r="A312" s="13">
        <v>36700</v>
      </c>
      <c r="B312" s="3">
        <v>10451.74</v>
      </c>
      <c r="C312" s="3">
        <v>4282.41</v>
      </c>
      <c r="D312" s="3">
        <v>1272.2</v>
      </c>
    </row>
    <row r="313" spans="1:4" x14ac:dyDescent="0.25">
      <c r="A313" s="13">
        <v>80988</v>
      </c>
      <c r="B313" s="3">
        <v>45852</v>
      </c>
      <c r="C313" s="3">
        <v>24655</v>
      </c>
      <c r="D313" s="3">
        <v>16191</v>
      </c>
    </row>
    <row r="314" spans="1:4" x14ac:dyDescent="0.25">
      <c r="A314" s="13">
        <v>47089</v>
      </c>
      <c r="B314" s="3">
        <v>5553.11</v>
      </c>
      <c r="C314" s="3">
        <v>3751.25</v>
      </c>
      <c r="D314" s="3">
        <v>18776.72</v>
      </c>
    </row>
    <row r="315" spans="1:4" x14ac:dyDescent="0.25">
      <c r="A315" s="13">
        <v>72669</v>
      </c>
      <c r="B315" s="3">
        <v>37224</v>
      </c>
      <c r="C315" s="3">
        <v>31837</v>
      </c>
      <c r="D315" s="3">
        <v>7348</v>
      </c>
    </row>
    <row r="316" spans="1:4" x14ac:dyDescent="0.25">
      <c r="A316" s="13">
        <v>32641</v>
      </c>
      <c r="B316" s="3">
        <v>12268</v>
      </c>
      <c r="C316" s="3">
        <v>17878</v>
      </c>
      <c r="D316" s="3">
        <v>4005</v>
      </c>
    </row>
    <row r="317" spans="1:4" x14ac:dyDescent="0.25">
      <c r="A317" s="13">
        <v>74224</v>
      </c>
      <c r="B317" s="3">
        <v>11230.13</v>
      </c>
      <c r="C317" s="3">
        <v>3551.85</v>
      </c>
      <c r="D317" s="3">
        <v>1779.19</v>
      </c>
    </row>
    <row r="318" spans="1:4" x14ac:dyDescent="0.25">
      <c r="A318" s="13">
        <v>50675.199999999997</v>
      </c>
      <c r="B318" s="3">
        <v>98042.94</v>
      </c>
      <c r="C318" s="3">
        <v>13407.35</v>
      </c>
      <c r="D318" s="3">
        <v>12570.84</v>
      </c>
    </row>
    <row r="319" spans="1:4" x14ac:dyDescent="0.25">
      <c r="A319" s="13">
        <v>29979</v>
      </c>
      <c r="B319" s="3">
        <v>4613</v>
      </c>
      <c r="C319" s="3">
        <v>3702</v>
      </c>
      <c r="D319" s="3">
        <v>2325</v>
      </c>
    </row>
    <row r="320" spans="1:4" x14ac:dyDescent="0.25">
      <c r="A320" s="13">
        <v>65011</v>
      </c>
      <c r="B320" s="3">
        <v>23817</v>
      </c>
      <c r="C320" s="3">
        <v>19578</v>
      </c>
      <c r="D320" s="3">
        <v>10477</v>
      </c>
    </row>
    <row r="321" spans="1:4" x14ac:dyDescent="0.25">
      <c r="A321" s="13">
        <v>35922</v>
      </c>
      <c r="B321" s="3">
        <v>33023.160000000003</v>
      </c>
      <c r="C321" s="3">
        <v>23928.83</v>
      </c>
      <c r="D321" s="3">
        <v>44761.29</v>
      </c>
    </row>
    <row r="322" spans="1:4" x14ac:dyDescent="0.25">
      <c r="A322" s="13">
        <v>67673</v>
      </c>
      <c r="B322" s="3">
        <v>30874</v>
      </c>
      <c r="C322" s="3">
        <v>27605</v>
      </c>
      <c r="D322" s="3">
        <v>30110</v>
      </c>
    </row>
    <row r="323" spans="1:4" x14ac:dyDescent="0.25">
      <c r="A323" s="13">
        <v>132135</v>
      </c>
      <c r="B323" s="3">
        <v>77933.27</v>
      </c>
      <c r="C323" s="3">
        <v>67481.929999999993</v>
      </c>
      <c r="D323" s="3">
        <v>42578.15</v>
      </c>
    </row>
    <row r="324" spans="1:4" x14ac:dyDescent="0.25">
      <c r="A324" s="13">
        <v>59297</v>
      </c>
      <c r="B324" s="3">
        <v>152707.10999999999</v>
      </c>
      <c r="C324" s="3">
        <v>100236.37</v>
      </c>
      <c r="D324" s="3">
        <v>104547.44</v>
      </c>
    </row>
    <row r="325" spans="1:4" x14ac:dyDescent="0.25">
      <c r="A325" s="13">
        <v>64933</v>
      </c>
      <c r="B325" s="3">
        <v>5566.67</v>
      </c>
      <c r="C325" s="3">
        <v>3100</v>
      </c>
      <c r="D325" s="3">
        <v>2150</v>
      </c>
    </row>
    <row r="326" spans="1:4" x14ac:dyDescent="0.25">
      <c r="A326" s="13">
        <v>72667.666666666701</v>
      </c>
      <c r="B326" s="3">
        <v>113142.42</v>
      </c>
      <c r="C326" s="3">
        <v>59544.11</v>
      </c>
      <c r="D326" s="3">
        <v>5654.69</v>
      </c>
    </row>
    <row r="327" spans="1:4" x14ac:dyDescent="0.25">
      <c r="A327" s="13">
        <v>105484</v>
      </c>
      <c r="B327" s="3">
        <v>138868.48000000001</v>
      </c>
      <c r="C327" s="3">
        <v>100616.98</v>
      </c>
      <c r="D327" s="3">
        <v>52844.65</v>
      </c>
    </row>
    <row r="328" spans="1:4" x14ac:dyDescent="0.25">
      <c r="A328" s="13">
        <v>75574</v>
      </c>
      <c r="B328" s="3">
        <v>54671.53</v>
      </c>
      <c r="C328" s="3">
        <v>30309.53</v>
      </c>
      <c r="D328" s="3">
        <v>11620.63</v>
      </c>
    </row>
    <row r="329" spans="1:4" x14ac:dyDescent="0.25">
      <c r="A329" s="13">
        <v>39474</v>
      </c>
      <c r="B329" s="3">
        <v>70988</v>
      </c>
      <c r="C329" s="3">
        <v>67969</v>
      </c>
      <c r="D329" s="3">
        <v>55661</v>
      </c>
    </row>
    <row r="330" spans="1:4" x14ac:dyDescent="0.25">
      <c r="A330" s="13">
        <v>62280</v>
      </c>
      <c r="B330" s="3">
        <v>44035</v>
      </c>
      <c r="C330" s="3">
        <v>29466</v>
      </c>
      <c r="D330" s="3">
        <v>16796</v>
      </c>
    </row>
    <row r="331" spans="1:4" x14ac:dyDescent="0.25">
      <c r="B331">
        <f>CORREL($A$7:$A$330,B7:B330)</f>
        <v>0.26352868724363537</v>
      </c>
      <c r="C331">
        <f>CORREL($A$7:$A$330,C7:C330)</f>
        <v>0.18484187885134054</v>
      </c>
      <c r="D331">
        <f>CORREL($A$7:$A$330,D7:D330)</f>
        <v>3.520993865765179E-2</v>
      </c>
    </row>
  </sheetData>
  <mergeCells count="1">
    <mergeCell ref="A1:C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
  <sheetViews>
    <sheetView workbookViewId="0">
      <selection activeCell="H1" sqref="H1:J2"/>
    </sheetView>
  </sheetViews>
  <sheetFormatPr defaultRowHeight="15" x14ac:dyDescent="0.25"/>
  <cols>
    <col min="1" max="1" width="19.7109375" customWidth="1"/>
    <col min="2" max="2" width="16.28515625" customWidth="1"/>
    <col min="3" max="3" width="6.5703125" customWidth="1"/>
    <col min="4" max="4" width="5.5703125" customWidth="1"/>
    <col min="5" max="5" width="11.28515625" customWidth="1"/>
    <col min="10" max="10" width="25.28515625" customWidth="1"/>
  </cols>
  <sheetData>
    <row r="1" spans="1:10" ht="15" customHeight="1" x14ac:dyDescent="0.25">
      <c r="A1" s="69" t="s">
        <v>1087</v>
      </c>
      <c r="B1" s="69"/>
      <c r="C1" s="69"/>
      <c r="H1" s="70"/>
      <c r="I1" s="70"/>
      <c r="J1" s="70"/>
    </row>
    <row r="2" spans="1:10" ht="83.25" customHeight="1" x14ac:dyDescent="0.25">
      <c r="A2" s="69"/>
      <c r="B2" s="69"/>
      <c r="C2" s="69"/>
      <c r="H2" s="70"/>
      <c r="I2" s="70"/>
      <c r="J2" s="70"/>
    </row>
    <row r="11" spans="1:10" x14ac:dyDescent="0.25">
      <c r="A11" s="54" t="s">
        <v>1048</v>
      </c>
      <c r="B11" s="54" t="s">
        <v>1049</v>
      </c>
    </row>
    <row r="12" spans="1:10" x14ac:dyDescent="0.25">
      <c r="A12" s="54" t="s">
        <v>1046</v>
      </c>
      <c r="B12" t="s">
        <v>1056</v>
      </c>
      <c r="C12" t="s">
        <v>1055</v>
      </c>
      <c r="D12" t="s">
        <v>1054</v>
      </c>
      <c r="E12" t="s">
        <v>1047</v>
      </c>
    </row>
    <row r="13" spans="1:10" x14ac:dyDescent="0.25">
      <c r="A13" s="55" t="s">
        <v>1051</v>
      </c>
      <c r="B13" s="60"/>
      <c r="C13" s="60">
        <v>21</v>
      </c>
      <c r="D13" s="60">
        <v>1</v>
      </c>
      <c r="E13" s="60">
        <v>22</v>
      </c>
    </row>
    <row r="14" spans="1:10" x14ac:dyDescent="0.25">
      <c r="A14" s="56" t="s">
        <v>22</v>
      </c>
      <c r="B14" s="60"/>
      <c r="C14" s="60">
        <v>21</v>
      </c>
      <c r="D14" s="60">
        <v>1</v>
      </c>
      <c r="E14" s="60">
        <v>22</v>
      </c>
    </row>
    <row r="15" spans="1:10" x14ac:dyDescent="0.25">
      <c r="A15" s="55" t="s">
        <v>1052</v>
      </c>
      <c r="B15" s="60">
        <v>4</v>
      </c>
      <c r="C15" s="60">
        <v>220</v>
      </c>
      <c r="D15" s="60">
        <v>78</v>
      </c>
      <c r="E15" s="60">
        <v>302</v>
      </c>
    </row>
    <row r="16" spans="1:10" x14ac:dyDescent="0.25">
      <c r="A16" s="56" t="s">
        <v>22</v>
      </c>
      <c r="B16" s="60">
        <v>4</v>
      </c>
      <c r="C16" s="60">
        <v>213</v>
      </c>
      <c r="D16" s="60">
        <v>78</v>
      </c>
      <c r="E16" s="60">
        <v>295</v>
      </c>
    </row>
    <row r="17" spans="1:5" x14ac:dyDescent="0.25">
      <c r="A17" s="56" t="s">
        <v>192</v>
      </c>
      <c r="B17" s="60"/>
      <c r="C17" s="60">
        <v>7</v>
      </c>
      <c r="D17" s="60"/>
      <c r="E17" s="60">
        <v>7</v>
      </c>
    </row>
    <row r="18" spans="1:5" x14ac:dyDescent="0.25">
      <c r="A18" s="55" t="s">
        <v>1047</v>
      </c>
      <c r="B18" s="60">
        <v>4</v>
      </c>
      <c r="C18" s="60">
        <v>241</v>
      </c>
      <c r="D18" s="60">
        <v>79</v>
      </c>
      <c r="E18" s="60">
        <v>324</v>
      </c>
    </row>
  </sheetData>
  <mergeCells count="2">
    <mergeCell ref="A1:C2"/>
    <mergeCell ref="H1:J2"/>
  </mergeCell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Customers Citywise</vt:lpstr>
      <vt:lpstr>Customers by Residence type</vt:lpstr>
      <vt:lpstr>Customers by Occupation</vt:lpstr>
      <vt:lpstr>Customers by company category</vt:lpstr>
      <vt:lpstr>Dashboard</vt:lpstr>
      <vt:lpstr>customer_application_data</vt:lpstr>
      <vt:lpstr>repayments_data</vt:lpstr>
      <vt:lpstr>data_dictionary</vt:lpstr>
      <vt:lpstr>Q.1(I)</vt:lpstr>
      <vt:lpstr>Q.1(II)</vt:lpstr>
      <vt:lpstr>Q.1.(III)</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Prathamesh</dc:creator>
  <cp:lastModifiedBy>ismail - [2010]</cp:lastModifiedBy>
  <dcterms:created xsi:type="dcterms:W3CDTF">2018-11-27T07:38:19Z</dcterms:created>
  <dcterms:modified xsi:type="dcterms:W3CDTF">2019-03-03T06:36:44Z</dcterms:modified>
</cp:coreProperties>
</file>