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MX\ALL Channel models 21-03-2022\11-04-22\Excel_data_input\"/>
    </mc:Choice>
  </mc:AlternateContent>
  <xr:revisionPtr revIDLastSave="0" documentId="13_ncr:1_{232F0B87-C679-4D9F-A205-70E5249EAF3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current_val" sheetId="1" r:id="rId1"/>
    <sheet name="ub as current spend &amp; sat point" sheetId="2" r:id="rId2"/>
  </sheets>
  <definedNames>
    <definedName name="_xlnm._FilterDatabase" localSheetId="1" hidden="1">'ub as current spend &amp; sat point'!$A$2:$E$13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" i="2" l="1"/>
  <c r="AS12" i="2"/>
  <c r="AS11" i="2"/>
  <c r="AS10" i="2"/>
  <c r="AS9" i="2"/>
  <c r="AS8" i="2"/>
  <c r="AS7" i="2"/>
  <c r="AS6" i="2"/>
  <c r="AS5" i="2"/>
  <c r="AS4" i="2"/>
  <c r="AS3" i="2"/>
  <c r="AK13" i="2"/>
  <c r="AK12" i="2"/>
  <c r="AK11" i="2"/>
  <c r="AK10" i="2"/>
  <c r="AK9" i="2"/>
  <c r="AK8" i="2"/>
  <c r="AK7" i="2"/>
  <c r="AK6" i="2"/>
  <c r="AK5" i="2"/>
  <c r="AK4" i="2"/>
  <c r="AK3" i="2"/>
  <c r="AC13" i="2"/>
  <c r="AC12" i="2"/>
  <c r="AC11" i="2"/>
  <c r="AC10" i="2"/>
  <c r="AC9" i="2"/>
  <c r="AC8" i="2"/>
  <c r="AC7" i="2"/>
  <c r="AC6" i="2"/>
  <c r="AC5" i="2"/>
  <c r="AC4" i="2"/>
  <c r="AC3" i="2"/>
  <c r="V4" i="2"/>
  <c r="V5" i="2"/>
  <c r="V6" i="2"/>
  <c r="V7" i="2"/>
  <c r="V8" i="2"/>
  <c r="V9" i="2"/>
  <c r="V10" i="2"/>
  <c r="V11" i="2"/>
  <c r="V12" i="2"/>
  <c r="V13" i="2"/>
  <c r="V3" i="2"/>
  <c r="M4" i="2"/>
  <c r="M5" i="2"/>
  <c r="M6" i="2"/>
  <c r="M7" i="2"/>
  <c r="M8" i="2"/>
  <c r="M9" i="2"/>
  <c r="M10" i="2"/>
  <c r="M11" i="2"/>
  <c r="M12" i="2"/>
  <c r="M13" i="2"/>
  <c r="M3" i="2"/>
  <c r="AI14" i="2"/>
  <c r="AA14" i="2"/>
  <c r="J14" i="2"/>
  <c r="D14" i="2" l="1"/>
  <c r="AR14" i="2"/>
  <c r="AT14" i="2"/>
  <c r="AJ14" i="2"/>
  <c r="AL14" i="2"/>
  <c r="AD14" i="2"/>
  <c r="AB14" i="2"/>
  <c r="N14" i="2"/>
  <c r="W14" i="2"/>
  <c r="U14" i="2"/>
  <c r="L14" i="2"/>
  <c r="C14" i="2"/>
  <c r="B14" i="2"/>
  <c r="AQ14" i="2" l="1"/>
  <c r="S14" i="2"/>
</calcChain>
</file>

<file path=xl/sharedStrings.xml><?xml version="1.0" encoding="utf-8"?>
<sst xmlns="http://schemas.openxmlformats.org/spreadsheetml/2006/main" count="126" uniqueCount="42">
  <si>
    <t>field call</t>
  </si>
  <si>
    <t xml:space="preserve"> dtc paid search</t>
  </si>
  <si>
    <t xml:space="preserve"> hcp paid search</t>
  </si>
  <si>
    <t xml:space="preserve"> hcp_digital_spend</t>
  </si>
  <si>
    <t xml:space="preserve"> hcp_mail_spend</t>
  </si>
  <si>
    <t xml:space="preserve"> dtc_display_spend</t>
  </si>
  <si>
    <t xml:space="preserve"> hcp_display_spend</t>
  </si>
  <si>
    <t xml:space="preserve"> spk_person_spend</t>
  </si>
  <si>
    <t xml:space="preserve"> spk_virtual_spend</t>
  </si>
  <si>
    <t xml:space="preserve"> gna_call_spend</t>
  </si>
  <si>
    <t xml:space="preserve"> dtc_social_spend</t>
  </si>
  <si>
    <t>Current Spend</t>
  </si>
  <si>
    <t>Channel Names</t>
  </si>
  <si>
    <t>Saturation Point</t>
  </si>
  <si>
    <t>Budget allocation</t>
  </si>
  <si>
    <t>TOTAL</t>
  </si>
  <si>
    <t>Total</t>
  </si>
  <si>
    <t>Current spend and saturation point</t>
  </si>
  <si>
    <t xml:space="preserve">Upper Boundary </t>
  </si>
  <si>
    <t xml:space="preserve"> -20% of Current spend</t>
  </si>
  <si>
    <t xml:space="preserve"> -10 % of Current Spend</t>
  </si>
  <si>
    <t xml:space="preserve"> -30% of Current spend</t>
  </si>
  <si>
    <t xml:space="preserve"> -40% of Current spend</t>
  </si>
  <si>
    <t xml:space="preserve"> -50% of Current spend</t>
  </si>
  <si>
    <t>Parameters</t>
  </si>
  <si>
    <r>
      <t xml:space="preserve"> 1 ) </t>
    </r>
    <r>
      <rPr>
        <b/>
        <sz val="11"/>
        <color theme="1"/>
        <rFont val="Calibri"/>
        <family val="2"/>
        <scheme val="minor"/>
      </rPr>
      <t xml:space="preserve">Upper boundary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theme="1"/>
        <rFont val="Calibri"/>
        <family val="2"/>
        <scheme val="minor"/>
      </rPr>
      <t>saturation point</t>
    </r>
    <r>
      <rPr>
        <sz val="11"/>
        <color theme="1"/>
        <rFont val="Calibri"/>
        <family val="2"/>
        <scheme val="minor"/>
      </rPr>
      <t xml:space="preserve">  if saturation &gt; Current Spend    
 2 ) </t>
    </r>
    <r>
      <rPr>
        <b/>
        <sz val="11"/>
        <color theme="1"/>
        <rFont val="Calibri"/>
        <family val="2"/>
        <scheme val="minor"/>
      </rPr>
      <t>Upper boundary</t>
    </r>
    <r>
      <rPr>
        <sz val="11"/>
        <color theme="1"/>
        <rFont val="Calibri"/>
        <family val="2"/>
        <scheme val="minor"/>
      </rPr>
      <t xml:space="preserve"> =</t>
    </r>
    <r>
      <rPr>
        <b/>
        <sz val="11"/>
        <color theme="1"/>
        <rFont val="Calibri"/>
        <family val="2"/>
        <scheme val="minor"/>
      </rPr>
      <t xml:space="preserve"> current spend</t>
    </r>
    <r>
      <rPr>
        <sz val="11"/>
        <color theme="1"/>
        <rFont val="Calibri"/>
        <family val="2"/>
        <scheme val="minor"/>
      </rPr>
      <t xml:space="preserve">  if current spend &gt; Saturation Point 
 3 ) </t>
    </r>
    <r>
      <rPr>
        <b/>
        <sz val="11"/>
        <color theme="1"/>
        <rFont val="Calibri"/>
        <family val="2"/>
        <scheme val="minor"/>
      </rPr>
      <t xml:space="preserve">Lower Boundary </t>
    </r>
    <r>
      <rPr>
        <sz val="11"/>
        <color theme="1"/>
        <rFont val="Calibri"/>
        <family val="2"/>
        <scheme val="minor"/>
      </rPr>
      <t xml:space="preserve">= Spend at 99%                                                                                              4 ) </t>
    </r>
    <r>
      <rPr>
        <b/>
        <sz val="11"/>
        <color theme="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: -10 % to -50% of Current spend                      </t>
    </r>
  </si>
  <si>
    <t>FIELD CALL</t>
  </si>
  <si>
    <t xml:space="preserve"> DTC PAID SEARCH</t>
  </si>
  <si>
    <t xml:space="preserve"> HCP PAID SEARCH</t>
  </si>
  <si>
    <t xml:space="preserve"> HCP DIGITAL</t>
  </si>
  <si>
    <t xml:space="preserve"> HCP MAIL</t>
  </si>
  <si>
    <t xml:space="preserve"> DTC  DISPLAY</t>
  </si>
  <si>
    <t xml:space="preserve"> HCP  DISPLAY</t>
  </si>
  <si>
    <t xml:space="preserve"> SPK  PERSON</t>
  </si>
  <si>
    <t xml:space="preserve"> SPK  VIRTUAL</t>
  </si>
  <si>
    <t xml:space="preserve"> GNA  CALL</t>
  </si>
  <si>
    <t xml:space="preserve"> DTC  SOCIAL</t>
  </si>
  <si>
    <t>mROI at current spend</t>
  </si>
  <si>
    <t>Saturation point</t>
  </si>
  <si>
    <t>Predicted Revenue</t>
  </si>
  <si>
    <t>Predicted revenue</t>
  </si>
  <si>
    <t xml:space="preserve">% change in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</si>
</sst>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796E6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1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0" borderId="2" xfId="0" quotePrefix="1" applyFont="1" applyFill="1" applyBorder="1"/>
    <xf numFmtId="0" fontId="0" fillId="0" borderId="6" xfId="0" applyFill="1" applyBorder="1"/>
    <xf numFmtId="0" fontId="2" fillId="0" borderId="2" xfId="0" applyFont="1" applyFill="1" applyBorder="1"/>
    <xf numFmtId="3" fontId="0" fillId="0" borderId="6" xfId="0" applyNumberFormat="1" applyFill="1" applyBorder="1"/>
    <xf numFmtId="0" fontId="2" fillId="0" borderId="7" xfId="0" applyFont="1" applyFill="1" applyBorder="1"/>
    <xf numFmtId="2" fontId="0" fillId="0" borderId="1" xfId="1" applyNumberFormat="1" applyFont="1" applyFill="1" applyBorder="1"/>
    <xf numFmtId="3" fontId="0" fillId="0" borderId="8" xfId="0" applyNumberFormat="1" applyFill="1" applyBorder="1"/>
    <xf numFmtId="164" fontId="0" fillId="0" borderId="0" xfId="2" applyFont="1"/>
    <xf numFmtId="0" fontId="3" fillId="0" borderId="0" xfId="0" applyFont="1" applyAlignment="1">
      <alignment vertical="center"/>
    </xf>
    <xf numFmtId="0" fontId="2" fillId="3" borderId="10" xfId="0" applyFont="1" applyFill="1" applyBorder="1"/>
    <xf numFmtId="165" fontId="0" fillId="0" borderId="0" xfId="2" applyNumberFormat="1" applyFont="1" applyFill="1" applyBorder="1"/>
    <xf numFmtId="166" fontId="0" fillId="0" borderId="0" xfId="2" applyNumberFormat="1" applyFont="1" applyFill="1" applyBorder="1"/>
    <xf numFmtId="164" fontId="0" fillId="0" borderId="0" xfId="0" applyNumberFormat="1"/>
    <xf numFmtId="166" fontId="2" fillId="3" borderId="10" xfId="2" applyNumberFormat="1" applyFont="1" applyFill="1" applyBorder="1"/>
    <xf numFmtId="166" fontId="2" fillId="3" borderId="11" xfId="2" applyNumberFormat="1" applyFont="1" applyFill="1" applyBorder="1"/>
    <xf numFmtId="166" fontId="0" fillId="0" borderId="1" xfId="2" applyNumberFormat="1" applyFont="1" applyFill="1" applyBorder="1"/>
    <xf numFmtId="166" fontId="2" fillId="7" borderId="13" xfId="2" applyNumberFormat="1" applyFont="1" applyFill="1" applyBorder="1"/>
    <xf numFmtId="166" fontId="2" fillId="7" borderId="14" xfId="2" applyNumberFormat="1" applyFont="1" applyFill="1" applyBorder="1"/>
    <xf numFmtId="0" fontId="2" fillId="7" borderId="9" xfId="0" applyFont="1" applyFill="1" applyBorder="1"/>
    <xf numFmtId="166" fontId="2" fillId="7" borderId="10" xfId="2" applyNumberFormat="1" applyFont="1" applyFill="1" applyBorder="1"/>
    <xf numFmtId="166" fontId="2" fillId="7" borderId="11" xfId="2" applyNumberFormat="1" applyFont="1" applyFill="1" applyBorder="1"/>
    <xf numFmtId="0" fontId="0" fillId="0" borderId="0" xfId="0" quotePrefix="1" applyFont="1" applyFill="1" applyBorder="1"/>
    <xf numFmtId="0" fontId="0" fillId="0" borderId="0" xfId="0" applyFont="1" applyFill="1" applyBorder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 vertical="center"/>
    </xf>
    <xf numFmtId="165" fontId="2" fillId="0" borderId="0" xfId="2" applyNumberFormat="1" applyFont="1" applyFill="1" applyBorder="1"/>
    <xf numFmtId="0" fontId="2" fillId="7" borderId="13" xfId="0" applyFont="1" applyFill="1" applyBorder="1"/>
    <xf numFmtId="0" fontId="2" fillId="7" borderId="10" xfId="0" applyFont="1" applyFill="1" applyBorder="1"/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5" fontId="1" fillId="0" borderId="0" xfId="2" applyNumberFormat="1" applyFont="1" applyFill="1" applyBorder="1"/>
    <xf numFmtId="166" fontId="1" fillId="0" borderId="0" xfId="2" applyNumberFormat="1" applyFont="1" applyFill="1" applyBorder="1"/>
    <xf numFmtId="164" fontId="0" fillId="0" borderId="0" xfId="2" applyNumberFormat="1" applyFont="1" applyFill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/>
    <xf numFmtId="165" fontId="0" fillId="0" borderId="19" xfId="2" applyNumberFormat="1" applyFont="1" applyFill="1" applyBorder="1"/>
    <xf numFmtId="0" fontId="2" fillId="0" borderId="18" xfId="0" quotePrefix="1" applyFont="1" applyFill="1" applyBorder="1"/>
    <xf numFmtId="165" fontId="2" fillId="0" borderId="19" xfId="2" applyNumberFormat="1" applyFont="1" applyFill="1" applyBorder="1"/>
    <xf numFmtId="0" fontId="2" fillId="0" borderId="12" xfId="0" applyFont="1" applyFill="1" applyBorder="1"/>
    <xf numFmtId="166" fontId="0" fillId="0" borderId="13" xfId="2" applyNumberFormat="1" applyFont="1" applyFill="1" applyBorder="1"/>
    <xf numFmtId="165" fontId="0" fillId="0" borderId="14" xfId="2" applyNumberFormat="1" applyFont="1" applyFill="1" applyBorder="1"/>
    <xf numFmtId="2" fontId="2" fillId="0" borderId="10" xfId="0" applyNumberFormat="1" applyFont="1" applyFill="1" applyBorder="1"/>
    <xf numFmtId="0" fontId="2" fillId="0" borderId="10" xfId="0" applyFont="1" applyFill="1" applyBorder="1"/>
    <xf numFmtId="166" fontId="2" fillId="0" borderId="10" xfId="0" applyNumberFormat="1" applyFont="1" applyFill="1" applyBorder="1"/>
    <xf numFmtId="166" fontId="2" fillId="0" borderId="11" xfId="0" applyNumberFormat="1" applyFont="1" applyFill="1" applyBorder="1"/>
    <xf numFmtId="0" fontId="2" fillId="2" borderId="9" xfId="0" applyFont="1" applyFill="1" applyBorder="1"/>
    <xf numFmtId="0" fontId="0" fillId="0" borderId="18" xfId="0" applyFont="1" applyFill="1" applyBorder="1"/>
    <xf numFmtId="166" fontId="0" fillId="0" borderId="19" xfId="2" applyNumberFormat="1" applyFont="1" applyBorder="1"/>
    <xf numFmtId="0" fontId="0" fillId="0" borderId="18" xfId="0" quotePrefix="1" applyFont="1" applyFill="1" applyBorder="1"/>
    <xf numFmtId="0" fontId="2" fillId="4" borderId="26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27" xfId="0" applyFont="1" applyFill="1" applyBorder="1"/>
    <xf numFmtId="0" fontId="2" fillId="4" borderId="10" xfId="0" applyFont="1" applyFill="1" applyBorder="1"/>
    <xf numFmtId="0" fontId="2" fillId="4" borderId="28" xfId="0" applyFont="1" applyFill="1" applyBorder="1"/>
    <xf numFmtId="0" fontId="0" fillId="0" borderId="29" xfId="0" applyFont="1" applyFill="1" applyBorder="1"/>
    <xf numFmtId="166" fontId="0" fillId="0" borderId="30" xfId="2" applyNumberFormat="1" applyFont="1" applyBorder="1"/>
    <xf numFmtId="0" fontId="2" fillId="7" borderId="11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166" fontId="0" fillId="0" borderId="19" xfId="2" applyNumberFormat="1" applyFont="1" applyFill="1" applyBorder="1"/>
    <xf numFmtId="0" fontId="2" fillId="7" borderId="31" xfId="0" applyFont="1" applyFill="1" applyBorder="1"/>
    <xf numFmtId="0" fontId="2" fillId="7" borderId="32" xfId="0" applyFont="1" applyFill="1" applyBorder="1"/>
    <xf numFmtId="0" fontId="2" fillId="7" borderId="33" xfId="0" applyFont="1" applyFill="1" applyBorder="1"/>
    <xf numFmtId="0" fontId="2" fillId="7" borderId="34" xfId="0" applyFont="1" applyFill="1" applyBorder="1"/>
    <xf numFmtId="0" fontId="0" fillId="0" borderId="15" xfId="0" applyFont="1" applyFill="1" applyBorder="1"/>
    <xf numFmtId="165" fontId="0" fillId="0" borderId="16" xfId="2" applyNumberFormat="1" applyFont="1" applyFill="1" applyBorder="1"/>
    <xf numFmtId="0" fontId="0" fillId="0" borderId="16" xfId="0" applyFill="1" applyBorder="1"/>
    <xf numFmtId="166" fontId="0" fillId="0" borderId="16" xfId="2" applyNumberFormat="1" applyFont="1" applyFill="1" applyBorder="1"/>
    <xf numFmtId="164" fontId="0" fillId="0" borderId="16" xfId="2" applyNumberFormat="1" applyFont="1" applyFill="1" applyBorder="1"/>
    <xf numFmtId="166" fontId="0" fillId="0" borderId="17" xfId="2" applyNumberFormat="1" applyFont="1" applyFill="1" applyBorder="1"/>
    <xf numFmtId="0" fontId="0" fillId="0" borderId="12" xfId="0" applyFont="1" applyFill="1" applyBorder="1"/>
    <xf numFmtId="165" fontId="0" fillId="0" borderId="13" xfId="2" applyNumberFormat="1" applyFont="1" applyFill="1" applyBorder="1"/>
    <xf numFmtId="0" fontId="0" fillId="0" borderId="13" xfId="0" applyFill="1" applyBorder="1"/>
    <xf numFmtId="164" fontId="0" fillId="0" borderId="13" xfId="2" applyNumberFormat="1" applyFont="1" applyFill="1" applyBorder="1"/>
    <xf numFmtId="166" fontId="0" fillId="0" borderId="14" xfId="2" applyNumberFormat="1" applyFont="1" applyFill="1" applyBorder="1"/>
    <xf numFmtId="0" fontId="2" fillId="4" borderId="31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32" xfId="0" applyFont="1" applyFill="1" applyBorder="1"/>
    <xf numFmtId="0" fontId="2" fillId="4" borderId="34" xfId="0" applyFont="1" applyFill="1" applyBorder="1"/>
    <xf numFmtId="0" fontId="2" fillId="2" borderId="12" xfId="0" applyFont="1" applyFill="1" applyBorder="1"/>
    <xf numFmtId="9" fontId="2" fillId="3" borderId="20" xfId="0" applyNumberFormat="1" applyFont="1" applyFill="1" applyBorder="1" applyAlignment="1">
      <alignment horizontal="center"/>
    </xf>
    <xf numFmtId="9" fontId="2" fillId="3" borderId="21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9" fontId="2" fillId="3" borderId="23" xfId="0" applyNumberFormat="1" applyFont="1" applyFill="1" applyBorder="1" applyAlignment="1">
      <alignment horizontal="center"/>
    </xf>
    <xf numFmtId="9" fontId="2" fillId="3" borderId="24" xfId="0" applyNumberFormat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9" fontId="2" fillId="6" borderId="23" xfId="0" applyNumberFormat="1" applyFont="1" applyFill="1" applyBorder="1" applyAlignment="1">
      <alignment horizontal="center"/>
    </xf>
    <xf numFmtId="9" fontId="2" fillId="6" borderId="24" xfId="0" applyNumberFormat="1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9" fontId="2" fillId="3" borderId="15" xfId="0" applyNumberFormat="1" applyFont="1" applyFill="1" applyBorder="1" applyAlignment="1">
      <alignment horizontal="center"/>
    </xf>
    <xf numFmtId="9" fontId="2" fillId="3" borderId="16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9" fontId="2" fillId="7" borderId="20" xfId="0" applyNumberFormat="1" applyFont="1" applyFill="1" applyBorder="1" applyAlignment="1">
      <alignment horizontal="center"/>
    </xf>
    <xf numFmtId="9" fontId="2" fillId="7" borderId="21" xfId="0" applyNumberFormat="1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</cellXfs>
  <cellStyles count="3">
    <cellStyle name="Comma" xfId="2" builtinId="3"/>
    <cellStyle name="Comma 2" xfId="1" xr:uid="{9693A6A9-CCC0-43DD-B854-5BF32C950E9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 change in budget</a:t>
            </a:r>
            <a:r>
              <a:rPr lang="en-IN" b="1" baseline="0"/>
              <a:t> wrt to current spend</a:t>
            </a:r>
            <a:r>
              <a:rPr lang="en-IN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650828011684E-2"/>
          <c:y val="8.3861442799591707E-2"/>
          <c:w val="0.90023989803122062"/>
          <c:h val="0.7848627745867231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'ub as current spend &amp; sat point'!$M$2</c:f>
              <c:strCache>
                <c:ptCount val="1"/>
                <c:pt idx="0">
                  <c:v>% change in budget 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'ub as current spend &amp; sat point'!$H$3:$H$13</c:f>
              <c:strCache>
                <c:ptCount val="11"/>
                <c:pt idx="0">
                  <c:v> HCP PAID SEARCH</c:v>
                </c:pt>
                <c:pt idx="1">
                  <c:v> DTC  DISPLAY</c:v>
                </c:pt>
                <c:pt idx="2">
                  <c:v> HCP  DISPLAY</c:v>
                </c:pt>
                <c:pt idx="3">
                  <c:v> DTC  SOCIAL</c:v>
                </c:pt>
                <c:pt idx="4">
                  <c:v> HCP MAIL</c:v>
                </c:pt>
                <c:pt idx="5">
                  <c:v>FIELD CALL</c:v>
                </c:pt>
                <c:pt idx="6">
                  <c:v> GNA  CALL</c:v>
                </c:pt>
                <c:pt idx="7">
                  <c:v> DTC PAID SEARCH</c:v>
                </c:pt>
                <c:pt idx="8">
                  <c:v> HCP DIGITAL</c:v>
                </c:pt>
                <c:pt idx="9">
                  <c:v> SPK  VIRTUAL</c:v>
                </c:pt>
                <c:pt idx="10">
                  <c:v> SPK  PERSON</c:v>
                </c:pt>
              </c:strCache>
            </c:strRef>
          </c:cat>
          <c:val>
            <c:numRef>
              <c:f>'ub as current spend &amp; sat point'!$M$3:$M$13</c:f>
              <c:numCache>
                <c:formatCode>_ * #,##0.00_ ;_ * \-#,##0.00_ ;_ * "-"??_ ;_ @_ </c:formatCode>
                <c:ptCount val="11"/>
                <c:pt idx="0">
                  <c:v>1.9998156910526976E-2</c:v>
                </c:pt>
                <c:pt idx="1">
                  <c:v>0.27999995604369921</c:v>
                </c:pt>
                <c:pt idx="2">
                  <c:v>9.0000178108916362E-2</c:v>
                </c:pt>
                <c:pt idx="3">
                  <c:v>0.17999999999999994</c:v>
                </c:pt>
                <c:pt idx="4">
                  <c:v>0.22999725144096983</c:v>
                </c:pt>
                <c:pt idx="5">
                  <c:v>-4.2992054360979637E-11</c:v>
                </c:pt>
                <c:pt idx="6">
                  <c:v>-0.20115770118896559</c:v>
                </c:pt>
                <c:pt idx="7">
                  <c:v>-0.64845982177253647</c:v>
                </c:pt>
                <c:pt idx="8">
                  <c:v>-0.87757184630627105</c:v>
                </c:pt>
                <c:pt idx="9">
                  <c:v>-0.91969077641125474</c:v>
                </c:pt>
                <c:pt idx="10">
                  <c:v>-0.99000083256118354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12A-8C1C-C1D223C1A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6467407"/>
        <c:axId val="1076469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'ub as current spend &amp; sat point'!$I$2</c15:sqref>
                        </c15:formulaRef>
                      </c:ext>
                    </c:extLst>
                    <c:strCache>
                      <c:ptCount val="1"/>
                      <c:pt idx="0">
                        <c:v>mROI at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'ub as current spend &amp; sat point'!$H$3:$H$13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'ub as current spend &amp; sat point'!$I$3:$I$13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11"/>
                      <c:pt idx="0">
                        <c:v>13.981917777535834</c:v>
                      </c:pt>
                      <c:pt idx="1">
                        <c:v>6.0579443271961626</c:v>
                      </c:pt>
                      <c:pt idx="2">
                        <c:v>5.8503526390211764</c:v>
                      </c:pt>
                      <c:pt idx="3" formatCode="0.00">
                        <c:v>2.6290623411732352</c:v>
                      </c:pt>
                      <c:pt idx="4">
                        <c:v>2.3151206773721662</c:v>
                      </c:pt>
                      <c:pt idx="5">
                        <c:v>0.65389618130050609</c:v>
                      </c:pt>
                      <c:pt idx="6">
                        <c:v>0.2</c:v>
                      </c:pt>
                      <c:pt idx="7">
                        <c:v>0.15867609188491169</c:v>
                      </c:pt>
                      <c:pt idx="8">
                        <c:v>2.1708862801320783E-2</c:v>
                      </c:pt>
                      <c:pt idx="9">
                        <c:v>6.2662637937336181E-3</c:v>
                      </c:pt>
                      <c:pt idx="10">
                        <c:v>2.8198295830823717E-3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9C-412A-8C1C-C1D223C1AA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point'!$J$2</c15:sqref>
                        </c15:formulaRef>
                      </c:ext>
                    </c:extLst>
                    <c:strCache>
                      <c:ptCount val="1"/>
                      <c:pt idx="0">
                        <c:v> -10 % of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point'!$H$3:$H$13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175682.9645092377</c:v>
                      </c:pt>
                      <c:pt idx="1">
                        <c:v>1296000.0445057561</c:v>
                      </c:pt>
                      <c:pt idx="2">
                        <c:v>932758.19620866817</c:v>
                      </c:pt>
                      <c:pt idx="3">
                        <c:v>1382400</c:v>
                      </c:pt>
                      <c:pt idx="4">
                        <c:v>117670.5068490522</c:v>
                      </c:pt>
                      <c:pt idx="5">
                        <c:v>47601998.219046503</c:v>
                      </c:pt>
                      <c:pt idx="6">
                        <c:v>989999.99635857542</c:v>
                      </c:pt>
                      <c:pt idx="7">
                        <c:v>5490000.3464219254</c:v>
                      </c:pt>
                      <c:pt idx="8">
                        <c:v>1322086.4957819819</c:v>
                      </c:pt>
                      <c:pt idx="9">
                        <c:v>1134824.4637590067</c:v>
                      </c:pt>
                      <c:pt idx="10">
                        <c:v>907275.53623942158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C-412A-8C1C-C1D223C1AA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point'!$K$2</c15:sqref>
                        </c15:formulaRef>
                      </c:ext>
                    </c:extLst>
                    <c:strCache>
                      <c:ptCount val="1"/>
                      <c:pt idx="0">
                        <c:v>Saturation Point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point'!$H$3:$H$13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point'!$K$3:$K$13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30147932.210000001</c:v>
                      </c:pt>
                      <c:pt idx="6">
                        <c:v>615999.99769999995</c:v>
                      </c:pt>
                      <c:pt idx="7">
                        <c:v>5246000</c:v>
                      </c:pt>
                      <c:pt idx="8">
                        <c:v>396626</c:v>
                      </c:pt>
                      <c:pt idx="9">
                        <c:v>12609.16071</c:v>
                      </c:pt>
                      <c:pt idx="10">
                        <c:v>20161.67858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C-412A-8C1C-C1D223C1AA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point'!$L$2</c15:sqref>
                        </c15:formulaRef>
                      </c:ext>
                    </c:extLst>
                    <c:strCache>
                      <c:ptCount val="1"/>
                      <c:pt idx="0">
                        <c:v>Budget allocation</c:v>
                      </c:pt>
                    </c:strCache>
                  </c:strRef>
                </c:tx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point'!$H$3:$H$13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point'!$L$3:$L$13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52891109.130000003</c:v>
                      </c:pt>
                      <c:pt idx="6">
                        <c:v>878726.52546000003</c:v>
                      </c:pt>
                      <c:pt idx="7">
                        <c:v>2144395.2225000001</c:v>
                      </c:pt>
                      <c:pt idx="8">
                        <c:v>179845.12078</c:v>
                      </c:pt>
                      <c:pt idx="9">
                        <c:v>101263.19065999999</c:v>
                      </c:pt>
                      <c:pt idx="10">
                        <c:v>10080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9C-412A-8C1C-C1D223C1AA74}"/>
                  </c:ext>
                </c:extLst>
              </c15:ser>
            </c15:filteredBarSeries>
          </c:ext>
        </c:extLst>
      </c:barChart>
      <c:catAx>
        <c:axId val="107646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69903"/>
        <c:crosses val="autoZero"/>
        <c:auto val="1"/>
        <c:lblAlgn val="ctr"/>
        <c:lblOffset val="100"/>
        <c:noMultiLvlLbl val="0"/>
      </c:catAx>
      <c:valAx>
        <c:axId val="10764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in budget wrt current spend : at (-20)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'ub as current spend &amp; sat point'!$V$2</c:f>
              <c:strCache>
                <c:ptCount val="1"/>
                <c:pt idx="0">
                  <c:v>% change in budget 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'ub as current spend &amp; sat point'!$Q$3:$Q$13</c:f>
              <c:strCache>
                <c:ptCount val="11"/>
                <c:pt idx="0">
                  <c:v> HCP PAID SEARCH</c:v>
                </c:pt>
                <c:pt idx="1">
                  <c:v> DTC  DISPLAY</c:v>
                </c:pt>
                <c:pt idx="2">
                  <c:v> HCP  DISPLAY</c:v>
                </c:pt>
                <c:pt idx="3">
                  <c:v> DTC  SOCIAL</c:v>
                </c:pt>
                <c:pt idx="4">
                  <c:v> HCP MAIL</c:v>
                </c:pt>
                <c:pt idx="5">
                  <c:v>FIELD CALL</c:v>
                </c:pt>
                <c:pt idx="6">
                  <c:v> GNA  CALL</c:v>
                </c:pt>
                <c:pt idx="7">
                  <c:v> DTC PAID SEARCH</c:v>
                </c:pt>
                <c:pt idx="8">
                  <c:v> HCP DIGITAL</c:v>
                </c:pt>
                <c:pt idx="9">
                  <c:v> SPK  VIRTUAL</c:v>
                </c:pt>
                <c:pt idx="10">
                  <c:v> SPK  PERSON</c:v>
                </c:pt>
              </c:strCache>
            </c:strRef>
          </c:cat>
          <c:val>
            <c:numRef>
              <c:f>'ub as current spend &amp; sat point'!$V$3:$V$13</c:f>
              <c:numCache>
                <c:formatCode>_ * #,##0.00_ ;_ * \-#,##0.00_ ;_ * "-"??_ ;_ @_ </c:formatCode>
                <c:ptCount val="11"/>
                <c:pt idx="0">
                  <c:v>1.9998156910526976E-2</c:v>
                </c:pt>
                <c:pt idx="1">
                  <c:v>0.27999995604369921</c:v>
                </c:pt>
                <c:pt idx="2">
                  <c:v>9.0000178108916362E-2</c:v>
                </c:pt>
                <c:pt idx="3">
                  <c:v>0.17999999999999994</c:v>
                </c:pt>
                <c:pt idx="4">
                  <c:v>0.22999725144096983</c:v>
                </c:pt>
                <c:pt idx="5">
                  <c:v>-0.10013959592013921</c:v>
                </c:pt>
                <c:pt idx="6">
                  <c:v>-0.34806760374751244</c:v>
                </c:pt>
                <c:pt idx="7">
                  <c:v>-0.84694210039082196</c:v>
                </c:pt>
                <c:pt idx="8">
                  <c:v>-0.94122607007528669</c:v>
                </c:pt>
                <c:pt idx="9">
                  <c:v>-0.96283345355202277</c:v>
                </c:pt>
                <c:pt idx="10">
                  <c:v>-0.99000083256118354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45-43F3-9116-C088528F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44111"/>
        <c:axId val="107644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'ub as current spend &amp; sat point'!$R$2</c15:sqref>
                        </c15:formulaRef>
                      </c:ext>
                    </c:extLst>
                    <c:strCache>
                      <c:ptCount val="1"/>
                      <c:pt idx="0">
                        <c:v>mROI at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'ub as current spend &amp; sat point'!$Q$3:$Q$13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'ub as current spend &amp; sat point'!$R$3:$R$13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11"/>
                      <c:pt idx="0">
                        <c:v>13.981917777535834</c:v>
                      </c:pt>
                      <c:pt idx="1">
                        <c:v>6.0579443271961626</c:v>
                      </c:pt>
                      <c:pt idx="2">
                        <c:v>5.8503526390211764</c:v>
                      </c:pt>
                      <c:pt idx="3">
                        <c:v>2.6290623411732352</c:v>
                      </c:pt>
                      <c:pt idx="4">
                        <c:v>2.3151206773721662</c:v>
                      </c:pt>
                      <c:pt idx="5">
                        <c:v>0.65389618130050609</c:v>
                      </c:pt>
                      <c:pt idx="6">
                        <c:v>0.2</c:v>
                      </c:pt>
                      <c:pt idx="7">
                        <c:v>0.15867609188491169</c:v>
                      </c:pt>
                      <c:pt idx="8">
                        <c:v>2.1708862801320783E-2</c:v>
                      </c:pt>
                      <c:pt idx="9">
                        <c:v>6.2662637937336181E-3</c:v>
                      </c:pt>
                      <c:pt idx="10">
                        <c:v>2.8198295830823717E-3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45-43F3-9116-C088528F45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point'!$S$2</c15:sqref>
                        </c15:formulaRef>
                      </c:ext>
                    </c:extLst>
                    <c:strCache>
                      <c:ptCount val="1"/>
                      <c:pt idx="0">
                        <c:v> -20% of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point'!$Q$3:$Q$13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point'!$S$3:$S$13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156162.6351193224</c:v>
                      </c:pt>
                      <c:pt idx="1">
                        <c:v>1152000.0395606721</c:v>
                      </c:pt>
                      <c:pt idx="2">
                        <c:v>829118.39662992733</c:v>
                      </c:pt>
                      <c:pt idx="3">
                        <c:v>1228800</c:v>
                      </c:pt>
                      <c:pt idx="4">
                        <c:v>104596.00608804639</c:v>
                      </c:pt>
                      <c:pt idx="5">
                        <c:v>42312887.305819117</c:v>
                      </c:pt>
                      <c:pt idx="6">
                        <c:v>879999.99676317815</c:v>
                      </c:pt>
                      <c:pt idx="7">
                        <c:v>4880000.3079305999</c:v>
                      </c:pt>
                      <c:pt idx="8">
                        <c:v>1175187.9962506504</c:v>
                      </c:pt>
                      <c:pt idx="9">
                        <c:v>1008732.8566746727</c:v>
                      </c:pt>
                      <c:pt idx="10">
                        <c:v>806467.14332393021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45-43F3-9116-C088528F45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point'!$T$2</c15:sqref>
                        </c15:formulaRef>
                      </c:ext>
                    </c:extLst>
                    <c:strCache>
                      <c:ptCount val="1"/>
                      <c:pt idx="0">
                        <c:v>Saturation point</c:v>
                      </c:pt>
                    </c:strCache>
                  </c:strRef>
                </c:tx>
                <c:spPr>
                  <a:solidFill>
                    <a:schemeClr val="accent4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point'!$Q$3:$Q$13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point'!$T$3:$T$13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30147932.210000001</c:v>
                      </c:pt>
                      <c:pt idx="6">
                        <c:v>615999.99769999995</c:v>
                      </c:pt>
                      <c:pt idx="7">
                        <c:v>5246000</c:v>
                      </c:pt>
                      <c:pt idx="8">
                        <c:v>396626</c:v>
                      </c:pt>
                      <c:pt idx="9">
                        <c:v>12609.16071</c:v>
                      </c:pt>
                      <c:pt idx="10">
                        <c:v>20161.67858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45-43F3-9116-C088528F45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point'!$U$2</c15:sqref>
                        </c15:formulaRef>
                      </c:ext>
                    </c:extLst>
                    <c:strCache>
                      <c:ptCount val="1"/>
                      <c:pt idx="0">
                        <c:v>Budget allocation</c:v>
                      </c:pt>
                    </c:strCache>
                  </c:strRef>
                </c:tx>
                <c:spPr>
                  <a:solidFill>
                    <a:schemeClr val="accent4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point'!$Q$3:$Q$13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point'!$U$3:$U$13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47594614.836000003</c:v>
                      </c:pt>
                      <c:pt idx="6">
                        <c:v>717125.63324</c:v>
                      </c:pt>
                      <c:pt idx="7">
                        <c:v>933653.24653</c:v>
                      </c:pt>
                      <c:pt idx="8">
                        <c:v>86338.021175000002</c:v>
                      </c:pt>
                      <c:pt idx="9">
                        <c:v>46863.895713999998</c:v>
                      </c:pt>
                      <c:pt idx="10">
                        <c:v>10080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45-43F3-9116-C088528F45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point'!$W$2</c15:sqref>
                        </c15:formulaRef>
                      </c:ext>
                    </c:extLst>
                    <c:strCache>
                      <c:ptCount val="1"/>
                      <c:pt idx="0">
                        <c:v>Predicted Revenue</c:v>
                      </c:pt>
                    </c:strCache>
                  </c:strRef>
                </c:tx>
                <c:spPr>
                  <a:solidFill>
                    <a:schemeClr val="accent4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point'!$Q$3:$Q$13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point'!$W$3:$W$13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8739304.0442964993</c:v>
                      </c:pt>
                      <c:pt idx="1">
                        <c:v>28255231.7675169</c:v>
                      </c:pt>
                      <c:pt idx="2">
                        <c:v>24088062.2835388</c:v>
                      </c:pt>
                      <c:pt idx="3">
                        <c:v>14869181.1498603</c:v>
                      </c:pt>
                      <c:pt idx="4">
                        <c:v>870077.95150765101</c:v>
                      </c:pt>
                      <c:pt idx="5">
                        <c:v>63445379.517230302</c:v>
                      </c:pt>
                      <c:pt idx="6">
                        <c:v>4495885.2902998701</c:v>
                      </c:pt>
                      <c:pt idx="7">
                        <c:v>1248136.45681705</c:v>
                      </c:pt>
                      <c:pt idx="8">
                        <c:v>216559.48145679801</c:v>
                      </c:pt>
                      <c:pt idx="9">
                        <c:v>124463.650913883</c:v>
                      </c:pt>
                      <c:pt idx="10">
                        <c:v>3738.4681128827701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45-43F3-9116-C088528F4555}"/>
                  </c:ext>
                </c:extLst>
              </c15:ser>
            </c15:filteredBarSeries>
          </c:ext>
        </c:extLst>
      </c:barChart>
      <c:catAx>
        <c:axId val="10764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0783"/>
        <c:crosses val="autoZero"/>
        <c:auto val="1"/>
        <c:lblAlgn val="ctr"/>
        <c:lblOffset val="100"/>
        <c:noMultiLvlLbl val="0"/>
      </c:catAx>
      <c:valAx>
        <c:axId val="10764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in budget wrt to Current Spend : at (-30)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'ub as current spend &amp; sat point'!$AC$2</c:f>
              <c:strCache>
                <c:ptCount val="1"/>
                <c:pt idx="0">
                  <c:v>% change in budget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'ub as current spend &amp; sat point'!$Y$3:$Y$13</c:f>
              <c:strCache>
                <c:ptCount val="11"/>
                <c:pt idx="0">
                  <c:v> HCP PAID SEARCH</c:v>
                </c:pt>
                <c:pt idx="1">
                  <c:v> DTC  DISPLAY</c:v>
                </c:pt>
                <c:pt idx="2">
                  <c:v> HCP  DISPLAY</c:v>
                </c:pt>
                <c:pt idx="3">
                  <c:v> DTC  SOCIAL</c:v>
                </c:pt>
                <c:pt idx="4">
                  <c:v> HCP MAIL</c:v>
                </c:pt>
                <c:pt idx="5">
                  <c:v>FIELD CALL</c:v>
                </c:pt>
                <c:pt idx="6">
                  <c:v> GNA  CALL</c:v>
                </c:pt>
                <c:pt idx="7">
                  <c:v> DTC PAID SEARCH</c:v>
                </c:pt>
                <c:pt idx="8">
                  <c:v> HCP DIGITAL</c:v>
                </c:pt>
                <c:pt idx="9">
                  <c:v> SPK  VIRTUAL</c:v>
                </c:pt>
                <c:pt idx="10">
                  <c:v> SPK  PERSON</c:v>
                </c:pt>
              </c:strCache>
            </c:strRef>
          </c:cat>
          <c:val>
            <c:numRef>
              <c:f>'ub as current spend &amp; sat point'!$AC$3:$AC$13</c:f>
              <c:numCache>
                <c:formatCode>_ * #,##0.00_ ;_ * \-#,##0.00_ ;_ * "-"??_ ;_ @_ </c:formatCode>
                <c:ptCount val="11"/>
                <c:pt idx="0">
                  <c:v>1.9998156910526976E-2</c:v>
                </c:pt>
                <c:pt idx="1">
                  <c:v>0.27999995604369921</c:v>
                </c:pt>
                <c:pt idx="2">
                  <c:v>9.0000178108916362E-2</c:v>
                </c:pt>
                <c:pt idx="3">
                  <c:v>0.17999999999999994</c:v>
                </c:pt>
                <c:pt idx="4">
                  <c:v>0.22999725144096983</c:v>
                </c:pt>
                <c:pt idx="5">
                  <c:v>-0.22487981948966451</c:v>
                </c:pt>
                <c:pt idx="6">
                  <c:v>-0.37923568316215506</c:v>
                </c:pt>
                <c:pt idx="7">
                  <c:v>-0.87373910872778526</c:v>
                </c:pt>
                <c:pt idx="8">
                  <c:v>-0.95051857274519214</c:v>
                </c:pt>
                <c:pt idx="9">
                  <c:v>-0.96893862778526985</c:v>
                </c:pt>
                <c:pt idx="10">
                  <c:v>-0.99000083256118354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D-48BB-BB1C-99064A42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05007"/>
        <c:axId val="5044557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'ub as current spend &amp; sat point'!$Z$2</c15:sqref>
                        </c15:formulaRef>
                      </c:ext>
                    </c:extLst>
                    <c:strCache>
                      <c:ptCount val="1"/>
                      <c:pt idx="0">
                        <c:v>mROI at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'ub as current spend &amp; sat point'!$Y$3:$Y$13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'ub as current spend &amp; sat point'!$Z$3:$Z$13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13.981917777535834</c:v>
                      </c:pt>
                      <c:pt idx="1">
                        <c:v>6.0579443271961626</c:v>
                      </c:pt>
                      <c:pt idx="2">
                        <c:v>5.8503526390211764</c:v>
                      </c:pt>
                      <c:pt idx="3">
                        <c:v>2.6290623411732352</c:v>
                      </c:pt>
                      <c:pt idx="4">
                        <c:v>2.3151206773721662</c:v>
                      </c:pt>
                      <c:pt idx="5">
                        <c:v>0.65389618130050609</c:v>
                      </c:pt>
                      <c:pt idx="6">
                        <c:v>0.2</c:v>
                      </c:pt>
                      <c:pt idx="7">
                        <c:v>0.15867609188491169</c:v>
                      </c:pt>
                      <c:pt idx="8">
                        <c:v>2.1708862801320783E-2</c:v>
                      </c:pt>
                      <c:pt idx="9">
                        <c:v>6.2662637937336181E-3</c:v>
                      </c:pt>
                      <c:pt idx="10">
                        <c:v>2.8198295830823717E-3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3D-48BB-BB1C-99064A428E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point'!$AA$2</c15:sqref>
                        </c15:formulaRef>
                      </c:ext>
                    </c:extLst>
                    <c:strCache>
                      <c:ptCount val="1"/>
                      <c:pt idx="0">
                        <c:v> -30% of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point'!$Y$3:$Y$13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136642.30572940712</c:v>
                      </c:pt>
                      <c:pt idx="1">
                        <c:v>1008000.0346155881</c:v>
                      </c:pt>
                      <c:pt idx="2">
                        <c:v>725478.59705118649</c:v>
                      </c:pt>
                      <c:pt idx="3">
                        <c:v>1075200</c:v>
                      </c:pt>
                      <c:pt idx="4">
                        <c:v>91521.505327040592</c:v>
                      </c:pt>
                      <c:pt idx="5">
                        <c:v>37023776.39259173</c:v>
                      </c:pt>
                      <c:pt idx="6">
                        <c:v>769999.99716778088</c:v>
                      </c:pt>
                      <c:pt idx="7">
                        <c:v>4270000.2694392744</c:v>
                      </c:pt>
                      <c:pt idx="8">
                        <c:v>1028289.4967193191</c:v>
                      </c:pt>
                      <c:pt idx="9">
                        <c:v>882641.24959033867</c:v>
                      </c:pt>
                      <c:pt idx="10">
                        <c:v>705658.75040843897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3D-48BB-BB1C-99064A428E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point'!$AB$2</c15:sqref>
                        </c15:formulaRef>
                      </c:ext>
                    </c:extLst>
                    <c:strCache>
                      <c:ptCount val="1"/>
                      <c:pt idx="0">
                        <c:v>Budget allocation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point'!$Y$3:$Y$13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point'!$AB$3:$AB$13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40996966.057999998</c:v>
                      </c:pt>
                      <c:pt idx="6">
                        <c:v>682840.74601</c:v>
                      </c:pt>
                      <c:pt idx="7">
                        <c:v>770191.48536000005</c:v>
                      </c:pt>
                      <c:pt idx="8">
                        <c:v>72687.474184000006</c:v>
                      </c:pt>
                      <c:pt idx="9">
                        <c:v>39165.783408000003</c:v>
                      </c:pt>
                      <c:pt idx="10">
                        <c:v>10080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3D-48BB-BB1C-99064A428EA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point'!$AD$2</c15:sqref>
                        </c15:formulaRef>
                      </c:ext>
                    </c:extLst>
                    <c:strCache>
                      <c:ptCount val="1"/>
                      <c:pt idx="0">
                        <c:v>Predicted Revenue</c:v>
                      </c:pt>
                    </c:strCache>
                  </c:strRef>
                </c:tx>
                <c:spPr>
                  <a:solidFill>
                    <a:schemeClr val="accent4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point'!$Y$3:$Y$13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point'!$AD$3:$AD$13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8739304.0442964993</c:v>
                      </c:pt>
                      <c:pt idx="1">
                        <c:v>28255231.7675169</c:v>
                      </c:pt>
                      <c:pt idx="2">
                        <c:v>24088062.2835388</c:v>
                      </c:pt>
                      <c:pt idx="3">
                        <c:v>14869181.1498603</c:v>
                      </c:pt>
                      <c:pt idx="4">
                        <c:v>870077.95150765101</c:v>
                      </c:pt>
                      <c:pt idx="5">
                        <c:v>58462442.463396698</c:v>
                      </c:pt>
                      <c:pt idx="6">
                        <c:v>4469970.6850223504</c:v>
                      </c:pt>
                      <c:pt idx="7">
                        <c:v>1124780.9636504001</c:v>
                      </c:pt>
                      <c:pt idx="8">
                        <c:v>206255.51688864999</c:v>
                      </c:pt>
                      <c:pt idx="9">
                        <c:v>118653.385046214</c:v>
                      </c:pt>
                      <c:pt idx="10">
                        <c:v>3738.4681128827701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3D-48BB-BB1C-99064A428EA9}"/>
                  </c:ext>
                </c:extLst>
              </c15:ser>
            </c15:filteredBarSeries>
          </c:ext>
        </c:extLst>
      </c:barChart>
      <c:catAx>
        <c:axId val="10764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5727"/>
        <c:crosses val="autoZero"/>
        <c:auto val="1"/>
        <c:lblAlgn val="ctr"/>
        <c:lblOffset val="100"/>
        <c:noMultiLvlLbl val="0"/>
      </c:catAx>
      <c:valAx>
        <c:axId val="504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in budget wrt curren</a:t>
            </a:r>
            <a:r>
              <a:rPr lang="en-US" b="1" baseline="0"/>
              <a:t>t spend : at(-40)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'ub as current spend &amp; sat point'!$AK$2</c:f>
              <c:strCache>
                <c:ptCount val="1"/>
                <c:pt idx="0">
                  <c:v>% change in budget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'ub as current spend &amp; sat point'!$AG$3:$AG$13</c:f>
              <c:strCache>
                <c:ptCount val="11"/>
                <c:pt idx="0">
                  <c:v> HCP PAID SEARCH</c:v>
                </c:pt>
                <c:pt idx="1">
                  <c:v> DTC  DISPLAY</c:v>
                </c:pt>
                <c:pt idx="2">
                  <c:v> HCP  DISPLAY</c:v>
                </c:pt>
                <c:pt idx="3">
                  <c:v> DTC  SOCIAL</c:v>
                </c:pt>
                <c:pt idx="4">
                  <c:v> HCP MAIL</c:v>
                </c:pt>
                <c:pt idx="5">
                  <c:v>FIELD CALL</c:v>
                </c:pt>
                <c:pt idx="6">
                  <c:v> GNA  CALL</c:v>
                </c:pt>
                <c:pt idx="7">
                  <c:v> DTC PAID SEARCH</c:v>
                </c:pt>
                <c:pt idx="8">
                  <c:v> HCP DIGITAL</c:v>
                </c:pt>
                <c:pt idx="9">
                  <c:v> SPK  VIRTUAL</c:v>
                </c:pt>
                <c:pt idx="10">
                  <c:v> SPK  PERSON</c:v>
                </c:pt>
              </c:strCache>
            </c:strRef>
          </c:cat>
          <c:val>
            <c:numRef>
              <c:f>'ub as current spend &amp; sat point'!$AK$3:$AK$13</c:f>
              <c:numCache>
                <c:formatCode>_ * #,##0.00_ ;_ * \-#,##0.00_ ;_ * "-"??_ ;_ @_ </c:formatCode>
                <c:ptCount val="11"/>
                <c:pt idx="0">
                  <c:v>1.9998156910526976E-2</c:v>
                </c:pt>
                <c:pt idx="1">
                  <c:v>0.27999995604369921</c:v>
                </c:pt>
                <c:pt idx="2">
                  <c:v>9.0000178108916362E-2</c:v>
                </c:pt>
                <c:pt idx="3">
                  <c:v>0.17999999999999994</c:v>
                </c:pt>
                <c:pt idx="4">
                  <c:v>0.22999725144096983</c:v>
                </c:pt>
                <c:pt idx="5">
                  <c:v>-0.34985200830252228</c:v>
                </c:pt>
                <c:pt idx="6">
                  <c:v>-0.41313989776867999</c:v>
                </c:pt>
                <c:pt idx="7">
                  <c:v>-0.89825347250550602</c:v>
                </c:pt>
                <c:pt idx="8">
                  <c:v>-0.95925351762001243</c:v>
                </c:pt>
                <c:pt idx="9">
                  <c:v>-0.97461913360530394</c:v>
                </c:pt>
                <c:pt idx="10">
                  <c:v>-0.99000083256118354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2B7-9917-6D0B0D9B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388223"/>
        <c:axId val="16003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'ub as current spend &amp; sat point'!$AH$2</c15:sqref>
                        </c15:formulaRef>
                      </c:ext>
                    </c:extLst>
                    <c:strCache>
                      <c:ptCount val="1"/>
                      <c:pt idx="0">
                        <c:v>mROI at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'ub as current spend &amp; sat point'!$AG$3:$AG$13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'ub as current spend &amp; sat point'!$AH$3:$AH$13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11"/>
                      <c:pt idx="0">
                        <c:v>13.981917777535834</c:v>
                      </c:pt>
                      <c:pt idx="1">
                        <c:v>6.0579443271961626</c:v>
                      </c:pt>
                      <c:pt idx="2">
                        <c:v>5.8503526390211764</c:v>
                      </c:pt>
                      <c:pt idx="3">
                        <c:v>2.6290623411732352</c:v>
                      </c:pt>
                      <c:pt idx="4">
                        <c:v>2.3151206773721662</c:v>
                      </c:pt>
                      <c:pt idx="5">
                        <c:v>0.65389618130050609</c:v>
                      </c:pt>
                      <c:pt idx="6">
                        <c:v>0.2</c:v>
                      </c:pt>
                      <c:pt idx="7">
                        <c:v>0.15867609188491169</c:v>
                      </c:pt>
                      <c:pt idx="8">
                        <c:v>2.1708862801320783E-2</c:v>
                      </c:pt>
                      <c:pt idx="9">
                        <c:v>6.2662637937336181E-3</c:v>
                      </c:pt>
                      <c:pt idx="10">
                        <c:v>2.8198295830823717E-3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2E-42B7-9917-6D0B0D9BAE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point'!$AI$2</c15:sqref>
                        </c15:formulaRef>
                      </c:ext>
                    </c:extLst>
                    <c:strCache>
                      <c:ptCount val="1"/>
                      <c:pt idx="0">
                        <c:v> -40% of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point'!$AG$3:$AG$13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point'!$AI$3:$AI$13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117121.9763394918</c:v>
                      </c:pt>
                      <c:pt idx="1">
                        <c:v>864000.02967050404</c:v>
                      </c:pt>
                      <c:pt idx="2">
                        <c:v>621838.79747244553</c:v>
                      </c:pt>
                      <c:pt idx="3">
                        <c:v>921600</c:v>
                      </c:pt>
                      <c:pt idx="4">
                        <c:v>78447.004566034797</c:v>
                      </c:pt>
                      <c:pt idx="5">
                        <c:v>31734665.479364336</c:v>
                      </c:pt>
                      <c:pt idx="6">
                        <c:v>659999.99757238361</c:v>
                      </c:pt>
                      <c:pt idx="7">
                        <c:v>3660000.2309479499</c:v>
                      </c:pt>
                      <c:pt idx="8">
                        <c:v>881390.99718798778</c:v>
                      </c:pt>
                      <c:pt idx="9">
                        <c:v>756549.64250600454</c:v>
                      </c:pt>
                      <c:pt idx="10">
                        <c:v>604850.35749294772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2E-42B7-9917-6D0B0D9BAE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point'!$AJ$2</c15:sqref>
                        </c15:formulaRef>
                      </c:ext>
                    </c:extLst>
                    <c:strCache>
                      <c:ptCount val="1"/>
                      <c:pt idx="0">
                        <c:v>Budget allocation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point'!$AG$3:$AG$13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point'!$AJ$3:$AJ$13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34387048.380999997</c:v>
                      </c:pt>
                      <c:pt idx="6">
                        <c:v>645546.11008000001</c:v>
                      </c:pt>
                      <c:pt idx="7">
                        <c:v>620653.85687999998</c:v>
                      </c:pt>
                      <c:pt idx="8">
                        <c:v>59855.971228000002</c:v>
                      </c:pt>
                      <c:pt idx="9">
                        <c:v>32003.142328999998</c:v>
                      </c:pt>
                      <c:pt idx="10">
                        <c:v>10080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2E-42B7-9917-6D0B0D9BAE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point'!$AL$2</c15:sqref>
                        </c15:formulaRef>
                      </c:ext>
                    </c:extLst>
                    <c:strCache>
                      <c:ptCount val="1"/>
                      <c:pt idx="0">
                        <c:v>Predicted revenue</c:v>
                      </c:pt>
                    </c:strCache>
                  </c:strRef>
                </c:tx>
                <c:spPr>
                  <a:solidFill>
                    <a:schemeClr val="accent4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point'!$AG$3:$AG$13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point'!$AL$3:$AL$13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8739304.0442964993</c:v>
                      </c:pt>
                      <c:pt idx="1">
                        <c:v>28255231.7675169</c:v>
                      </c:pt>
                      <c:pt idx="2">
                        <c:v>24088062.2835388</c:v>
                      </c:pt>
                      <c:pt idx="3">
                        <c:v>14869181.1498603</c:v>
                      </c:pt>
                      <c:pt idx="4">
                        <c:v>870077.95150765101</c:v>
                      </c:pt>
                      <c:pt idx="5">
                        <c:v>52809559.955637299</c:v>
                      </c:pt>
                      <c:pt idx="6">
                        <c:v>4438046.6826719698</c:v>
                      </c:pt>
                      <c:pt idx="7">
                        <c:v>997032.55633421196</c:v>
                      </c:pt>
                      <c:pt idx="8">
                        <c:v>195290.339443987</c:v>
                      </c:pt>
                      <c:pt idx="9">
                        <c:v>112533.240738622</c:v>
                      </c:pt>
                      <c:pt idx="10">
                        <c:v>3738.4681128827701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2E-42B7-9917-6D0B0D9BAEFF}"/>
                  </c:ext>
                </c:extLst>
              </c15:ser>
            </c15:filteredBarSeries>
          </c:ext>
        </c:extLst>
      </c:barChart>
      <c:catAx>
        <c:axId val="16003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4879"/>
        <c:crosses val="autoZero"/>
        <c:auto val="1"/>
        <c:lblAlgn val="ctr"/>
        <c:lblOffset val="100"/>
        <c:noMultiLvlLbl val="0"/>
      </c:catAx>
      <c:valAx>
        <c:axId val="16003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in budget wrt to current spend at : -50%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'ub as current spend &amp; sat point'!$AS$2</c:f>
              <c:strCache>
                <c:ptCount val="1"/>
                <c:pt idx="0">
                  <c:v>% change in budget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'ub as current spend &amp; sat point'!$AO$3:$AO$13</c:f>
              <c:strCache>
                <c:ptCount val="11"/>
                <c:pt idx="0">
                  <c:v> HCP PAID SEARCH</c:v>
                </c:pt>
                <c:pt idx="1">
                  <c:v> DTC  DISPLAY</c:v>
                </c:pt>
                <c:pt idx="2">
                  <c:v> HCP  DISPLAY</c:v>
                </c:pt>
                <c:pt idx="3">
                  <c:v> DTC  SOCIAL</c:v>
                </c:pt>
                <c:pt idx="4">
                  <c:v> HCP MAIL</c:v>
                </c:pt>
                <c:pt idx="5">
                  <c:v>FIELD CALL</c:v>
                </c:pt>
                <c:pt idx="6">
                  <c:v> GNA  CALL</c:v>
                </c:pt>
                <c:pt idx="7">
                  <c:v> DTC PAID SEARCH</c:v>
                </c:pt>
                <c:pt idx="8">
                  <c:v> HCP DIGITAL</c:v>
                </c:pt>
                <c:pt idx="9">
                  <c:v> SPK  VIRTUAL</c:v>
                </c:pt>
                <c:pt idx="10">
                  <c:v> SPK  PERSON</c:v>
                </c:pt>
              </c:strCache>
            </c:strRef>
          </c:cat>
          <c:val>
            <c:numRef>
              <c:f>'ub as current spend &amp; sat point'!$AS$3:$AS$13</c:f>
              <c:numCache>
                <c:formatCode>_ * #,##0.00_ ;_ * \-#,##0.00_ ;_ * "-"??_ ;_ @_ </c:formatCode>
                <c:ptCount val="11"/>
                <c:pt idx="0">
                  <c:v>1.9998156910526976E-2</c:v>
                </c:pt>
                <c:pt idx="1">
                  <c:v>0.27999995604369921</c:v>
                </c:pt>
                <c:pt idx="2">
                  <c:v>9.0000178108916362E-2</c:v>
                </c:pt>
                <c:pt idx="3">
                  <c:v>0.17999999999999994</c:v>
                </c:pt>
                <c:pt idx="4">
                  <c:v>0.22999725144096983</c:v>
                </c:pt>
                <c:pt idx="5">
                  <c:v>-0.47507168271768163</c:v>
                </c:pt>
                <c:pt idx="6">
                  <c:v>-0.45023464968694038</c:v>
                </c:pt>
                <c:pt idx="7">
                  <c:v>-0.92030047716842667</c:v>
                </c:pt>
                <c:pt idx="8">
                  <c:v>-0.96734328306139827</c:v>
                </c:pt>
                <c:pt idx="9">
                  <c:v>-0.97982321667929562</c:v>
                </c:pt>
                <c:pt idx="10">
                  <c:v>-0.99000083256118354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0-4D56-9ACB-05880019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216655"/>
        <c:axId val="749217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'ub as current spend &amp; sat point'!$AP$2</c15:sqref>
                        </c15:formulaRef>
                      </c:ext>
                    </c:extLst>
                    <c:strCache>
                      <c:ptCount val="1"/>
                      <c:pt idx="0">
                        <c:v>mROI at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'ub as current spend &amp; sat point'!$AO$3:$AO$13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'ub as current spend &amp; sat point'!$AP$3:$AP$13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11"/>
                      <c:pt idx="0">
                        <c:v>13.981917777535834</c:v>
                      </c:pt>
                      <c:pt idx="1">
                        <c:v>6.0579443271961626</c:v>
                      </c:pt>
                      <c:pt idx="2">
                        <c:v>5.8503526390211764</c:v>
                      </c:pt>
                      <c:pt idx="3">
                        <c:v>2.6290623411732352</c:v>
                      </c:pt>
                      <c:pt idx="4">
                        <c:v>2.3151206773721662</c:v>
                      </c:pt>
                      <c:pt idx="5">
                        <c:v>0.65389618130050609</c:v>
                      </c:pt>
                      <c:pt idx="6">
                        <c:v>0.2</c:v>
                      </c:pt>
                      <c:pt idx="7">
                        <c:v>0.15867609188491169</c:v>
                      </c:pt>
                      <c:pt idx="8">
                        <c:v>2.1708862801320783E-2</c:v>
                      </c:pt>
                      <c:pt idx="9">
                        <c:v>6.2662637937336181E-3</c:v>
                      </c:pt>
                      <c:pt idx="10">
                        <c:v>2.8198295830823717E-3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30-4D56-9ACB-0588001939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point'!$AQ$2</c15:sqref>
                        </c15:formulaRef>
                      </c:ext>
                    </c:extLst>
                    <c:strCache>
                      <c:ptCount val="1"/>
                      <c:pt idx="0">
                        <c:v> -50% of Current spend</c:v>
                      </c:pt>
                    </c:strCache>
                  </c:strRef>
                </c:tx>
                <c:spPr>
                  <a:solidFill>
                    <a:schemeClr val="accent4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point'!$AO$3:$AO$13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point'!$AQ$3:$AQ$13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97601.646949576505</c:v>
                      </c:pt>
                      <c:pt idx="1">
                        <c:v>720000.02472542005</c:v>
                      </c:pt>
                      <c:pt idx="2">
                        <c:v>518198.99789370457</c:v>
                      </c:pt>
                      <c:pt idx="3">
                        <c:v>768000</c:v>
                      </c:pt>
                      <c:pt idx="4">
                        <c:v>65372.503805028995</c:v>
                      </c:pt>
                      <c:pt idx="5">
                        <c:v>26445554.566136949</c:v>
                      </c:pt>
                      <c:pt idx="6">
                        <c:v>549999.99797698634</c:v>
                      </c:pt>
                      <c:pt idx="7">
                        <c:v>3050000.1924566249</c:v>
                      </c:pt>
                      <c:pt idx="8">
                        <c:v>734492.49765665655</c:v>
                      </c:pt>
                      <c:pt idx="9">
                        <c:v>630458.03542167041</c:v>
                      </c:pt>
                      <c:pt idx="10">
                        <c:v>504041.96457745641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30-4D56-9ACB-0588001939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point'!$AR$2</c15:sqref>
                        </c15:formulaRef>
                      </c:ext>
                    </c:extLst>
                    <c:strCache>
                      <c:ptCount val="1"/>
                      <c:pt idx="0">
                        <c:v>Budget allocation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point'!$AO$3:$AO$13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point'!$AR$3:$AR$13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199107</c:v>
                      </c:pt>
                      <c:pt idx="1">
                        <c:v>1843200</c:v>
                      </c:pt>
                      <c:pt idx="2">
                        <c:v>1129674</c:v>
                      </c:pt>
                      <c:pt idx="3">
                        <c:v>1812480</c:v>
                      </c:pt>
                      <c:pt idx="4">
                        <c:v>160816</c:v>
                      </c:pt>
                      <c:pt idx="5">
                        <c:v>27764040.916000001</c:v>
                      </c:pt>
                      <c:pt idx="6">
                        <c:v>604741.88312000001</c:v>
                      </c:pt>
                      <c:pt idx="7">
                        <c:v>486167.11995000002</c:v>
                      </c:pt>
                      <c:pt idx="8">
                        <c:v>47972.227179000001</c:v>
                      </c:pt>
                      <c:pt idx="9">
                        <c:v>25441.230347000001</c:v>
                      </c:pt>
                      <c:pt idx="10">
                        <c:v>10080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30-4D56-9ACB-0588001939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point'!$AT$2</c15:sqref>
                        </c15:formulaRef>
                      </c:ext>
                    </c:extLst>
                    <c:strCache>
                      <c:ptCount val="1"/>
                      <c:pt idx="0">
                        <c:v>Predicted Revenue</c:v>
                      </c:pt>
                    </c:strCache>
                  </c:strRef>
                </c:tx>
                <c:spPr>
                  <a:solidFill>
                    <a:schemeClr val="accent4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point'!$AO$3:$AO$13</c15:sqref>
                        </c15:formulaRef>
                      </c:ext>
                    </c:extLst>
                    <c:strCache>
                      <c:ptCount val="11"/>
                      <c:pt idx="0">
                        <c:v> HCP PAID SEARCH</c:v>
                      </c:pt>
                      <c:pt idx="1">
                        <c:v> DTC  DISPLAY</c:v>
                      </c:pt>
                      <c:pt idx="2">
                        <c:v> HCP  DISPLAY</c:v>
                      </c:pt>
                      <c:pt idx="3">
                        <c:v> DTC  SOCIAL</c:v>
                      </c:pt>
                      <c:pt idx="4">
                        <c:v> HCP MAIL</c:v>
                      </c:pt>
                      <c:pt idx="5">
                        <c:v>FIELD CALL</c:v>
                      </c:pt>
                      <c:pt idx="6">
                        <c:v> GNA  CALL</c:v>
                      </c:pt>
                      <c:pt idx="7">
                        <c:v> DTC PAID SEARCH</c:v>
                      </c:pt>
                      <c:pt idx="8">
                        <c:v> HCP DIGITAL</c:v>
                      </c:pt>
                      <c:pt idx="9">
                        <c:v> SPK  VIRTUAL</c:v>
                      </c:pt>
                      <c:pt idx="10">
                        <c:v> SPK  PERSON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'ub as current spend &amp; sat point'!$AT$3:$AT$13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1"/>
                      <c:pt idx="0">
                        <c:v>8739304.0442964993</c:v>
                      </c:pt>
                      <c:pt idx="1">
                        <c:v>28255231.7675169</c:v>
                      </c:pt>
                      <c:pt idx="2">
                        <c:v>24088062.2835388</c:v>
                      </c:pt>
                      <c:pt idx="3">
                        <c:v>14869181.1498603</c:v>
                      </c:pt>
                      <c:pt idx="4">
                        <c:v>870077.95150765101</c:v>
                      </c:pt>
                      <c:pt idx="5">
                        <c:v>46314357.943383202</c:v>
                      </c:pt>
                      <c:pt idx="6">
                        <c:v>4397985.58664802</c:v>
                      </c:pt>
                      <c:pt idx="7">
                        <c:v>865325.55811533402</c:v>
                      </c:pt>
                      <c:pt idx="8">
                        <c:v>183647.96562968299</c:v>
                      </c:pt>
                      <c:pt idx="9">
                        <c:v>106105.471510469</c:v>
                      </c:pt>
                      <c:pt idx="10">
                        <c:v>3738.4681128827701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30-4D56-9ACB-058800193963}"/>
                  </c:ext>
                </c:extLst>
              </c15:ser>
            </c15:filteredBarSeries>
          </c:ext>
        </c:extLst>
      </c:barChart>
      <c:catAx>
        <c:axId val="7492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7071"/>
        <c:crosses val="autoZero"/>
        <c:auto val="1"/>
        <c:lblAlgn val="ctr"/>
        <c:lblOffset val="100"/>
        <c:noMultiLvlLbl val="0"/>
      </c:catAx>
      <c:valAx>
        <c:axId val="7492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389965</xdr:colOff>
      <xdr:row>21</xdr:row>
      <xdr:rowOff>165846</xdr:rowOff>
    </xdr:from>
    <xdr:to>
      <xdr:col>12</xdr:col>
      <xdr:colOff>1317813</xdr:colOff>
      <xdr:row>36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B154D-4F0D-4A81-9DC3-DD71D573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1160928</xdr:colOff>
      <xdr:row>15</xdr:row>
      <xdr:rowOff>112058</xdr:rowOff>
    </xdr:from>
    <xdr:to>
      <xdr:col>22</xdr:col>
      <xdr:colOff>484094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769A8-6307-468A-90D8-5398C0FB6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412376</xdr:colOff>
      <xdr:row>16</xdr:row>
      <xdr:rowOff>76199</xdr:rowOff>
    </xdr:from>
    <xdr:to>
      <xdr:col>29</xdr:col>
      <xdr:colOff>1156448</xdr:colOff>
      <xdr:row>31</xdr:row>
      <xdr:rowOff>129988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5CA66-13B2-4BD0-A310-B809238EB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542364</xdr:colOff>
      <xdr:row>15</xdr:row>
      <xdr:rowOff>161366</xdr:rowOff>
    </xdr:from>
    <xdr:to>
      <xdr:col>38</xdr:col>
      <xdr:colOff>8964</xdr:colOff>
      <xdr:row>32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06895D-6A11-494A-823A-A9961BC89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201705</xdr:colOff>
      <xdr:row>16</xdr:row>
      <xdr:rowOff>31376</xdr:rowOff>
    </xdr:from>
    <xdr:to>
      <xdr:col>45</xdr:col>
      <xdr:colOff>914399</xdr:colOff>
      <xdr:row>31</xdr:row>
      <xdr:rowOff>85165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2367BC-FC4D-468E-B797-71CCDFC0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15" sqref="D15"/>
    </sheetView>
  </sheetViews>
  <sheetFormatPr defaultRowHeight="14.4" x14ac:dyDescent="0.3"/>
  <cols>
    <col min="1" max="1" width="16.77734375" bestFit="1" customWidth="1"/>
    <col min="2" max="2" width="13.21875" bestFit="1" customWidth="1"/>
    <col min="3" max="3" width="14.77734375" bestFit="1" customWidth="1"/>
  </cols>
  <sheetData>
    <row r="1" spans="1:7" s="1" customFormat="1" x14ac:dyDescent="0.3">
      <c r="A1" s="7" t="s">
        <v>12</v>
      </c>
      <c r="B1" s="8" t="s">
        <v>11</v>
      </c>
      <c r="C1" s="9" t="s">
        <v>13</v>
      </c>
    </row>
    <row r="2" spans="1:7" x14ac:dyDescent="0.3">
      <c r="A2" s="10" t="s">
        <v>0</v>
      </c>
      <c r="B2" s="5">
        <v>52891109.132273898</v>
      </c>
      <c r="C2" s="11">
        <v>51251485</v>
      </c>
    </row>
    <row r="3" spans="1:7" x14ac:dyDescent="0.3">
      <c r="A3" s="12" t="s">
        <v>1</v>
      </c>
      <c r="B3" s="6">
        <v>6100000.3849132499</v>
      </c>
      <c r="C3" s="13">
        <v>6100000</v>
      </c>
    </row>
    <row r="4" spans="1:7" x14ac:dyDescent="0.3">
      <c r="A4" s="12" t="s">
        <v>2</v>
      </c>
      <c r="B4" s="6">
        <v>195203.29389915301</v>
      </c>
      <c r="C4" s="13">
        <v>238929</v>
      </c>
      <c r="G4" s="2"/>
    </row>
    <row r="5" spans="1:7" x14ac:dyDescent="0.3">
      <c r="A5" s="12" t="s">
        <v>3</v>
      </c>
      <c r="B5" s="6">
        <v>1468984.9953133131</v>
      </c>
      <c r="C5" s="13">
        <v>1468985</v>
      </c>
      <c r="G5" s="2"/>
    </row>
    <row r="6" spans="1:7" x14ac:dyDescent="0.3">
      <c r="A6" s="12" t="s">
        <v>4</v>
      </c>
      <c r="B6" s="6">
        <v>130745.00761005799</v>
      </c>
      <c r="C6" s="13">
        <v>192980</v>
      </c>
      <c r="G6" s="2"/>
    </row>
    <row r="7" spans="1:7" x14ac:dyDescent="0.3">
      <c r="A7" s="12" t="s">
        <v>5</v>
      </c>
      <c r="B7" s="6">
        <v>1440000.0494508401</v>
      </c>
      <c r="C7" s="13">
        <v>2027520</v>
      </c>
      <c r="G7" s="2"/>
    </row>
    <row r="8" spans="1:7" x14ac:dyDescent="0.3">
      <c r="A8" s="12" t="s">
        <v>6</v>
      </c>
      <c r="B8" s="6">
        <v>1036397.9957874091</v>
      </c>
      <c r="C8" s="13">
        <v>1242641</v>
      </c>
      <c r="G8" s="2"/>
    </row>
    <row r="9" spans="1:7" x14ac:dyDescent="0.3">
      <c r="A9" s="12" t="s">
        <v>7</v>
      </c>
      <c r="B9" s="6">
        <v>1008083.9291549128</v>
      </c>
      <c r="C9" s="11">
        <v>1008084</v>
      </c>
      <c r="G9" s="2"/>
    </row>
    <row r="10" spans="1:7" x14ac:dyDescent="0.3">
      <c r="A10" s="12" t="s">
        <v>8</v>
      </c>
      <c r="B10" s="5">
        <v>1260916.0708433408</v>
      </c>
      <c r="C10" s="11">
        <v>1260916</v>
      </c>
    </row>
    <row r="11" spans="1:7" x14ac:dyDescent="0.3">
      <c r="A11" s="12" t="s">
        <v>9</v>
      </c>
      <c r="B11" s="5">
        <v>1099999.9959539727</v>
      </c>
      <c r="C11" s="11">
        <v>1100000</v>
      </c>
    </row>
    <row r="12" spans="1:7" x14ac:dyDescent="0.3">
      <c r="A12" s="14" t="s">
        <v>10</v>
      </c>
      <c r="B12" s="15">
        <v>1536000</v>
      </c>
      <c r="C12" s="16">
        <v>1993728</v>
      </c>
    </row>
    <row r="13" spans="1:7" x14ac:dyDescent="0.3">
      <c r="G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8B-9656-499F-AD6F-76F087AA9426}">
  <dimension ref="A1:AT32"/>
  <sheetViews>
    <sheetView topLeftCell="AJ1" zoomScale="85" zoomScaleNormal="85" workbookViewId="0">
      <selection activeCell="AT6" sqref="AT6"/>
    </sheetView>
  </sheetViews>
  <sheetFormatPr defaultRowHeight="14.4" x14ac:dyDescent="0.3"/>
  <cols>
    <col min="1" max="1" width="20" customWidth="1"/>
    <col min="2" max="2" width="17.6640625" customWidth="1"/>
    <col min="3" max="3" width="17.88671875" customWidth="1"/>
    <col min="4" max="4" width="16.6640625" customWidth="1"/>
    <col min="5" max="5" width="21.88671875" style="1" customWidth="1"/>
    <col min="7" max="7" width="8.88671875" style="1"/>
    <col min="8" max="8" width="17" bestFit="1" customWidth="1"/>
    <col min="9" max="9" width="21.44140625" style="1" bestFit="1" customWidth="1"/>
    <col min="10" max="10" width="22.44140625" bestFit="1" customWidth="1"/>
    <col min="11" max="11" width="15.88671875" style="1" bestFit="1" customWidth="1"/>
    <col min="12" max="12" width="16.88671875" bestFit="1" customWidth="1"/>
    <col min="13" max="13" width="19.33203125" style="1" bestFit="1" customWidth="1"/>
    <col min="14" max="14" width="17.44140625" customWidth="1"/>
    <col min="17" max="17" width="17" bestFit="1" customWidth="1"/>
    <col min="18" max="18" width="21.44140625" style="1" bestFit="1" customWidth="1"/>
    <col min="19" max="19" width="21.5546875" bestFit="1" customWidth="1"/>
    <col min="20" max="20" width="15.88671875" style="1" bestFit="1" customWidth="1"/>
    <col min="21" max="21" width="16.88671875" bestFit="1" customWidth="1"/>
    <col min="22" max="22" width="19.33203125" style="1" bestFit="1" customWidth="1"/>
    <col min="23" max="23" width="18" bestFit="1" customWidth="1"/>
    <col min="25" max="25" width="18.6640625" bestFit="1" customWidth="1"/>
    <col min="26" max="26" width="18.6640625" style="1" customWidth="1"/>
    <col min="27" max="27" width="21.77734375" bestFit="1" customWidth="1"/>
    <col min="28" max="28" width="17.109375" bestFit="1" customWidth="1"/>
    <col min="29" max="29" width="17.109375" style="1" customWidth="1"/>
    <col min="30" max="30" width="18.33203125" customWidth="1"/>
    <col min="33" max="33" width="17" bestFit="1" customWidth="1"/>
    <col min="34" max="34" width="21.44140625" style="1" bestFit="1" customWidth="1"/>
    <col min="35" max="35" width="21.5546875" bestFit="1" customWidth="1"/>
    <col min="36" max="36" width="16.88671875" bestFit="1" customWidth="1"/>
    <col min="37" max="37" width="19.33203125" style="1" bestFit="1" customWidth="1"/>
    <col min="38" max="38" width="17.44140625" bestFit="1" customWidth="1"/>
    <col min="39" max="39" width="18.109375" customWidth="1"/>
    <col min="41" max="41" width="17" bestFit="1" customWidth="1"/>
    <col min="42" max="42" width="21.44140625" style="1" bestFit="1" customWidth="1"/>
    <col min="43" max="43" width="21.5546875" bestFit="1" customWidth="1"/>
    <col min="44" max="44" width="16.88671875" bestFit="1" customWidth="1"/>
    <col min="45" max="45" width="19.33203125" style="1" bestFit="1" customWidth="1"/>
    <col min="46" max="46" width="18" bestFit="1" customWidth="1"/>
  </cols>
  <sheetData>
    <row r="1" spans="1:46" ht="15" thickBot="1" x14ac:dyDescent="0.35">
      <c r="A1" s="102" t="s">
        <v>17</v>
      </c>
      <c r="B1" s="102"/>
      <c r="C1" s="102"/>
      <c r="D1" s="102"/>
      <c r="E1" s="102"/>
      <c r="H1" s="103">
        <v>-0.1</v>
      </c>
      <c r="I1" s="104"/>
      <c r="J1" s="105"/>
      <c r="K1" s="105"/>
      <c r="L1" s="105"/>
      <c r="M1" s="105"/>
      <c r="N1" s="106"/>
      <c r="Q1" s="107">
        <v>-0.2</v>
      </c>
      <c r="R1" s="108"/>
      <c r="S1" s="109"/>
      <c r="T1" s="109"/>
      <c r="U1" s="109"/>
      <c r="V1" s="109"/>
      <c r="W1" s="110"/>
      <c r="Y1" s="111">
        <v>-0.3</v>
      </c>
      <c r="Z1" s="112"/>
      <c r="AA1" s="113"/>
      <c r="AB1" s="113"/>
      <c r="AC1" s="113"/>
      <c r="AD1" s="114"/>
      <c r="AG1" s="115">
        <v>-0.4</v>
      </c>
      <c r="AH1" s="116"/>
      <c r="AI1" s="117"/>
      <c r="AJ1" s="117"/>
      <c r="AK1" s="117"/>
      <c r="AL1" s="118"/>
      <c r="AO1" s="94">
        <v>-0.5</v>
      </c>
      <c r="AP1" s="95"/>
      <c r="AQ1" s="96"/>
      <c r="AR1" s="96"/>
      <c r="AS1" s="96"/>
      <c r="AT1" s="97"/>
    </row>
    <row r="2" spans="1:46" ht="15" thickBot="1" x14ac:dyDescent="0.35">
      <c r="A2" s="44" t="s">
        <v>12</v>
      </c>
      <c r="B2" s="45" t="s">
        <v>11</v>
      </c>
      <c r="C2" s="45" t="s">
        <v>13</v>
      </c>
      <c r="D2" s="46" t="s">
        <v>18</v>
      </c>
      <c r="E2" s="47" t="s">
        <v>37</v>
      </c>
      <c r="H2" s="63" t="s">
        <v>12</v>
      </c>
      <c r="I2" s="64" t="s">
        <v>37</v>
      </c>
      <c r="J2" s="65" t="s">
        <v>20</v>
      </c>
      <c r="K2" s="66" t="s">
        <v>13</v>
      </c>
      <c r="L2" s="65" t="s">
        <v>14</v>
      </c>
      <c r="M2" s="65" t="s">
        <v>41</v>
      </c>
      <c r="N2" s="67" t="s">
        <v>40</v>
      </c>
      <c r="Q2" s="28" t="s">
        <v>12</v>
      </c>
      <c r="R2" s="38" t="s">
        <v>37</v>
      </c>
      <c r="S2" s="38" t="s">
        <v>19</v>
      </c>
      <c r="T2" s="38" t="s">
        <v>38</v>
      </c>
      <c r="U2" s="38" t="s">
        <v>14</v>
      </c>
      <c r="V2" s="38" t="s">
        <v>41</v>
      </c>
      <c r="W2" s="70" t="s">
        <v>39</v>
      </c>
      <c r="Y2" s="71" t="s">
        <v>12</v>
      </c>
      <c r="Z2" s="66" t="s">
        <v>37</v>
      </c>
      <c r="AA2" s="66" t="s">
        <v>21</v>
      </c>
      <c r="AB2" s="66" t="s">
        <v>14</v>
      </c>
      <c r="AC2" s="38" t="s">
        <v>41</v>
      </c>
      <c r="AD2" s="72" t="s">
        <v>39</v>
      </c>
      <c r="AG2" s="74" t="s">
        <v>12</v>
      </c>
      <c r="AH2" s="75" t="s">
        <v>37</v>
      </c>
      <c r="AI2" s="75" t="s">
        <v>22</v>
      </c>
      <c r="AJ2" s="75" t="s">
        <v>14</v>
      </c>
      <c r="AK2" s="76" t="s">
        <v>41</v>
      </c>
      <c r="AL2" s="77" t="s">
        <v>40</v>
      </c>
      <c r="AO2" s="89" t="s">
        <v>12</v>
      </c>
      <c r="AP2" s="90" t="s">
        <v>37</v>
      </c>
      <c r="AQ2" s="91" t="s">
        <v>23</v>
      </c>
      <c r="AR2" s="91" t="s">
        <v>14</v>
      </c>
      <c r="AS2" s="76" t="s">
        <v>41</v>
      </c>
      <c r="AT2" s="92" t="s">
        <v>39</v>
      </c>
    </row>
    <row r="3" spans="1:46" x14ac:dyDescent="0.3">
      <c r="A3" s="48" t="s">
        <v>28</v>
      </c>
      <c r="B3" s="21">
        <v>195203.29389915301</v>
      </c>
      <c r="C3" s="21">
        <v>199107</v>
      </c>
      <c r="D3" s="21">
        <v>199107</v>
      </c>
      <c r="E3" s="49">
        <v>13.981917777535834</v>
      </c>
      <c r="H3" s="60" t="s">
        <v>28</v>
      </c>
      <c r="I3" s="20">
        <v>13.981917777535834</v>
      </c>
      <c r="J3" s="3">
        <v>175682.9645092377</v>
      </c>
      <c r="K3" s="21">
        <v>199107</v>
      </c>
      <c r="L3" s="21">
        <v>199107</v>
      </c>
      <c r="M3" s="43">
        <f>L3/B3 - 1</f>
        <v>1.9998156910526976E-2</v>
      </c>
      <c r="N3" s="61">
        <v>8739304.0442964993</v>
      </c>
      <c r="Q3" s="60" t="s">
        <v>28</v>
      </c>
      <c r="R3" s="20">
        <v>13.981917777535834</v>
      </c>
      <c r="S3" s="4">
        <v>156162.6351193224</v>
      </c>
      <c r="T3" s="21">
        <v>199107</v>
      </c>
      <c r="U3" s="21">
        <v>199107</v>
      </c>
      <c r="V3" s="43">
        <f>(U3/$B3)-1</f>
        <v>1.9998156910526976E-2</v>
      </c>
      <c r="W3" s="61">
        <v>8739304.0442964993</v>
      </c>
      <c r="Y3" s="60" t="s">
        <v>28</v>
      </c>
      <c r="Z3" s="32">
        <v>13.981917777535834</v>
      </c>
      <c r="AA3" s="4">
        <v>136642.30572940712</v>
      </c>
      <c r="AB3" s="21">
        <v>199107</v>
      </c>
      <c r="AC3" s="43">
        <f>(AB3/$B3)-1</f>
        <v>1.9998156910526976E-2</v>
      </c>
      <c r="AD3" s="73">
        <v>8739304.0442964993</v>
      </c>
      <c r="AG3" s="78" t="s">
        <v>28</v>
      </c>
      <c r="AH3" s="79">
        <v>13.981917777535834</v>
      </c>
      <c r="AI3" s="80">
        <v>117121.9763394918</v>
      </c>
      <c r="AJ3" s="81">
        <v>199107</v>
      </c>
      <c r="AK3" s="82">
        <f>(AJ3/$B3)-1</f>
        <v>1.9998156910526976E-2</v>
      </c>
      <c r="AL3" s="83">
        <v>8739304.0442964993</v>
      </c>
      <c r="AO3" s="60" t="s">
        <v>28</v>
      </c>
      <c r="AP3" s="20">
        <v>13.981917777535834</v>
      </c>
      <c r="AQ3" s="42">
        <v>97601.646949576505</v>
      </c>
      <c r="AR3" s="21">
        <v>199107</v>
      </c>
      <c r="AS3" s="43">
        <f>(AR3/$B3)-1</f>
        <v>1.9998156910526976E-2</v>
      </c>
      <c r="AT3" s="73">
        <v>8739304.0442964993</v>
      </c>
    </row>
    <row r="4" spans="1:46" x14ac:dyDescent="0.3">
      <c r="A4" s="48" t="s">
        <v>31</v>
      </c>
      <c r="B4" s="21">
        <v>1440000.0494508401</v>
      </c>
      <c r="C4" s="21">
        <v>1843200</v>
      </c>
      <c r="D4" s="21">
        <v>1843200</v>
      </c>
      <c r="E4" s="49">
        <v>6.0579443271961626</v>
      </c>
      <c r="H4" s="60" t="s">
        <v>31</v>
      </c>
      <c r="I4" s="20">
        <v>6.0579443271961626</v>
      </c>
      <c r="J4" s="3">
        <v>1296000.0445057561</v>
      </c>
      <c r="K4" s="21">
        <v>1843200</v>
      </c>
      <c r="L4" s="21">
        <v>1843200</v>
      </c>
      <c r="M4" s="43">
        <f t="shared" ref="M4:M13" si="0">L4/B4 - 1</f>
        <v>0.27999995604369921</v>
      </c>
      <c r="N4" s="61">
        <v>28255231.7675169</v>
      </c>
      <c r="Q4" s="60" t="s">
        <v>31</v>
      </c>
      <c r="R4" s="20">
        <v>6.0579443271961626</v>
      </c>
      <c r="S4" s="4">
        <v>1152000.0395606721</v>
      </c>
      <c r="T4" s="21">
        <v>1843200</v>
      </c>
      <c r="U4" s="21">
        <v>1843200</v>
      </c>
      <c r="V4" s="43">
        <f t="shared" ref="V4:V13" si="1">(U4/$B4)-1</f>
        <v>0.27999995604369921</v>
      </c>
      <c r="W4" s="61">
        <v>28255231.7675169</v>
      </c>
      <c r="Y4" s="60" t="s">
        <v>31</v>
      </c>
      <c r="Z4" s="32">
        <v>6.0579443271961626</v>
      </c>
      <c r="AA4" s="4">
        <v>1008000.0346155881</v>
      </c>
      <c r="AB4" s="21">
        <v>1843200</v>
      </c>
      <c r="AC4" s="43">
        <f t="shared" ref="AC4:AC13" si="2">(AB4/$B4)-1</f>
        <v>0.27999995604369921</v>
      </c>
      <c r="AD4" s="73">
        <v>28255231.7675169</v>
      </c>
      <c r="AG4" s="60" t="s">
        <v>31</v>
      </c>
      <c r="AH4" s="20">
        <v>6.0579443271961626</v>
      </c>
      <c r="AI4" s="4">
        <v>864000.02967050404</v>
      </c>
      <c r="AJ4" s="21">
        <v>1843200</v>
      </c>
      <c r="AK4" s="43">
        <f t="shared" ref="AK4:AK13" si="3">(AJ4/$B4)-1</f>
        <v>0.27999995604369921</v>
      </c>
      <c r="AL4" s="73">
        <v>28255231.7675169</v>
      </c>
      <c r="AO4" s="60" t="s">
        <v>31</v>
      </c>
      <c r="AP4" s="20">
        <v>6.0579443271961626</v>
      </c>
      <c r="AQ4" s="42">
        <v>720000.02472542005</v>
      </c>
      <c r="AR4" s="21">
        <v>1843200</v>
      </c>
      <c r="AS4" s="43">
        <f t="shared" ref="AS4:AS13" si="4">(AR4/$B4)-1</f>
        <v>0.27999995604369921</v>
      </c>
      <c r="AT4" s="73">
        <v>28255231.7675169</v>
      </c>
    </row>
    <row r="5" spans="1:46" x14ac:dyDescent="0.3">
      <c r="A5" s="48" t="s">
        <v>32</v>
      </c>
      <c r="B5" s="21">
        <v>1036397.9957874091</v>
      </c>
      <c r="C5" s="21">
        <v>1129674</v>
      </c>
      <c r="D5" s="21">
        <v>1129674</v>
      </c>
      <c r="E5" s="49">
        <v>5.8503526390211764</v>
      </c>
      <c r="H5" s="60" t="s">
        <v>32</v>
      </c>
      <c r="I5" s="20">
        <v>5.8503526390211764</v>
      </c>
      <c r="J5" s="3">
        <v>932758.19620866817</v>
      </c>
      <c r="K5" s="21">
        <v>1129674</v>
      </c>
      <c r="L5" s="21">
        <v>1129674</v>
      </c>
      <c r="M5" s="43">
        <f t="shared" si="0"/>
        <v>9.0000178108916362E-2</v>
      </c>
      <c r="N5" s="61">
        <v>24088062.2835388</v>
      </c>
      <c r="Q5" s="60" t="s">
        <v>32</v>
      </c>
      <c r="R5" s="20">
        <v>5.8503526390211764</v>
      </c>
      <c r="S5" s="4">
        <v>829118.39662992733</v>
      </c>
      <c r="T5" s="21">
        <v>1129674</v>
      </c>
      <c r="U5" s="21">
        <v>1129674</v>
      </c>
      <c r="V5" s="43">
        <f t="shared" si="1"/>
        <v>9.0000178108916362E-2</v>
      </c>
      <c r="W5" s="61">
        <v>24088062.2835388</v>
      </c>
      <c r="Y5" s="60" t="s">
        <v>32</v>
      </c>
      <c r="Z5" s="32">
        <v>5.8503526390211764</v>
      </c>
      <c r="AA5" s="4">
        <v>725478.59705118649</v>
      </c>
      <c r="AB5" s="21">
        <v>1129674</v>
      </c>
      <c r="AC5" s="43">
        <f t="shared" si="2"/>
        <v>9.0000178108916362E-2</v>
      </c>
      <c r="AD5" s="73">
        <v>24088062.2835388</v>
      </c>
      <c r="AG5" s="60" t="s">
        <v>32</v>
      </c>
      <c r="AH5" s="20">
        <v>5.8503526390211764</v>
      </c>
      <c r="AI5" s="4">
        <v>621838.79747244553</v>
      </c>
      <c r="AJ5" s="21">
        <v>1129674</v>
      </c>
      <c r="AK5" s="43">
        <f t="shared" si="3"/>
        <v>9.0000178108916362E-2</v>
      </c>
      <c r="AL5" s="73">
        <v>24088062.2835388</v>
      </c>
      <c r="AO5" s="60" t="s">
        <v>32</v>
      </c>
      <c r="AP5" s="20">
        <v>5.8503526390211764</v>
      </c>
      <c r="AQ5" s="42">
        <v>518198.99789370457</v>
      </c>
      <c r="AR5" s="21">
        <v>1129674</v>
      </c>
      <c r="AS5" s="43">
        <f t="shared" si="4"/>
        <v>9.0000178108916362E-2</v>
      </c>
      <c r="AT5" s="73">
        <v>24088062.2835388</v>
      </c>
    </row>
    <row r="6" spans="1:46" x14ac:dyDescent="0.3">
      <c r="A6" s="48" t="s">
        <v>36</v>
      </c>
      <c r="B6" s="21">
        <v>1536000</v>
      </c>
      <c r="C6" s="21">
        <v>1812480</v>
      </c>
      <c r="D6" s="21">
        <v>1812480</v>
      </c>
      <c r="E6" s="49">
        <v>2.6290623411732352</v>
      </c>
      <c r="H6" s="60" t="s">
        <v>36</v>
      </c>
      <c r="I6" s="40">
        <v>2.6290623411732352</v>
      </c>
      <c r="J6" s="3">
        <v>1382400</v>
      </c>
      <c r="K6" s="21">
        <v>1812480</v>
      </c>
      <c r="L6" s="21">
        <v>1812480</v>
      </c>
      <c r="M6" s="43">
        <f t="shared" si="0"/>
        <v>0.17999999999999994</v>
      </c>
      <c r="N6" s="61">
        <v>14869181.1498603</v>
      </c>
      <c r="Q6" s="60" t="s">
        <v>36</v>
      </c>
      <c r="R6" s="20">
        <v>2.6290623411732352</v>
      </c>
      <c r="S6" s="4">
        <v>1228800</v>
      </c>
      <c r="T6" s="21">
        <v>1812480</v>
      </c>
      <c r="U6" s="21">
        <v>1812480</v>
      </c>
      <c r="V6" s="43">
        <f t="shared" si="1"/>
        <v>0.17999999999999994</v>
      </c>
      <c r="W6" s="61">
        <v>14869181.1498603</v>
      </c>
      <c r="Y6" s="60" t="s">
        <v>36</v>
      </c>
      <c r="Z6" s="32">
        <v>2.6290623411732352</v>
      </c>
      <c r="AA6" s="4">
        <v>1075200</v>
      </c>
      <c r="AB6" s="21">
        <v>1812480</v>
      </c>
      <c r="AC6" s="43">
        <f t="shared" si="2"/>
        <v>0.17999999999999994</v>
      </c>
      <c r="AD6" s="73">
        <v>14869181.1498603</v>
      </c>
      <c r="AG6" s="60" t="s">
        <v>36</v>
      </c>
      <c r="AH6" s="20">
        <v>2.6290623411732352</v>
      </c>
      <c r="AI6" s="4">
        <v>921600</v>
      </c>
      <c r="AJ6" s="21">
        <v>1812480</v>
      </c>
      <c r="AK6" s="43">
        <f t="shared" si="3"/>
        <v>0.17999999999999994</v>
      </c>
      <c r="AL6" s="73">
        <v>14869181.1498603</v>
      </c>
      <c r="AO6" s="60" t="s">
        <v>36</v>
      </c>
      <c r="AP6" s="20">
        <v>2.6290623411732352</v>
      </c>
      <c r="AQ6" s="42">
        <v>768000</v>
      </c>
      <c r="AR6" s="21">
        <v>1812480</v>
      </c>
      <c r="AS6" s="43">
        <f t="shared" si="4"/>
        <v>0.17999999999999994</v>
      </c>
      <c r="AT6" s="73">
        <v>14869181.1498603</v>
      </c>
    </row>
    <row r="7" spans="1:46" x14ac:dyDescent="0.3">
      <c r="A7" s="48" t="s">
        <v>30</v>
      </c>
      <c r="B7" s="21">
        <v>130745.00761005799</v>
      </c>
      <c r="C7" s="21">
        <v>160816</v>
      </c>
      <c r="D7" s="21">
        <v>160816</v>
      </c>
      <c r="E7" s="49">
        <v>2.3151206773721662</v>
      </c>
      <c r="H7" s="60" t="s">
        <v>30</v>
      </c>
      <c r="I7" s="20">
        <v>2.3151206773721662</v>
      </c>
      <c r="J7" s="3">
        <v>117670.5068490522</v>
      </c>
      <c r="K7" s="21">
        <v>160816</v>
      </c>
      <c r="L7" s="21">
        <v>160816</v>
      </c>
      <c r="M7" s="43">
        <f t="shared" si="0"/>
        <v>0.22999725144096983</v>
      </c>
      <c r="N7" s="61">
        <v>870077.95150765101</v>
      </c>
      <c r="Q7" s="60" t="s">
        <v>30</v>
      </c>
      <c r="R7" s="20">
        <v>2.3151206773721662</v>
      </c>
      <c r="S7" s="4">
        <v>104596.00608804639</v>
      </c>
      <c r="T7" s="21">
        <v>160816</v>
      </c>
      <c r="U7" s="21">
        <v>160816</v>
      </c>
      <c r="V7" s="43">
        <f t="shared" si="1"/>
        <v>0.22999725144096983</v>
      </c>
      <c r="W7" s="61">
        <v>870077.95150765101</v>
      </c>
      <c r="Y7" s="60" t="s">
        <v>30</v>
      </c>
      <c r="Z7" s="32">
        <v>2.3151206773721662</v>
      </c>
      <c r="AA7" s="4">
        <v>91521.505327040592</v>
      </c>
      <c r="AB7" s="21">
        <v>160816</v>
      </c>
      <c r="AC7" s="43">
        <f t="shared" si="2"/>
        <v>0.22999725144096983</v>
      </c>
      <c r="AD7" s="73">
        <v>870077.95150765101</v>
      </c>
      <c r="AG7" s="60" t="s">
        <v>30</v>
      </c>
      <c r="AH7" s="20">
        <v>2.3151206773721662</v>
      </c>
      <c r="AI7" s="4">
        <v>78447.004566034797</v>
      </c>
      <c r="AJ7" s="21">
        <v>160816</v>
      </c>
      <c r="AK7" s="43">
        <f t="shared" si="3"/>
        <v>0.22999725144096983</v>
      </c>
      <c r="AL7" s="73">
        <v>870077.95150765101</v>
      </c>
      <c r="AO7" s="60" t="s">
        <v>30</v>
      </c>
      <c r="AP7" s="20">
        <v>2.3151206773721662</v>
      </c>
      <c r="AQ7" s="42">
        <v>65372.503805028995</v>
      </c>
      <c r="AR7" s="21">
        <v>160816</v>
      </c>
      <c r="AS7" s="43">
        <f t="shared" si="4"/>
        <v>0.22999725144096983</v>
      </c>
      <c r="AT7" s="73">
        <v>870077.95150765101</v>
      </c>
    </row>
    <row r="8" spans="1:46" x14ac:dyDescent="0.3">
      <c r="A8" s="50" t="s">
        <v>26</v>
      </c>
      <c r="B8" s="21">
        <v>52891109.132273898</v>
      </c>
      <c r="C8" s="21">
        <v>30147932.210000001</v>
      </c>
      <c r="D8" s="21">
        <v>52891109.132273898</v>
      </c>
      <c r="E8" s="49">
        <v>0.65389618130050609</v>
      </c>
      <c r="H8" s="62" t="s">
        <v>26</v>
      </c>
      <c r="I8" s="20">
        <v>0.65389618130050609</v>
      </c>
      <c r="J8" s="3">
        <v>47601998.219046503</v>
      </c>
      <c r="K8" s="21">
        <v>30147932.210000001</v>
      </c>
      <c r="L8" s="21">
        <v>52891109.130000003</v>
      </c>
      <c r="M8" s="43">
        <f t="shared" si="0"/>
        <v>-4.2992054360979637E-11</v>
      </c>
      <c r="N8" s="61">
        <v>67053279.736530297</v>
      </c>
      <c r="Q8" s="62" t="s">
        <v>26</v>
      </c>
      <c r="R8" s="20">
        <v>0.65389618130050609</v>
      </c>
      <c r="S8" s="4">
        <v>42312887.305819117</v>
      </c>
      <c r="T8" s="21">
        <v>30147932.210000001</v>
      </c>
      <c r="U8" s="21">
        <v>47594614.836000003</v>
      </c>
      <c r="V8" s="43">
        <f t="shared" si="1"/>
        <v>-0.10013959592013921</v>
      </c>
      <c r="W8" s="61">
        <v>63445379.517230302</v>
      </c>
      <c r="Y8" s="62" t="s">
        <v>26</v>
      </c>
      <c r="Z8" s="31">
        <v>0.65389618130050609</v>
      </c>
      <c r="AA8" s="4">
        <v>37023776.39259173</v>
      </c>
      <c r="AB8" s="21">
        <v>40996966.057999998</v>
      </c>
      <c r="AC8" s="43">
        <f t="shared" si="2"/>
        <v>-0.22487981948966451</v>
      </c>
      <c r="AD8" s="73">
        <v>58462442.463396698</v>
      </c>
      <c r="AG8" s="62" t="s">
        <v>26</v>
      </c>
      <c r="AH8" s="20">
        <v>0.65389618130050609</v>
      </c>
      <c r="AI8" s="4">
        <v>31734665.479364336</v>
      </c>
      <c r="AJ8" s="21">
        <v>34387048.380999997</v>
      </c>
      <c r="AK8" s="43">
        <f t="shared" si="3"/>
        <v>-0.34985200830252228</v>
      </c>
      <c r="AL8" s="73">
        <v>52809559.955637299</v>
      </c>
      <c r="AO8" s="62" t="s">
        <v>26</v>
      </c>
      <c r="AP8" s="20">
        <v>0.65389618130050609</v>
      </c>
      <c r="AQ8" s="42">
        <v>26445554.566136949</v>
      </c>
      <c r="AR8" s="21">
        <v>27764040.916000001</v>
      </c>
      <c r="AS8" s="43">
        <f t="shared" si="4"/>
        <v>-0.47507168271768163</v>
      </c>
      <c r="AT8" s="73">
        <v>46314357.943383202</v>
      </c>
    </row>
    <row r="9" spans="1:46" x14ac:dyDescent="0.3">
      <c r="A9" s="48" t="s">
        <v>35</v>
      </c>
      <c r="B9" s="21">
        <v>1099999.9959539727</v>
      </c>
      <c r="C9" s="21">
        <v>615999.99769999995</v>
      </c>
      <c r="D9" s="21">
        <v>1099999.9959539727</v>
      </c>
      <c r="E9" s="49">
        <v>0.2</v>
      </c>
      <c r="H9" s="60" t="s">
        <v>35</v>
      </c>
      <c r="I9" s="20">
        <v>0.2</v>
      </c>
      <c r="J9" s="3">
        <v>989999.99635857542</v>
      </c>
      <c r="K9" s="21">
        <v>615999.99769999995</v>
      </c>
      <c r="L9" s="21">
        <v>878726.52546000003</v>
      </c>
      <c r="M9" s="43">
        <f t="shared" si="0"/>
        <v>-0.20115770118896559</v>
      </c>
      <c r="N9" s="61">
        <v>4584259.5090486696</v>
      </c>
      <c r="Q9" s="60" t="s">
        <v>35</v>
      </c>
      <c r="R9" s="20">
        <v>0.2</v>
      </c>
      <c r="S9" s="4">
        <v>879999.99676317815</v>
      </c>
      <c r="T9" s="21">
        <v>615999.99769999995</v>
      </c>
      <c r="U9" s="21">
        <v>717125.63324</v>
      </c>
      <c r="V9" s="43">
        <f t="shared" si="1"/>
        <v>-0.34806760374751244</v>
      </c>
      <c r="W9" s="61">
        <v>4495885.2902998701</v>
      </c>
      <c r="Y9" s="60" t="s">
        <v>35</v>
      </c>
      <c r="Z9" s="32">
        <v>0.2</v>
      </c>
      <c r="AA9" s="4">
        <v>769999.99716778088</v>
      </c>
      <c r="AB9" s="21">
        <v>682840.74601</v>
      </c>
      <c r="AC9" s="43">
        <f t="shared" si="2"/>
        <v>-0.37923568316215506</v>
      </c>
      <c r="AD9" s="73">
        <v>4469970.6850223504</v>
      </c>
      <c r="AG9" s="60" t="s">
        <v>35</v>
      </c>
      <c r="AH9" s="20">
        <v>0.2</v>
      </c>
      <c r="AI9" s="4">
        <v>659999.99757238361</v>
      </c>
      <c r="AJ9" s="21">
        <v>645546.11008000001</v>
      </c>
      <c r="AK9" s="43">
        <f t="shared" si="3"/>
        <v>-0.41313989776867999</v>
      </c>
      <c r="AL9" s="73">
        <v>4438046.6826719698</v>
      </c>
      <c r="AO9" s="60" t="s">
        <v>35</v>
      </c>
      <c r="AP9" s="20">
        <v>0.2</v>
      </c>
      <c r="AQ9" s="42">
        <v>549999.99797698634</v>
      </c>
      <c r="AR9" s="21">
        <v>604741.88312000001</v>
      </c>
      <c r="AS9" s="43">
        <f t="shared" si="4"/>
        <v>-0.45023464968694038</v>
      </c>
      <c r="AT9" s="73">
        <v>4397985.58664802</v>
      </c>
    </row>
    <row r="10" spans="1:46" x14ac:dyDescent="0.3">
      <c r="A10" s="48" t="s">
        <v>27</v>
      </c>
      <c r="B10" s="21">
        <v>6100000.3849132499</v>
      </c>
      <c r="C10" s="21">
        <v>5246000</v>
      </c>
      <c r="D10" s="21">
        <v>6100000.3849132499</v>
      </c>
      <c r="E10" s="51">
        <v>0.15867609188491169</v>
      </c>
      <c r="H10" s="60" t="s">
        <v>27</v>
      </c>
      <c r="I10" s="36">
        <v>0.15867609188491169</v>
      </c>
      <c r="J10" s="3">
        <v>5490000.3464219254</v>
      </c>
      <c r="K10" s="21">
        <v>5246000</v>
      </c>
      <c r="L10" s="21">
        <v>2144395.2225000001</v>
      </c>
      <c r="M10" s="43">
        <f t="shared" si="0"/>
        <v>-0.64845982177253647</v>
      </c>
      <c r="N10" s="61">
        <v>1889994.37302851</v>
      </c>
      <c r="Q10" s="60" t="s">
        <v>27</v>
      </c>
      <c r="R10" s="41">
        <v>0.15867609188491169</v>
      </c>
      <c r="S10" s="4">
        <v>4880000.3079305999</v>
      </c>
      <c r="T10" s="21">
        <v>5246000</v>
      </c>
      <c r="U10" s="21">
        <v>933653.24653</v>
      </c>
      <c r="V10" s="43">
        <f t="shared" si="1"/>
        <v>-0.84694210039082196</v>
      </c>
      <c r="W10" s="61">
        <v>1248136.45681705</v>
      </c>
      <c r="Y10" s="60" t="s">
        <v>27</v>
      </c>
      <c r="Z10" s="32">
        <v>0.15867609188491169</v>
      </c>
      <c r="AA10" s="4">
        <v>4270000.2694392744</v>
      </c>
      <c r="AB10" s="21">
        <v>770191.48536000005</v>
      </c>
      <c r="AC10" s="43">
        <f t="shared" si="2"/>
        <v>-0.87373910872778526</v>
      </c>
      <c r="AD10" s="73">
        <v>1124780.9636504001</v>
      </c>
      <c r="AG10" s="60" t="s">
        <v>27</v>
      </c>
      <c r="AH10" s="36">
        <v>0.15867609188491169</v>
      </c>
      <c r="AI10" s="4">
        <v>3660000.2309479499</v>
      </c>
      <c r="AJ10" s="21">
        <v>620653.85687999998</v>
      </c>
      <c r="AK10" s="43">
        <f t="shared" si="3"/>
        <v>-0.89825347250550602</v>
      </c>
      <c r="AL10" s="73">
        <v>997032.55633421196</v>
      </c>
      <c r="AO10" s="60" t="s">
        <v>27</v>
      </c>
      <c r="AP10" s="41">
        <v>0.15867609188491169</v>
      </c>
      <c r="AQ10" s="42">
        <v>3050000.1924566249</v>
      </c>
      <c r="AR10" s="21">
        <v>486167.11995000002</v>
      </c>
      <c r="AS10" s="43">
        <f t="shared" si="4"/>
        <v>-0.92030047716842667</v>
      </c>
      <c r="AT10" s="73">
        <v>865325.55811533402</v>
      </c>
    </row>
    <row r="11" spans="1:46" x14ac:dyDescent="0.3">
      <c r="A11" s="48" t="s">
        <v>29</v>
      </c>
      <c r="B11" s="21">
        <v>1468984.9953133131</v>
      </c>
      <c r="C11" s="21">
        <v>396626</v>
      </c>
      <c r="D11" s="21">
        <v>1468984.9953133131</v>
      </c>
      <c r="E11" s="49">
        <v>2.1708862801320783E-2</v>
      </c>
      <c r="H11" s="60" t="s">
        <v>29</v>
      </c>
      <c r="I11" s="20">
        <v>2.1708862801320783E-2</v>
      </c>
      <c r="J11" s="3">
        <v>1322086.4957819819</v>
      </c>
      <c r="K11" s="21">
        <v>396626</v>
      </c>
      <c r="L11" s="21">
        <v>179845.12078</v>
      </c>
      <c r="M11" s="43">
        <f t="shared" si="0"/>
        <v>-0.87757184630627105</v>
      </c>
      <c r="N11" s="61">
        <v>266392.505613424</v>
      </c>
      <c r="Q11" s="60" t="s">
        <v>29</v>
      </c>
      <c r="R11" s="20">
        <v>2.1708862801320783E-2</v>
      </c>
      <c r="S11" s="4">
        <v>1175187.9962506504</v>
      </c>
      <c r="T11" s="21">
        <v>396626</v>
      </c>
      <c r="U11" s="21">
        <v>86338.021175000002</v>
      </c>
      <c r="V11" s="43">
        <f t="shared" si="1"/>
        <v>-0.94122607007528669</v>
      </c>
      <c r="W11" s="61">
        <v>216559.48145679801</v>
      </c>
      <c r="Y11" s="60" t="s">
        <v>29</v>
      </c>
      <c r="Z11" s="32">
        <v>2.1708862801320783E-2</v>
      </c>
      <c r="AA11" s="4">
        <v>1028289.4967193191</v>
      </c>
      <c r="AB11" s="21">
        <v>72687.474184000006</v>
      </c>
      <c r="AC11" s="43">
        <f t="shared" si="2"/>
        <v>-0.95051857274519214</v>
      </c>
      <c r="AD11" s="73">
        <v>206255.51688864999</v>
      </c>
      <c r="AG11" s="60" t="s">
        <v>29</v>
      </c>
      <c r="AH11" s="20">
        <v>2.1708862801320783E-2</v>
      </c>
      <c r="AI11" s="4">
        <v>881390.99718798778</v>
      </c>
      <c r="AJ11" s="21">
        <v>59855.971228000002</v>
      </c>
      <c r="AK11" s="43">
        <f t="shared" si="3"/>
        <v>-0.95925351762001243</v>
      </c>
      <c r="AL11" s="73">
        <v>195290.339443987</v>
      </c>
      <c r="AO11" s="60" t="s">
        <v>29</v>
      </c>
      <c r="AP11" s="20">
        <v>2.1708862801320783E-2</v>
      </c>
      <c r="AQ11" s="42">
        <v>734492.49765665655</v>
      </c>
      <c r="AR11" s="21">
        <v>47972.227179000001</v>
      </c>
      <c r="AS11" s="43">
        <f t="shared" si="4"/>
        <v>-0.96734328306139827</v>
      </c>
      <c r="AT11" s="73">
        <v>183647.96562968299</v>
      </c>
    </row>
    <row r="12" spans="1:46" x14ac:dyDescent="0.3">
      <c r="A12" s="48" t="s">
        <v>34</v>
      </c>
      <c r="B12" s="21">
        <v>1260916.0708433408</v>
      </c>
      <c r="C12" s="21">
        <v>12609.16071</v>
      </c>
      <c r="D12" s="21">
        <v>1260916.0708433408</v>
      </c>
      <c r="E12" s="49">
        <v>6.2662637937336181E-3</v>
      </c>
      <c r="H12" s="60" t="s">
        <v>34</v>
      </c>
      <c r="I12" s="20">
        <v>6.2662637937336181E-3</v>
      </c>
      <c r="J12" s="3">
        <v>1134824.4637590067</v>
      </c>
      <c r="K12" s="21">
        <v>12609.16071</v>
      </c>
      <c r="L12" s="21">
        <v>101263.19065999999</v>
      </c>
      <c r="M12" s="43">
        <f t="shared" si="0"/>
        <v>-0.91969077641125474</v>
      </c>
      <c r="N12" s="61">
        <v>153391.549304096</v>
      </c>
      <c r="Q12" s="60" t="s">
        <v>34</v>
      </c>
      <c r="R12" s="20">
        <v>6.2662637937336181E-3</v>
      </c>
      <c r="S12" s="4">
        <v>1008732.8566746727</v>
      </c>
      <c r="T12" s="21">
        <v>12609.16071</v>
      </c>
      <c r="U12" s="21">
        <v>46863.895713999998</v>
      </c>
      <c r="V12" s="43">
        <f t="shared" si="1"/>
        <v>-0.96283345355202277</v>
      </c>
      <c r="W12" s="61">
        <v>124463.650913883</v>
      </c>
      <c r="Y12" s="60" t="s">
        <v>34</v>
      </c>
      <c r="Z12" s="32">
        <v>6.2662637937336181E-3</v>
      </c>
      <c r="AA12" s="4">
        <v>882641.24959033867</v>
      </c>
      <c r="AB12" s="21">
        <v>39165.783408000003</v>
      </c>
      <c r="AC12" s="43">
        <f t="shared" si="2"/>
        <v>-0.96893862778526985</v>
      </c>
      <c r="AD12" s="73">
        <v>118653.385046214</v>
      </c>
      <c r="AG12" s="60" t="s">
        <v>34</v>
      </c>
      <c r="AH12" s="20">
        <v>6.2662637937336181E-3</v>
      </c>
      <c r="AI12" s="4">
        <v>756549.64250600454</v>
      </c>
      <c r="AJ12" s="21">
        <v>32003.142328999998</v>
      </c>
      <c r="AK12" s="43">
        <f t="shared" si="3"/>
        <v>-0.97461913360530394</v>
      </c>
      <c r="AL12" s="73">
        <v>112533.240738622</v>
      </c>
      <c r="AO12" s="60" t="s">
        <v>34</v>
      </c>
      <c r="AP12" s="20">
        <v>6.2662637937336181E-3</v>
      </c>
      <c r="AQ12" s="42">
        <v>630458.03542167041</v>
      </c>
      <c r="AR12" s="21">
        <v>25441.230347000001</v>
      </c>
      <c r="AS12" s="43">
        <f t="shared" si="4"/>
        <v>-0.97982321667929562</v>
      </c>
      <c r="AT12" s="73">
        <v>106105.471510469</v>
      </c>
    </row>
    <row r="13" spans="1:46" ht="15" thickBot="1" x14ac:dyDescent="0.35">
      <c r="A13" s="52" t="s">
        <v>33</v>
      </c>
      <c r="B13" s="53">
        <v>1008083.9291549128</v>
      </c>
      <c r="C13" s="53">
        <v>20161.67858</v>
      </c>
      <c r="D13" s="53">
        <v>1008083.9291549128</v>
      </c>
      <c r="E13" s="54">
        <v>2.8198295830823717E-3</v>
      </c>
      <c r="H13" s="60" t="s">
        <v>33</v>
      </c>
      <c r="I13" s="20">
        <v>2.8198295830823717E-3</v>
      </c>
      <c r="J13" s="3">
        <v>907275.53623942158</v>
      </c>
      <c r="K13" s="21">
        <v>20161.67858</v>
      </c>
      <c r="L13" s="21">
        <v>10080</v>
      </c>
      <c r="M13" s="43">
        <f t="shared" si="0"/>
        <v>-0.99000083256118354</v>
      </c>
      <c r="N13" s="61">
        <v>3738.4681128827701</v>
      </c>
      <c r="Q13" s="68" t="s">
        <v>33</v>
      </c>
      <c r="R13" s="20">
        <v>2.8198295830823717E-3</v>
      </c>
      <c r="S13" s="4">
        <v>806467.14332393021</v>
      </c>
      <c r="T13" s="21">
        <v>20161.67858</v>
      </c>
      <c r="U13" s="25">
        <v>10080</v>
      </c>
      <c r="V13" s="43">
        <f t="shared" si="1"/>
        <v>-0.99000083256118354</v>
      </c>
      <c r="W13" s="69">
        <v>3738.4681128827701</v>
      </c>
      <c r="Y13" s="60" t="s">
        <v>33</v>
      </c>
      <c r="Z13" s="32">
        <v>2.8198295830823717E-3</v>
      </c>
      <c r="AA13" s="4">
        <v>705658.75040843897</v>
      </c>
      <c r="AB13" s="21">
        <v>10080</v>
      </c>
      <c r="AC13" s="43">
        <f t="shared" si="2"/>
        <v>-0.99000083256118354</v>
      </c>
      <c r="AD13" s="73">
        <v>3738.4681128827701</v>
      </c>
      <c r="AG13" s="84" t="s">
        <v>33</v>
      </c>
      <c r="AH13" s="85">
        <v>2.8198295830823717E-3</v>
      </c>
      <c r="AI13" s="86">
        <v>604850.35749294772</v>
      </c>
      <c r="AJ13" s="53">
        <v>10080</v>
      </c>
      <c r="AK13" s="87">
        <f t="shared" si="3"/>
        <v>-0.99000083256118354</v>
      </c>
      <c r="AL13" s="88">
        <v>3738.4681128827701</v>
      </c>
      <c r="AO13" s="60" t="s">
        <v>33</v>
      </c>
      <c r="AP13" s="20">
        <v>2.8198295830823717E-3</v>
      </c>
      <c r="AQ13" s="42">
        <v>504041.96457745641</v>
      </c>
      <c r="AR13" s="21">
        <v>10080</v>
      </c>
      <c r="AS13" s="43">
        <f t="shared" si="4"/>
        <v>-0.99000083256118354</v>
      </c>
      <c r="AT13" s="73">
        <v>3738.4681128827701</v>
      </c>
    </row>
    <row r="14" spans="1:46" ht="15" thickBot="1" x14ac:dyDescent="0.35">
      <c r="A14" s="59" t="s">
        <v>15</v>
      </c>
      <c r="B14" s="55">
        <f>SUM(B3:B13)</f>
        <v>68167440.855200157</v>
      </c>
      <c r="C14" s="56">
        <f>SUM(C3:C13)</f>
        <v>41584606.04699</v>
      </c>
      <c r="D14" s="57">
        <f>SUM(D3:D13)</f>
        <v>68974371.508452699</v>
      </c>
      <c r="E14" s="58"/>
      <c r="H14" s="59" t="s">
        <v>16</v>
      </c>
      <c r="I14" s="19"/>
      <c r="J14" s="23">
        <f>SUM(J3:J13)</f>
        <v>61350696.769680128</v>
      </c>
      <c r="K14" s="23"/>
      <c r="L14" s="23">
        <f>SUM(L3:L13)</f>
        <v>61350696.189399995</v>
      </c>
      <c r="M14" s="23"/>
      <c r="N14" s="24">
        <f>SUM(N3:N13)</f>
        <v>150772913.33835804</v>
      </c>
      <c r="Q14" s="93" t="s">
        <v>16</v>
      </c>
      <c r="R14" s="37"/>
      <c r="S14" s="26">
        <f>SUM(S3:S13)</f>
        <v>54533952.684160106</v>
      </c>
      <c r="T14" s="26"/>
      <c r="U14" s="26">
        <f>SUM(U3:U13)</f>
        <v>54533952.632658996</v>
      </c>
      <c r="V14" s="26"/>
      <c r="W14" s="27">
        <f>SUM(W3:W13)</f>
        <v>146356020.06155095</v>
      </c>
      <c r="Y14" s="59" t="s">
        <v>16</v>
      </c>
      <c r="Z14" s="19"/>
      <c r="AA14" s="23">
        <f>SUM(AA3:AA13)</f>
        <v>47717208.598640099</v>
      </c>
      <c r="AB14" s="23">
        <f>SUM(AB3:AB13)</f>
        <v>47717208.546961993</v>
      </c>
      <c r="AC14" s="23"/>
      <c r="AD14" s="24">
        <f>SUM(AD3:AD13)</f>
        <v>141207698.67883736</v>
      </c>
      <c r="AG14" s="59" t="s">
        <v>16</v>
      </c>
      <c r="AH14" s="38"/>
      <c r="AI14" s="29">
        <f>SUM(AI3:AI13)</f>
        <v>40900464.513120085</v>
      </c>
      <c r="AJ14" s="29">
        <f>SUM(AJ3:AJ13)</f>
        <v>40900464.461517006</v>
      </c>
      <c r="AK14" s="29"/>
      <c r="AL14" s="30">
        <f>SUM(AL3:AL13)</f>
        <v>135378058.43965912</v>
      </c>
      <c r="AO14" s="59" t="s">
        <v>16</v>
      </c>
      <c r="AP14" s="19"/>
      <c r="AQ14" s="23">
        <f>SUM(AQ3:AQ13)</f>
        <v>34083720.427600078</v>
      </c>
      <c r="AR14" s="23">
        <f>SUM(AR3:AR13)</f>
        <v>34083720.376595996</v>
      </c>
      <c r="AS14" s="23"/>
      <c r="AT14" s="24">
        <f>SUM(AT3:AT13)</f>
        <v>128693018.19011974</v>
      </c>
    </row>
    <row r="16" spans="1:46" x14ac:dyDescent="0.3">
      <c r="L16" s="17"/>
      <c r="M16" s="17"/>
    </row>
    <row r="17" spans="1:43" x14ac:dyDescent="0.3">
      <c r="AN17" s="33"/>
      <c r="AO17" s="33"/>
      <c r="AP17" s="33"/>
      <c r="AQ17" s="33"/>
    </row>
    <row r="18" spans="1:43" x14ac:dyDescent="0.3">
      <c r="B18" s="18"/>
      <c r="L18" s="1"/>
      <c r="N18" s="1"/>
      <c r="AB18" s="22"/>
      <c r="AC18" s="22"/>
      <c r="AI18" s="1"/>
      <c r="AN18" s="33"/>
      <c r="AO18" s="39"/>
      <c r="AP18" s="39"/>
      <c r="AQ18" s="33"/>
    </row>
    <row r="19" spans="1:43" x14ac:dyDescent="0.3">
      <c r="A19" s="100" t="s">
        <v>24</v>
      </c>
      <c r="B19" s="101"/>
      <c r="C19" s="101"/>
      <c r="D19" s="101"/>
      <c r="E19" s="34"/>
      <c r="L19" s="1"/>
      <c r="N19" s="1"/>
      <c r="AG19" s="1"/>
      <c r="AI19" s="1"/>
      <c r="AJ19" s="1"/>
      <c r="AN19" s="33"/>
      <c r="AO19" s="20"/>
      <c r="AP19" s="20"/>
      <c r="AQ19" s="33"/>
    </row>
    <row r="20" spans="1:43" x14ac:dyDescent="0.3">
      <c r="A20" s="98" t="s">
        <v>25</v>
      </c>
      <c r="B20" s="99"/>
      <c r="C20" s="99"/>
      <c r="D20" s="99"/>
      <c r="E20" s="35"/>
      <c r="F20" s="1"/>
      <c r="I20" s="5"/>
      <c r="L20" s="1"/>
      <c r="N20" s="1"/>
      <c r="U20" s="1"/>
      <c r="W20" s="1"/>
      <c r="AG20" s="1"/>
      <c r="AI20" s="1"/>
      <c r="AJ20" s="1"/>
      <c r="AN20" s="33"/>
      <c r="AO20" s="36"/>
      <c r="AP20" s="36"/>
      <c r="AQ20" s="33"/>
    </row>
    <row r="21" spans="1:43" x14ac:dyDescent="0.3">
      <c r="A21" s="99"/>
      <c r="B21" s="99"/>
      <c r="C21" s="99"/>
      <c r="D21" s="99"/>
      <c r="E21" s="35"/>
      <c r="F21" s="1"/>
      <c r="I21" s="6"/>
      <c r="L21" s="1"/>
      <c r="N21" s="1"/>
      <c r="U21" s="3"/>
      <c r="V21" s="3"/>
      <c r="W21" s="1"/>
      <c r="AB21" s="1"/>
      <c r="AG21" s="1"/>
      <c r="AI21" s="1"/>
      <c r="AJ21" s="1"/>
      <c r="AN21" s="33"/>
      <c r="AO21" s="20"/>
      <c r="AP21" s="20"/>
      <c r="AQ21" s="33"/>
    </row>
    <row r="22" spans="1:43" x14ac:dyDescent="0.3">
      <c r="A22" s="99"/>
      <c r="B22" s="99"/>
      <c r="C22" s="99"/>
      <c r="D22" s="99"/>
      <c r="E22" s="35"/>
      <c r="F22" s="1"/>
      <c r="I22" s="6"/>
      <c r="L22" s="1"/>
      <c r="N22" s="1"/>
      <c r="U22" s="1"/>
      <c r="W22" s="1"/>
      <c r="AB22" s="1"/>
      <c r="AG22" s="1"/>
      <c r="AI22" s="1"/>
      <c r="AJ22" s="1"/>
      <c r="AN22" s="33"/>
      <c r="AO22" s="20"/>
      <c r="AP22" s="20"/>
      <c r="AQ22" s="33"/>
    </row>
    <row r="23" spans="1:43" x14ac:dyDescent="0.3">
      <c r="A23" s="99"/>
      <c r="B23" s="99"/>
      <c r="C23" s="99"/>
      <c r="D23" s="99"/>
      <c r="E23" s="35"/>
      <c r="F23" s="1"/>
      <c r="I23" s="6"/>
      <c r="L23" s="1"/>
      <c r="N23" s="1"/>
      <c r="U23" s="1"/>
      <c r="W23" s="1"/>
      <c r="AB23" s="1"/>
      <c r="AG23" s="1"/>
      <c r="AI23" s="1"/>
      <c r="AJ23" s="1"/>
      <c r="AN23" s="33"/>
      <c r="AO23" s="20"/>
      <c r="AP23" s="20"/>
      <c r="AQ23" s="33"/>
    </row>
    <row r="24" spans="1:43" x14ac:dyDescent="0.3">
      <c r="A24" s="99"/>
      <c r="B24" s="99"/>
      <c r="C24" s="99"/>
      <c r="D24" s="99"/>
      <c r="E24" s="35"/>
      <c r="F24" s="1"/>
      <c r="I24" s="6"/>
      <c r="L24" s="1"/>
      <c r="N24" s="1"/>
      <c r="U24" s="1"/>
      <c r="W24" s="1"/>
      <c r="AB24" s="1"/>
      <c r="AG24" s="1"/>
      <c r="AI24" s="1"/>
      <c r="AJ24" s="1"/>
      <c r="AN24" s="33"/>
      <c r="AO24" s="20"/>
      <c r="AP24" s="20"/>
      <c r="AQ24" s="33"/>
    </row>
    <row r="25" spans="1:43" x14ac:dyDescent="0.3">
      <c r="A25" s="99"/>
      <c r="B25" s="99"/>
      <c r="C25" s="99"/>
      <c r="D25" s="99"/>
      <c r="E25" s="35"/>
      <c r="F25" s="1"/>
      <c r="I25" s="6"/>
      <c r="L25" s="1"/>
      <c r="N25" s="1"/>
      <c r="U25" s="1"/>
      <c r="W25" s="1"/>
      <c r="AB25" s="1"/>
      <c r="AG25" s="1"/>
      <c r="AI25" s="1"/>
      <c r="AJ25" s="1"/>
      <c r="AN25" s="33"/>
      <c r="AO25" s="20"/>
      <c r="AP25" s="20"/>
      <c r="AQ25" s="33"/>
    </row>
    <row r="26" spans="1:43" x14ac:dyDescent="0.3">
      <c r="D26" s="1"/>
      <c r="F26" s="1"/>
      <c r="I26" s="6"/>
      <c r="L26" s="1"/>
      <c r="N26" s="1"/>
      <c r="U26" s="1"/>
      <c r="W26" s="1"/>
      <c r="AB26" s="1"/>
      <c r="AG26" s="1"/>
      <c r="AI26" s="1"/>
      <c r="AJ26" s="1"/>
      <c r="AN26" s="33"/>
      <c r="AO26" s="20"/>
      <c r="AP26" s="20"/>
      <c r="AQ26" s="33"/>
    </row>
    <row r="27" spans="1:43" x14ac:dyDescent="0.3">
      <c r="D27" s="1"/>
      <c r="I27" s="6"/>
      <c r="J27" s="1"/>
      <c r="L27" s="1"/>
      <c r="N27" s="1"/>
      <c r="U27" s="1"/>
      <c r="W27" s="1"/>
      <c r="AB27" s="1"/>
      <c r="AG27" s="1"/>
      <c r="AI27" s="1"/>
      <c r="AJ27" s="1"/>
      <c r="AN27" s="33"/>
      <c r="AO27" s="20"/>
      <c r="AP27" s="20"/>
      <c r="AQ27" s="33"/>
    </row>
    <row r="28" spans="1:43" x14ac:dyDescent="0.3">
      <c r="D28" s="1"/>
      <c r="F28" s="1"/>
      <c r="I28" s="5"/>
      <c r="J28" s="1"/>
      <c r="L28" s="1"/>
      <c r="N28" s="1"/>
      <c r="U28" s="1"/>
      <c r="W28" s="1"/>
      <c r="AD28" s="1"/>
      <c r="AG28" s="1"/>
      <c r="AI28" s="1"/>
      <c r="AJ28" s="1"/>
      <c r="AN28" s="33"/>
      <c r="AO28" s="20"/>
      <c r="AP28" s="20"/>
      <c r="AQ28" s="33"/>
    </row>
    <row r="29" spans="1:43" x14ac:dyDescent="0.3">
      <c r="D29" s="1"/>
      <c r="F29" s="1"/>
      <c r="I29" s="5"/>
      <c r="J29" s="1"/>
      <c r="L29" s="1"/>
      <c r="U29" s="1"/>
      <c r="W29" s="1"/>
      <c r="AB29" s="1"/>
      <c r="AG29" s="1"/>
      <c r="AI29" s="1"/>
      <c r="AJ29" s="1"/>
      <c r="AN29" s="33"/>
      <c r="AO29" s="20"/>
      <c r="AP29" s="20"/>
      <c r="AQ29" s="33"/>
    </row>
    <row r="30" spans="1:43" x14ac:dyDescent="0.3">
      <c r="D30" s="1"/>
      <c r="F30" s="1"/>
      <c r="I30" s="15"/>
      <c r="J30" s="1"/>
      <c r="L30" s="1"/>
      <c r="U30" s="1"/>
      <c r="W30" s="1"/>
      <c r="AA30" s="1"/>
      <c r="AB30" s="1"/>
      <c r="AN30" s="33"/>
      <c r="AO30" s="33"/>
      <c r="AP30" s="33"/>
      <c r="AQ30" s="33"/>
    </row>
    <row r="31" spans="1:43" x14ac:dyDescent="0.3">
      <c r="J31" s="1"/>
      <c r="L31" s="1"/>
      <c r="AA31" s="1"/>
      <c r="AB31" s="1"/>
      <c r="AN31" s="33"/>
      <c r="AO31" s="33"/>
      <c r="AP31" s="33"/>
      <c r="AQ31" s="33"/>
    </row>
    <row r="32" spans="1:43" x14ac:dyDescent="0.3">
      <c r="J32" s="1"/>
      <c r="L32" s="1"/>
      <c r="AN32" s="33"/>
      <c r="AO32" s="33"/>
      <c r="AP32" s="33"/>
      <c r="AQ32" s="33"/>
    </row>
  </sheetData>
  <sortState xmlns:xlrd2="http://schemas.microsoft.com/office/spreadsheetml/2017/richdata2" ref="A3:E13">
    <sortCondition descending="1" ref="E3:E13"/>
  </sortState>
  <mergeCells count="8">
    <mergeCell ref="AO1:AT1"/>
    <mergeCell ref="A20:D25"/>
    <mergeCell ref="A19:D19"/>
    <mergeCell ref="A1:E1"/>
    <mergeCell ref="H1:N1"/>
    <mergeCell ref="Q1:W1"/>
    <mergeCell ref="Y1:AD1"/>
    <mergeCell ref="AG1:A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current_val</vt:lpstr>
      <vt:lpstr>ub as current spend &amp; sat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2015-06-05T18:17:20Z</dcterms:created>
  <dcterms:modified xsi:type="dcterms:W3CDTF">2022-04-11T08:16:48Z</dcterms:modified>
</cp:coreProperties>
</file>